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Tento_zošit" defaultThemeVersion="124226"/>
  <mc:AlternateContent xmlns:mc="http://schemas.openxmlformats.org/markup-compatibility/2006">
    <mc:Choice Requires="x15">
      <x15ac:absPath xmlns:x15ac="http://schemas.microsoft.com/office/spreadsheetml/2010/11/ac" url="C:\Users\KatarínaMajtanová\Desktop\Čadca\Data_GTM\240228_KaMa_SO083214_20_GTM\"/>
    </mc:Choice>
  </mc:AlternateContent>
  <xr:revisionPtr revIDLastSave="0" documentId="13_ncr:1_{16565ACA-4E9E-4B0F-85CB-0F042EE20EC6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vyrovnane_poloha+vyska (4)" sheetId="2" state="hidden" r:id="rId1"/>
    <sheet name="0124. etapa" sheetId="1" r:id="rId2"/>
  </sheets>
  <definedNames>
    <definedName name="_xlnm._FilterDatabase" localSheetId="1" hidden="1">'0124. etapa'!#REF!</definedName>
    <definedName name="ExternéÚdaje_1" localSheetId="0" hidden="1">'vyrovnane_poloha+vyska (4)'!$A$1:$E$6</definedName>
    <definedName name="kkk" localSheetId="1">'0124. etapa'!$A$1:$R$16</definedName>
    <definedName name="_xlnm.Print_Area" localSheetId="1">'0124. etapa'!$A$324:$T$468</definedName>
  </definedNames>
  <calcPr calcId="191028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58" i="1" l="1"/>
  <c r="S458" i="1"/>
  <c r="R458" i="1"/>
  <c r="Q458" i="1"/>
  <c r="P458" i="1"/>
  <c r="O458" i="1"/>
  <c r="T457" i="1"/>
  <c r="S457" i="1"/>
  <c r="R457" i="1"/>
  <c r="P457" i="1"/>
  <c r="O457" i="1"/>
  <c r="Q457" i="1" s="1"/>
  <c r="T456" i="1"/>
  <c r="S456" i="1"/>
  <c r="R456" i="1"/>
  <c r="Q456" i="1"/>
  <c r="P456" i="1"/>
  <c r="O456" i="1"/>
  <c r="T455" i="1"/>
  <c r="S455" i="1"/>
  <c r="R455" i="1"/>
  <c r="P455" i="1"/>
  <c r="O455" i="1"/>
  <c r="Q455" i="1" s="1"/>
  <c r="T454" i="1"/>
  <c r="S454" i="1"/>
  <c r="R454" i="1"/>
  <c r="Q454" i="1"/>
  <c r="P454" i="1"/>
  <c r="O454" i="1"/>
  <c r="T453" i="1"/>
  <c r="S453" i="1"/>
  <c r="R453" i="1"/>
  <c r="P453" i="1"/>
  <c r="O453" i="1"/>
  <c r="Q453" i="1" s="1"/>
  <c r="T452" i="1"/>
  <c r="S452" i="1"/>
  <c r="R452" i="1"/>
  <c r="Q452" i="1"/>
  <c r="P452" i="1"/>
  <c r="O452" i="1"/>
  <c r="T451" i="1"/>
  <c r="S451" i="1"/>
  <c r="R451" i="1"/>
  <c r="P451" i="1"/>
  <c r="O451" i="1"/>
  <c r="Q451" i="1" s="1"/>
  <c r="T450" i="1"/>
  <c r="S450" i="1"/>
  <c r="R450" i="1"/>
  <c r="Q450" i="1"/>
  <c r="P450" i="1"/>
  <c r="O450" i="1"/>
  <c r="T449" i="1"/>
  <c r="S449" i="1"/>
  <c r="R449" i="1"/>
  <c r="P449" i="1"/>
  <c r="O449" i="1"/>
  <c r="Q449" i="1" s="1"/>
  <c r="T448" i="1"/>
  <c r="S448" i="1"/>
  <c r="R448" i="1"/>
  <c r="P448" i="1"/>
  <c r="O448" i="1"/>
  <c r="T447" i="1"/>
  <c r="S447" i="1"/>
  <c r="R447" i="1"/>
  <c r="P447" i="1"/>
  <c r="O447" i="1"/>
  <c r="T446" i="1"/>
  <c r="S446" i="1"/>
  <c r="R446" i="1"/>
  <c r="P446" i="1"/>
  <c r="O446" i="1"/>
  <c r="T445" i="1"/>
  <c r="S445" i="1"/>
  <c r="R445" i="1"/>
  <c r="P445" i="1"/>
  <c r="O445" i="1"/>
  <c r="T444" i="1"/>
  <c r="S444" i="1"/>
  <c r="R444" i="1"/>
  <c r="P444" i="1"/>
  <c r="O444" i="1"/>
  <c r="Q444" i="1" s="1"/>
  <c r="T443" i="1"/>
  <c r="S443" i="1"/>
  <c r="R443" i="1"/>
  <c r="P443" i="1"/>
  <c r="O443" i="1"/>
  <c r="T442" i="1"/>
  <c r="S442" i="1"/>
  <c r="R442" i="1"/>
  <c r="P442" i="1"/>
  <c r="O442" i="1"/>
  <c r="Q442" i="1" s="1"/>
  <c r="T430" i="1"/>
  <c r="S430" i="1"/>
  <c r="R430" i="1"/>
  <c r="P430" i="1"/>
  <c r="O430" i="1"/>
  <c r="Q430" i="1" s="1"/>
  <c r="T429" i="1"/>
  <c r="S429" i="1"/>
  <c r="R429" i="1"/>
  <c r="P429" i="1"/>
  <c r="O429" i="1"/>
  <c r="Q429" i="1" s="1"/>
  <c r="T428" i="1"/>
  <c r="S428" i="1"/>
  <c r="R428" i="1"/>
  <c r="P428" i="1"/>
  <c r="O428" i="1"/>
  <c r="Q428" i="1" s="1"/>
  <c r="T427" i="1"/>
  <c r="S427" i="1"/>
  <c r="R427" i="1"/>
  <c r="P427" i="1"/>
  <c r="O427" i="1"/>
  <c r="Q427" i="1" s="1"/>
  <c r="T426" i="1"/>
  <c r="S426" i="1"/>
  <c r="R426" i="1"/>
  <c r="P426" i="1"/>
  <c r="O426" i="1"/>
  <c r="Q426" i="1" s="1"/>
  <c r="T425" i="1"/>
  <c r="S425" i="1"/>
  <c r="R425" i="1"/>
  <c r="P425" i="1"/>
  <c r="O425" i="1"/>
  <c r="Q425" i="1" s="1"/>
  <c r="T424" i="1"/>
  <c r="S424" i="1"/>
  <c r="R424" i="1"/>
  <c r="P424" i="1"/>
  <c r="O424" i="1"/>
  <c r="Q424" i="1" s="1"/>
  <c r="T423" i="1"/>
  <c r="S423" i="1"/>
  <c r="R423" i="1"/>
  <c r="P423" i="1"/>
  <c r="O423" i="1"/>
  <c r="T422" i="1"/>
  <c r="S422" i="1"/>
  <c r="R422" i="1"/>
  <c r="P422" i="1"/>
  <c r="O422" i="1"/>
  <c r="T421" i="1"/>
  <c r="S421" i="1"/>
  <c r="R421" i="1"/>
  <c r="P421" i="1"/>
  <c r="O421" i="1"/>
  <c r="Q421" i="1" s="1"/>
  <c r="T420" i="1"/>
  <c r="S420" i="1"/>
  <c r="R420" i="1"/>
  <c r="P420" i="1"/>
  <c r="O420" i="1"/>
  <c r="Q420" i="1" s="1"/>
  <c r="T419" i="1"/>
  <c r="S419" i="1"/>
  <c r="R419" i="1"/>
  <c r="P419" i="1"/>
  <c r="O419" i="1"/>
  <c r="Q419" i="1" s="1"/>
  <c r="T418" i="1"/>
  <c r="S418" i="1"/>
  <c r="R418" i="1"/>
  <c r="P418" i="1"/>
  <c r="O418" i="1"/>
  <c r="T417" i="1"/>
  <c r="S417" i="1"/>
  <c r="R417" i="1"/>
  <c r="P417" i="1"/>
  <c r="O417" i="1"/>
  <c r="Q417" i="1" s="1"/>
  <c r="T416" i="1"/>
  <c r="S416" i="1"/>
  <c r="R416" i="1"/>
  <c r="P416" i="1"/>
  <c r="O416" i="1"/>
  <c r="Q416" i="1" s="1"/>
  <c r="T415" i="1"/>
  <c r="S415" i="1"/>
  <c r="R415" i="1"/>
  <c r="P415" i="1"/>
  <c r="O415" i="1"/>
  <c r="Q415" i="1" s="1"/>
  <c r="T414" i="1"/>
  <c r="S414" i="1"/>
  <c r="R414" i="1"/>
  <c r="P414" i="1"/>
  <c r="O414" i="1"/>
  <c r="T402" i="1"/>
  <c r="S402" i="1"/>
  <c r="R402" i="1"/>
  <c r="P402" i="1"/>
  <c r="O402" i="1"/>
  <c r="T401" i="1"/>
  <c r="S401" i="1"/>
  <c r="R401" i="1"/>
  <c r="P401" i="1"/>
  <c r="O401" i="1"/>
  <c r="Q401" i="1" s="1"/>
  <c r="T400" i="1"/>
  <c r="S400" i="1"/>
  <c r="R400" i="1"/>
  <c r="P400" i="1"/>
  <c r="O400" i="1"/>
  <c r="Q400" i="1" s="1"/>
  <c r="T399" i="1"/>
  <c r="S399" i="1"/>
  <c r="R399" i="1"/>
  <c r="P399" i="1"/>
  <c r="Q399" i="1" s="1"/>
  <c r="O399" i="1"/>
  <c r="T398" i="1"/>
  <c r="S398" i="1"/>
  <c r="R398" i="1"/>
  <c r="P398" i="1"/>
  <c r="O398" i="1"/>
  <c r="T397" i="1"/>
  <c r="S397" i="1"/>
  <c r="R397" i="1"/>
  <c r="P397" i="1"/>
  <c r="O397" i="1"/>
  <c r="Q397" i="1" s="1"/>
  <c r="T396" i="1"/>
  <c r="S396" i="1"/>
  <c r="R396" i="1"/>
  <c r="P396" i="1"/>
  <c r="O396" i="1"/>
  <c r="Q396" i="1" s="1"/>
  <c r="T395" i="1"/>
  <c r="S395" i="1"/>
  <c r="R395" i="1"/>
  <c r="P395" i="1"/>
  <c r="O395" i="1"/>
  <c r="Q395" i="1" s="1"/>
  <c r="T394" i="1"/>
  <c r="S394" i="1"/>
  <c r="R394" i="1"/>
  <c r="P394" i="1"/>
  <c r="O394" i="1"/>
  <c r="Q394" i="1" s="1"/>
  <c r="T393" i="1"/>
  <c r="S393" i="1"/>
  <c r="R393" i="1"/>
  <c r="P393" i="1"/>
  <c r="O393" i="1"/>
  <c r="T392" i="1"/>
  <c r="S392" i="1"/>
  <c r="R392" i="1"/>
  <c r="P392" i="1"/>
  <c r="O392" i="1"/>
  <c r="T391" i="1"/>
  <c r="S391" i="1"/>
  <c r="R391" i="1"/>
  <c r="P391" i="1"/>
  <c r="O391" i="1"/>
  <c r="Q391" i="1" s="1"/>
  <c r="T390" i="1"/>
  <c r="S390" i="1"/>
  <c r="R390" i="1"/>
  <c r="P390" i="1"/>
  <c r="O390" i="1"/>
  <c r="Q390" i="1" s="1"/>
  <c r="T389" i="1"/>
  <c r="S389" i="1"/>
  <c r="R389" i="1"/>
  <c r="Q389" i="1"/>
  <c r="P389" i="1"/>
  <c r="O389" i="1"/>
  <c r="T388" i="1"/>
  <c r="S388" i="1"/>
  <c r="R388" i="1"/>
  <c r="P388" i="1"/>
  <c r="O388" i="1"/>
  <c r="T387" i="1"/>
  <c r="S387" i="1"/>
  <c r="R387" i="1"/>
  <c r="P387" i="1"/>
  <c r="O387" i="1"/>
  <c r="T386" i="1"/>
  <c r="S386" i="1"/>
  <c r="R386" i="1"/>
  <c r="P386" i="1"/>
  <c r="O386" i="1"/>
  <c r="Q386" i="1" s="1"/>
  <c r="T374" i="1"/>
  <c r="S374" i="1"/>
  <c r="R374" i="1"/>
  <c r="P374" i="1"/>
  <c r="O374" i="1"/>
  <c r="Q374" i="1" s="1"/>
  <c r="T373" i="1"/>
  <c r="S373" i="1"/>
  <c r="R373" i="1"/>
  <c r="P373" i="1"/>
  <c r="O373" i="1"/>
  <c r="Q373" i="1" s="1"/>
  <c r="T372" i="1"/>
  <c r="S372" i="1"/>
  <c r="R372" i="1"/>
  <c r="P372" i="1"/>
  <c r="O372" i="1"/>
  <c r="Q372" i="1" s="1"/>
  <c r="T371" i="1"/>
  <c r="S371" i="1"/>
  <c r="R371" i="1"/>
  <c r="P371" i="1"/>
  <c r="O371" i="1"/>
  <c r="Q371" i="1" s="1"/>
  <c r="T370" i="1"/>
  <c r="S370" i="1"/>
  <c r="R370" i="1"/>
  <c r="P370" i="1"/>
  <c r="O370" i="1"/>
  <c r="Q370" i="1" s="1"/>
  <c r="T369" i="1"/>
  <c r="S369" i="1"/>
  <c r="R369" i="1"/>
  <c r="P369" i="1"/>
  <c r="O369" i="1"/>
  <c r="Q369" i="1" s="1"/>
  <c r="T368" i="1"/>
  <c r="S368" i="1"/>
  <c r="R368" i="1"/>
  <c r="P368" i="1"/>
  <c r="O368" i="1"/>
  <c r="Q368" i="1" s="1"/>
  <c r="T367" i="1"/>
  <c r="S367" i="1"/>
  <c r="R367" i="1"/>
  <c r="P367" i="1"/>
  <c r="O367" i="1"/>
  <c r="Q367" i="1" s="1"/>
  <c r="T366" i="1"/>
  <c r="S366" i="1"/>
  <c r="R366" i="1"/>
  <c r="P366" i="1"/>
  <c r="O366" i="1"/>
  <c r="Q366" i="1" s="1"/>
  <c r="T365" i="1"/>
  <c r="S365" i="1"/>
  <c r="R365" i="1"/>
  <c r="P365" i="1"/>
  <c r="O365" i="1"/>
  <c r="Q365" i="1" s="1"/>
  <c r="T364" i="1"/>
  <c r="S364" i="1"/>
  <c r="R364" i="1"/>
  <c r="P364" i="1"/>
  <c r="O364" i="1"/>
  <c r="Q364" i="1" s="1"/>
  <c r="T363" i="1"/>
  <c r="S363" i="1"/>
  <c r="R363" i="1"/>
  <c r="P363" i="1"/>
  <c r="O363" i="1"/>
  <c r="Q363" i="1" s="1"/>
  <c r="T362" i="1"/>
  <c r="S362" i="1"/>
  <c r="R362" i="1"/>
  <c r="P362" i="1"/>
  <c r="O362" i="1"/>
  <c r="Q362" i="1" s="1"/>
  <c r="T361" i="1"/>
  <c r="S361" i="1"/>
  <c r="R361" i="1"/>
  <c r="P361" i="1"/>
  <c r="O361" i="1"/>
  <c r="Q361" i="1" s="1"/>
  <c r="T360" i="1"/>
  <c r="S360" i="1"/>
  <c r="R360" i="1"/>
  <c r="P360" i="1"/>
  <c r="O360" i="1"/>
  <c r="Q360" i="1" s="1"/>
  <c r="T359" i="1"/>
  <c r="S359" i="1"/>
  <c r="R359" i="1"/>
  <c r="P359" i="1"/>
  <c r="O359" i="1"/>
  <c r="Q359" i="1" s="1"/>
  <c r="T358" i="1"/>
  <c r="S358" i="1"/>
  <c r="R358" i="1"/>
  <c r="P358" i="1"/>
  <c r="O358" i="1"/>
  <c r="Q358" i="1" s="1"/>
  <c r="T346" i="1"/>
  <c r="S346" i="1"/>
  <c r="R346" i="1"/>
  <c r="P346" i="1"/>
  <c r="O346" i="1"/>
  <c r="Q346" i="1" s="1"/>
  <c r="T345" i="1"/>
  <c r="S345" i="1"/>
  <c r="R345" i="1"/>
  <c r="P345" i="1"/>
  <c r="O345" i="1"/>
  <c r="Q345" i="1" s="1"/>
  <c r="T344" i="1"/>
  <c r="S344" i="1"/>
  <c r="R344" i="1"/>
  <c r="P344" i="1"/>
  <c r="O344" i="1"/>
  <c r="Q344" i="1" s="1"/>
  <c r="T343" i="1"/>
  <c r="S343" i="1"/>
  <c r="R343" i="1"/>
  <c r="P343" i="1"/>
  <c r="O343" i="1"/>
  <c r="Q343" i="1" s="1"/>
  <c r="T342" i="1"/>
  <c r="S342" i="1"/>
  <c r="R342" i="1"/>
  <c r="P342" i="1"/>
  <c r="O342" i="1"/>
  <c r="Q342" i="1" s="1"/>
  <c r="T341" i="1"/>
  <c r="S341" i="1"/>
  <c r="R341" i="1"/>
  <c r="P341" i="1"/>
  <c r="O341" i="1"/>
  <c r="Q341" i="1" s="1"/>
  <c r="T340" i="1"/>
  <c r="S340" i="1"/>
  <c r="R340" i="1"/>
  <c r="P340" i="1"/>
  <c r="O340" i="1"/>
  <c r="Q340" i="1" s="1"/>
  <c r="T339" i="1"/>
  <c r="S339" i="1"/>
  <c r="R339" i="1"/>
  <c r="P339" i="1"/>
  <c r="O339" i="1"/>
  <c r="T338" i="1"/>
  <c r="S338" i="1"/>
  <c r="R338" i="1"/>
  <c r="P338" i="1"/>
  <c r="O338" i="1"/>
  <c r="Q338" i="1" s="1"/>
  <c r="T337" i="1"/>
  <c r="S337" i="1"/>
  <c r="R337" i="1"/>
  <c r="P337" i="1"/>
  <c r="O337" i="1"/>
  <c r="Q337" i="1" s="1"/>
  <c r="T336" i="1"/>
  <c r="S336" i="1"/>
  <c r="R336" i="1"/>
  <c r="P336" i="1"/>
  <c r="O336" i="1"/>
  <c r="Q336" i="1" s="1"/>
  <c r="T335" i="1"/>
  <c r="S335" i="1"/>
  <c r="R335" i="1"/>
  <c r="P335" i="1"/>
  <c r="O335" i="1"/>
  <c r="Q335" i="1" s="1"/>
  <c r="T334" i="1"/>
  <c r="S334" i="1"/>
  <c r="R334" i="1"/>
  <c r="P334" i="1"/>
  <c r="O334" i="1"/>
  <c r="Q334" i="1" s="1"/>
  <c r="T333" i="1"/>
  <c r="S333" i="1"/>
  <c r="R333" i="1"/>
  <c r="P333" i="1"/>
  <c r="O333" i="1"/>
  <c r="Q333" i="1" s="1"/>
  <c r="T332" i="1"/>
  <c r="S332" i="1"/>
  <c r="R332" i="1"/>
  <c r="P332" i="1"/>
  <c r="O332" i="1"/>
  <c r="Q332" i="1" s="1"/>
  <c r="T331" i="1"/>
  <c r="S331" i="1"/>
  <c r="R331" i="1"/>
  <c r="P331" i="1"/>
  <c r="O331" i="1"/>
  <c r="Q331" i="1" s="1"/>
  <c r="T330" i="1"/>
  <c r="S330" i="1"/>
  <c r="R330" i="1"/>
  <c r="P330" i="1"/>
  <c r="O330" i="1"/>
  <c r="Q330" i="1" s="1"/>
  <c r="T318" i="1"/>
  <c r="S318" i="1"/>
  <c r="R318" i="1"/>
  <c r="P318" i="1"/>
  <c r="O318" i="1"/>
  <c r="Q318" i="1" s="1"/>
  <c r="T317" i="1"/>
  <c r="S317" i="1"/>
  <c r="R317" i="1"/>
  <c r="P317" i="1"/>
  <c r="O317" i="1"/>
  <c r="Q317" i="1" s="1"/>
  <c r="T316" i="1"/>
  <c r="S316" i="1"/>
  <c r="R316" i="1"/>
  <c r="P316" i="1"/>
  <c r="O316" i="1"/>
  <c r="Q316" i="1" s="1"/>
  <c r="T315" i="1"/>
  <c r="S315" i="1"/>
  <c r="R315" i="1"/>
  <c r="P315" i="1"/>
  <c r="O315" i="1"/>
  <c r="Q315" i="1" s="1"/>
  <c r="T314" i="1"/>
  <c r="S314" i="1"/>
  <c r="R314" i="1"/>
  <c r="P314" i="1"/>
  <c r="O314" i="1"/>
  <c r="Q314" i="1" s="1"/>
  <c r="T313" i="1"/>
  <c r="S313" i="1"/>
  <c r="R313" i="1"/>
  <c r="P313" i="1"/>
  <c r="O313" i="1"/>
  <c r="Q313" i="1" s="1"/>
  <c r="T312" i="1"/>
  <c r="S312" i="1"/>
  <c r="R312" i="1"/>
  <c r="P312" i="1"/>
  <c r="O312" i="1"/>
  <c r="Q312" i="1" s="1"/>
  <c r="T311" i="1"/>
  <c r="S311" i="1"/>
  <c r="R311" i="1"/>
  <c r="P311" i="1"/>
  <c r="O311" i="1"/>
  <c r="Q311" i="1" s="1"/>
  <c r="T310" i="1"/>
  <c r="S310" i="1"/>
  <c r="R310" i="1"/>
  <c r="P310" i="1"/>
  <c r="O310" i="1"/>
  <c r="Q310" i="1" s="1"/>
  <c r="T309" i="1"/>
  <c r="S309" i="1"/>
  <c r="R309" i="1"/>
  <c r="P309" i="1"/>
  <c r="O309" i="1"/>
  <c r="Q309" i="1" s="1"/>
  <c r="T308" i="1"/>
  <c r="S308" i="1"/>
  <c r="R308" i="1"/>
  <c r="P308" i="1"/>
  <c r="O308" i="1"/>
  <c r="Q308" i="1" s="1"/>
  <c r="T307" i="1"/>
  <c r="S307" i="1"/>
  <c r="R307" i="1"/>
  <c r="P307" i="1"/>
  <c r="O307" i="1"/>
  <c r="Q307" i="1" s="1"/>
  <c r="T306" i="1"/>
  <c r="S306" i="1"/>
  <c r="R306" i="1"/>
  <c r="P306" i="1"/>
  <c r="O306" i="1"/>
  <c r="Q306" i="1" s="1"/>
  <c r="T305" i="1"/>
  <c r="S305" i="1"/>
  <c r="R305" i="1"/>
  <c r="P305" i="1"/>
  <c r="O305" i="1"/>
  <c r="Q305" i="1" s="1"/>
  <c r="T304" i="1"/>
  <c r="S304" i="1"/>
  <c r="R304" i="1"/>
  <c r="P304" i="1"/>
  <c r="O304" i="1"/>
  <c r="Q304" i="1" s="1"/>
  <c r="T303" i="1"/>
  <c r="S303" i="1"/>
  <c r="R303" i="1"/>
  <c r="P303" i="1"/>
  <c r="O303" i="1"/>
  <c r="Q303" i="1" s="1"/>
  <c r="T302" i="1"/>
  <c r="S302" i="1"/>
  <c r="R302" i="1"/>
  <c r="P302" i="1"/>
  <c r="O302" i="1"/>
  <c r="Q302" i="1" s="1"/>
  <c r="T290" i="1"/>
  <c r="S290" i="1"/>
  <c r="R290" i="1"/>
  <c r="P290" i="1"/>
  <c r="O290" i="1"/>
  <c r="Q290" i="1" s="1"/>
  <c r="T289" i="1"/>
  <c r="S289" i="1"/>
  <c r="R289" i="1"/>
  <c r="P289" i="1"/>
  <c r="O289" i="1"/>
  <c r="Q289" i="1" s="1"/>
  <c r="T288" i="1"/>
  <c r="S288" i="1"/>
  <c r="R288" i="1"/>
  <c r="P288" i="1"/>
  <c r="O288" i="1"/>
  <c r="Q288" i="1" s="1"/>
  <c r="T287" i="1"/>
  <c r="S287" i="1"/>
  <c r="R287" i="1"/>
  <c r="P287" i="1"/>
  <c r="O287" i="1"/>
  <c r="Q287" i="1" s="1"/>
  <c r="T286" i="1"/>
  <c r="S286" i="1"/>
  <c r="R286" i="1"/>
  <c r="P286" i="1"/>
  <c r="O286" i="1"/>
  <c r="T285" i="1"/>
  <c r="S285" i="1"/>
  <c r="R285" i="1"/>
  <c r="P285" i="1"/>
  <c r="O285" i="1"/>
  <c r="Q285" i="1" s="1"/>
  <c r="T284" i="1"/>
  <c r="S284" i="1"/>
  <c r="R284" i="1"/>
  <c r="P284" i="1"/>
  <c r="O284" i="1"/>
  <c r="Q284" i="1" s="1"/>
  <c r="T283" i="1"/>
  <c r="S283" i="1"/>
  <c r="R283" i="1"/>
  <c r="P283" i="1"/>
  <c r="O283" i="1"/>
  <c r="Q283" i="1" s="1"/>
  <c r="T282" i="1"/>
  <c r="S282" i="1"/>
  <c r="R282" i="1"/>
  <c r="P282" i="1"/>
  <c r="O282" i="1"/>
  <c r="Q282" i="1" s="1"/>
  <c r="T281" i="1"/>
  <c r="S281" i="1"/>
  <c r="R281" i="1"/>
  <c r="P281" i="1"/>
  <c r="O281" i="1"/>
  <c r="Q281" i="1" s="1"/>
  <c r="T280" i="1"/>
  <c r="S280" i="1"/>
  <c r="R280" i="1"/>
  <c r="P280" i="1"/>
  <c r="O280" i="1"/>
  <c r="Q280" i="1" s="1"/>
  <c r="T279" i="1"/>
  <c r="S279" i="1"/>
  <c r="R279" i="1"/>
  <c r="P279" i="1"/>
  <c r="O279" i="1"/>
  <c r="Q279" i="1" s="1"/>
  <c r="T278" i="1"/>
  <c r="S278" i="1"/>
  <c r="R278" i="1"/>
  <c r="P278" i="1"/>
  <c r="O278" i="1"/>
  <c r="Q278" i="1" s="1"/>
  <c r="T277" i="1"/>
  <c r="S277" i="1"/>
  <c r="R277" i="1"/>
  <c r="P277" i="1"/>
  <c r="O277" i="1"/>
  <c r="Q277" i="1" s="1"/>
  <c r="T276" i="1"/>
  <c r="S276" i="1"/>
  <c r="R276" i="1"/>
  <c r="P276" i="1"/>
  <c r="O276" i="1"/>
  <c r="Q276" i="1" s="1"/>
  <c r="T275" i="1"/>
  <c r="S275" i="1"/>
  <c r="R275" i="1"/>
  <c r="P275" i="1"/>
  <c r="O275" i="1"/>
  <c r="Q275" i="1" s="1"/>
  <c r="T274" i="1"/>
  <c r="S274" i="1"/>
  <c r="R274" i="1"/>
  <c r="P274" i="1"/>
  <c r="O274" i="1"/>
  <c r="Q274" i="1" s="1"/>
  <c r="T262" i="1"/>
  <c r="S262" i="1"/>
  <c r="R262" i="1"/>
  <c r="P262" i="1"/>
  <c r="O262" i="1"/>
  <c r="T261" i="1"/>
  <c r="S261" i="1"/>
  <c r="R261" i="1"/>
  <c r="P261" i="1"/>
  <c r="O261" i="1"/>
  <c r="Q261" i="1" s="1"/>
  <c r="T260" i="1"/>
  <c r="S260" i="1"/>
  <c r="R260" i="1"/>
  <c r="P260" i="1"/>
  <c r="O260" i="1"/>
  <c r="Q260" i="1" s="1"/>
  <c r="T259" i="1"/>
  <c r="S259" i="1"/>
  <c r="R259" i="1"/>
  <c r="P259" i="1"/>
  <c r="O259" i="1"/>
  <c r="T258" i="1"/>
  <c r="S258" i="1"/>
  <c r="R258" i="1"/>
  <c r="P258" i="1"/>
  <c r="O258" i="1"/>
  <c r="Q258" i="1" s="1"/>
  <c r="T257" i="1"/>
  <c r="S257" i="1"/>
  <c r="R257" i="1"/>
  <c r="P257" i="1"/>
  <c r="O257" i="1"/>
  <c r="Q257" i="1" s="1"/>
  <c r="T256" i="1"/>
  <c r="S256" i="1"/>
  <c r="R256" i="1"/>
  <c r="P256" i="1"/>
  <c r="O256" i="1"/>
  <c r="Q256" i="1" s="1"/>
  <c r="T255" i="1"/>
  <c r="S255" i="1"/>
  <c r="R255" i="1"/>
  <c r="P255" i="1"/>
  <c r="O255" i="1"/>
  <c r="Q255" i="1" s="1"/>
  <c r="T254" i="1"/>
  <c r="S254" i="1"/>
  <c r="R254" i="1"/>
  <c r="P254" i="1"/>
  <c r="O254" i="1"/>
  <c r="Q254" i="1" s="1"/>
  <c r="T253" i="1"/>
  <c r="S253" i="1"/>
  <c r="R253" i="1"/>
  <c r="P253" i="1"/>
  <c r="O253" i="1"/>
  <c r="Q253" i="1" s="1"/>
  <c r="T252" i="1"/>
  <c r="S252" i="1"/>
  <c r="R252" i="1"/>
  <c r="P252" i="1"/>
  <c r="O252" i="1"/>
  <c r="Q252" i="1" s="1"/>
  <c r="T251" i="1"/>
  <c r="S251" i="1"/>
  <c r="R251" i="1"/>
  <c r="P251" i="1"/>
  <c r="Q251" i="1" s="1"/>
  <c r="O251" i="1"/>
  <c r="T250" i="1"/>
  <c r="S250" i="1"/>
  <c r="R250" i="1"/>
  <c r="P250" i="1"/>
  <c r="O250" i="1"/>
  <c r="Q250" i="1" s="1"/>
  <c r="T249" i="1"/>
  <c r="S249" i="1"/>
  <c r="R249" i="1"/>
  <c r="P249" i="1"/>
  <c r="O249" i="1"/>
  <c r="Q249" i="1" s="1"/>
  <c r="T248" i="1"/>
  <c r="S248" i="1"/>
  <c r="R248" i="1"/>
  <c r="P248" i="1"/>
  <c r="O248" i="1"/>
  <c r="Q248" i="1" s="1"/>
  <c r="T247" i="1"/>
  <c r="S247" i="1"/>
  <c r="R247" i="1"/>
  <c r="P247" i="1"/>
  <c r="O247" i="1"/>
  <c r="T246" i="1"/>
  <c r="S246" i="1"/>
  <c r="R246" i="1"/>
  <c r="P246" i="1"/>
  <c r="O246" i="1"/>
  <c r="Q246" i="1" s="1"/>
  <c r="T234" i="1"/>
  <c r="S234" i="1"/>
  <c r="R234" i="1"/>
  <c r="P234" i="1"/>
  <c r="O234" i="1"/>
  <c r="Q234" i="1" s="1"/>
  <c r="T233" i="1"/>
  <c r="S233" i="1"/>
  <c r="R233" i="1"/>
  <c r="P233" i="1"/>
  <c r="O233" i="1"/>
  <c r="Q233" i="1" s="1"/>
  <c r="T232" i="1"/>
  <c r="S232" i="1"/>
  <c r="R232" i="1"/>
  <c r="P232" i="1"/>
  <c r="O232" i="1"/>
  <c r="T231" i="1"/>
  <c r="S231" i="1"/>
  <c r="R231" i="1"/>
  <c r="P231" i="1"/>
  <c r="O231" i="1"/>
  <c r="T230" i="1"/>
  <c r="S230" i="1"/>
  <c r="R230" i="1"/>
  <c r="P230" i="1"/>
  <c r="O230" i="1"/>
  <c r="Q230" i="1" s="1"/>
  <c r="T229" i="1"/>
  <c r="S229" i="1"/>
  <c r="R229" i="1"/>
  <c r="P229" i="1"/>
  <c r="O229" i="1"/>
  <c r="Q229" i="1" s="1"/>
  <c r="T228" i="1"/>
  <c r="S228" i="1"/>
  <c r="R228" i="1"/>
  <c r="P228" i="1"/>
  <c r="O228" i="1"/>
  <c r="Q228" i="1" s="1"/>
  <c r="T227" i="1"/>
  <c r="S227" i="1"/>
  <c r="R227" i="1"/>
  <c r="P227" i="1"/>
  <c r="Q227" i="1" s="1"/>
  <c r="O227" i="1"/>
  <c r="T226" i="1"/>
  <c r="S226" i="1"/>
  <c r="R226" i="1"/>
  <c r="P226" i="1"/>
  <c r="O226" i="1"/>
  <c r="T225" i="1"/>
  <c r="S225" i="1"/>
  <c r="R225" i="1"/>
  <c r="P225" i="1"/>
  <c r="O225" i="1"/>
  <c r="T224" i="1"/>
  <c r="S224" i="1"/>
  <c r="R224" i="1"/>
  <c r="P224" i="1"/>
  <c r="O224" i="1"/>
  <c r="Q224" i="1" s="1"/>
  <c r="T223" i="1"/>
  <c r="S223" i="1"/>
  <c r="R223" i="1"/>
  <c r="P223" i="1"/>
  <c r="O223" i="1"/>
  <c r="Q223" i="1" s="1"/>
  <c r="T222" i="1"/>
  <c r="S222" i="1"/>
  <c r="R222" i="1"/>
  <c r="P222" i="1"/>
  <c r="O222" i="1"/>
  <c r="T221" i="1"/>
  <c r="S221" i="1"/>
  <c r="R221" i="1"/>
  <c r="P221" i="1"/>
  <c r="Q221" i="1" s="1"/>
  <c r="O221" i="1"/>
  <c r="T220" i="1"/>
  <c r="S220" i="1"/>
  <c r="R220" i="1"/>
  <c r="P220" i="1"/>
  <c r="O220" i="1"/>
  <c r="Q220" i="1" s="1"/>
  <c r="T219" i="1"/>
  <c r="S219" i="1"/>
  <c r="R219" i="1"/>
  <c r="P219" i="1"/>
  <c r="O219" i="1"/>
  <c r="Q219" i="1" s="1"/>
  <c r="T218" i="1"/>
  <c r="S218" i="1"/>
  <c r="R218" i="1"/>
  <c r="P218" i="1"/>
  <c r="O218" i="1"/>
  <c r="Q218" i="1" s="1"/>
  <c r="T206" i="1"/>
  <c r="S206" i="1"/>
  <c r="R206" i="1"/>
  <c r="P206" i="1"/>
  <c r="O206" i="1"/>
  <c r="Q206" i="1" s="1"/>
  <c r="T205" i="1"/>
  <c r="S205" i="1"/>
  <c r="R205" i="1"/>
  <c r="P205" i="1"/>
  <c r="O205" i="1"/>
  <c r="Q205" i="1" s="1"/>
  <c r="T204" i="1"/>
  <c r="S204" i="1"/>
  <c r="R204" i="1"/>
  <c r="P204" i="1"/>
  <c r="O204" i="1"/>
  <c r="Q204" i="1" s="1"/>
  <c r="T203" i="1"/>
  <c r="S203" i="1"/>
  <c r="R203" i="1"/>
  <c r="P203" i="1"/>
  <c r="O203" i="1"/>
  <c r="Q203" i="1" s="1"/>
  <c r="T202" i="1"/>
  <c r="S202" i="1"/>
  <c r="R202" i="1"/>
  <c r="P202" i="1"/>
  <c r="O202" i="1"/>
  <c r="Q202" i="1" s="1"/>
  <c r="T201" i="1"/>
  <c r="S201" i="1"/>
  <c r="R201" i="1"/>
  <c r="P201" i="1"/>
  <c r="O201" i="1"/>
  <c r="Q201" i="1" s="1"/>
  <c r="T200" i="1"/>
  <c r="S200" i="1"/>
  <c r="R200" i="1"/>
  <c r="P200" i="1"/>
  <c r="O200" i="1"/>
  <c r="Q200" i="1" s="1"/>
  <c r="T199" i="1"/>
  <c r="S199" i="1"/>
  <c r="R199" i="1"/>
  <c r="P199" i="1"/>
  <c r="O199" i="1"/>
  <c r="T198" i="1"/>
  <c r="S198" i="1"/>
  <c r="R198" i="1"/>
  <c r="P198" i="1"/>
  <c r="O198" i="1"/>
  <c r="Q198" i="1" s="1"/>
  <c r="T197" i="1"/>
  <c r="S197" i="1"/>
  <c r="R197" i="1"/>
  <c r="P197" i="1"/>
  <c r="O197" i="1"/>
  <c r="Q197" i="1" s="1"/>
  <c r="T196" i="1"/>
  <c r="S196" i="1"/>
  <c r="R196" i="1"/>
  <c r="P196" i="1"/>
  <c r="O196" i="1"/>
  <c r="Q196" i="1" s="1"/>
  <c r="T195" i="1"/>
  <c r="S195" i="1"/>
  <c r="R195" i="1"/>
  <c r="P195" i="1"/>
  <c r="O195" i="1"/>
  <c r="Q195" i="1" s="1"/>
  <c r="T194" i="1"/>
  <c r="S194" i="1"/>
  <c r="R194" i="1"/>
  <c r="P194" i="1"/>
  <c r="O194" i="1"/>
  <c r="Q194" i="1" s="1"/>
  <c r="T193" i="1"/>
  <c r="S193" i="1"/>
  <c r="R193" i="1"/>
  <c r="P193" i="1"/>
  <c r="O193" i="1"/>
  <c r="Q193" i="1" s="1"/>
  <c r="T192" i="1"/>
  <c r="S192" i="1"/>
  <c r="R192" i="1"/>
  <c r="P192" i="1"/>
  <c r="O192" i="1"/>
  <c r="Q192" i="1" s="1"/>
  <c r="T191" i="1"/>
  <c r="S191" i="1"/>
  <c r="R191" i="1"/>
  <c r="P191" i="1"/>
  <c r="O191" i="1"/>
  <c r="Q191" i="1" s="1"/>
  <c r="T190" i="1"/>
  <c r="S190" i="1"/>
  <c r="R190" i="1"/>
  <c r="P190" i="1"/>
  <c r="O190" i="1"/>
  <c r="Q190" i="1" s="1"/>
  <c r="O167" i="1"/>
  <c r="P167" i="1"/>
  <c r="Q167" i="1"/>
  <c r="R167" i="1"/>
  <c r="S167" i="1"/>
  <c r="T167" i="1"/>
  <c r="T178" i="1"/>
  <c r="S178" i="1"/>
  <c r="R178" i="1"/>
  <c r="P178" i="1"/>
  <c r="O178" i="1"/>
  <c r="Q178" i="1" s="1"/>
  <c r="T177" i="1"/>
  <c r="S177" i="1"/>
  <c r="R177" i="1"/>
  <c r="P177" i="1"/>
  <c r="O177" i="1"/>
  <c r="Q177" i="1" s="1"/>
  <c r="T176" i="1"/>
  <c r="S176" i="1"/>
  <c r="R176" i="1"/>
  <c r="P176" i="1"/>
  <c r="O176" i="1"/>
  <c r="Q176" i="1" s="1"/>
  <c r="T175" i="1"/>
  <c r="S175" i="1"/>
  <c r="R175" i="1"/>
  <c r="P175" i="1"/>
  <c r="O175" i="1"/>
  <c r="T174" i="1"/>
  <c r="S174" i="1"/>
  <c r="R174" i="1"/>
  <c r="P174" i="1"/>
  <c r="O174" i="1"/>
  <c r="Q174" i="1" s="1"/>
  <c r="T173" i="1"/>
  <c r="S173" i="1"/>
  <c r="R173" i="1"/>
  <c r="P173" i="1"/>
  <c r="O173" i="1"/>
  <c r="Q173" i="1" s="1"/>
  <c r="T172" i="1"/>
  <c r="S172" i="1"/>
  <c r="R172" i="1"/>
  <c r="P172" i="1"/>
  <c r="O172" i="1"/>
  <c r="Q172" i="1" s="1"/>
  <c r="T171" i="1"/>
  <c r="S171" i="1"/>
  <c r="R171" i="1"/>
  <c r="P171" i="1"/>
  <c r="O171" i="1"/>
  <c r="Q171" i="1" s="1"/>
  <c r="T170" i="1"/>
  <c r="S170" i="1"/>
  <c r="R170" i="1"/>
  <c r="P170" i="1"/>
  <c r="O170" i="1"/>
  <c r="Q170" i="1" s="1"/>
  <c r="T169" i="1"/>
  <c r="S169" i="1"/>
  <c r="R169" i="1"/>
  <c r="P169" i="1"/>
  <c r="O169" i="1"/>
  <c r="Q169" i="1" s="1"/>
  <c r="T168" i="1"/>
  <c r="S168" i="1"/>
  <c r="R168" i="1"/>
  <c r="P168" i="1"/>
  <c r="O168" i="1"/>
  <c r="Q168" i="1" s="1"/>
  <c r="T166" i="1"/>
  <c r="S166" i="1"/>
  <c r="R166" i="1"/>
  <c r="P166" i="1"/>
  <c r="O166" i="1"/>
  <c r="T165" i="1"/>
  <c r="S165" i="1"/>
  <c r="R165" i="1"/>
  <c r="P165" i="1"/>
  <c r="O165" i="1"/>
  <c r="Q165" i="1" s="1"/>
  <c r="T164" i="1"/>
  <c r="S164" i="1"/>
  <c r="R164" i="1"/>
  <c r="P164" i="1"/>
  <c r="O164" i="1"/>
  <c r="Q164" i="1" s="1"/>
  <c r="T163" i="1"/>
  <c r="S163" i="1"/>
  <c r="R163" i="1"/>
  <c r="P163" i="1"/>
  <c r="O163" i="1"/>
  <c r="Q163" i="1" s="1"/>
  <c r="T162" i="1"/>
  <c r="S162" i="1"/>
  <c r="R162" i="1"/>
  <c r="P162" i="1"/>
  <c r="O162" i="1"/>
  <c r="T152" i="1"/>
  <c r="S152" i="1"/>
  <c r="R152" i="1"/>
  <c r="P152" i="1"/>
  <c r="O152" i="1"/>
  <c r="Q152" i="1" s="1"/>
  <c r="T151" i="1"/>
  <c r="S151" i="1"/>
  <c r="R151" i="1"/>
  <c r="P151" i="1"/>
  <c r="O151" i="1"/>
  <c r="Q151" i="1" s="1"/>
  <c r="T150" i="1"/>
  <c r="S150" i="1"/>
  <c r="R150" i="1"/>
  <c r="P150" i="1"/>
  <c r="O150" i="1"/>
  <c r="Q150" i="1" s="1"/>
  <c r="T149" i="1"/>
  <c r="S149" i="1"/>
  <c r="R149" i="1"/>
  <c r="P149" i="1"/>
  <c r="Q149" i="1" s="1"/>
  <c r="O149" i="1"/>
  <c r="T148" i="1"/>
  <c r="S148" i="1"/>
  <c r="R148" i="1"/>
  <c r="P148" i="1"/>
  <c r="O148" i="1"/>
  <c r="T147" i="1"/>
  <c r="S147" i="1"/>
  <c r="R147" i="1"/>
  <c r="P147" i="1"/>
  <c r="O147" i="1"/>
  <c r="Q147" i="1" s="1"/>
  <c r="T146" i="1"/>
  <c r="S146" i="1"/>
  <c r="R146" i="1"/>
  <c r="P146" i="1"/>
  <c r="O146" i="1"/>
  <c r="T145" i="1"/>
  <c r="S145" i="1"/>
  <c r="R145" i="1"/>
  <c r="P145" i="1"/>
  <c r="O145" i="1"/>
  <c r="T144" i="1"/>
  <c r="S144" i="1"/>
  <c r="R144" i="1"/>
  <c r="P144" i="1"/>
  <c r="O144" i="1"/>
  <c r="Q144" i="1" s="1"/>
  <c r="T143" i="1"/>
  <c r="S143" i="1"/>
  <c r="R143" i="1"/>
  <c r="P143" i="1"/>
  <c r="O143" i="1"/>
  <c r="Q143" i="1" s="1"/>
  <c r="T142" i="1"/>
  <c r="S142" i="1"/>
  <c r="R142" i="1"/>
  <c r="P142" i="1"/>
  <c r="O142" i="1"/>
  <c r="Q142" i="1" s="1"/>
  <c r="T140" i="1"/>
  <c r="S140" i="1"/>
  <c r="R140" i="1"/>
  <c r="P140" i="1"/>
  <c r="O140" i="1"/>
  <c r="Q140" i="1" s="1"/>
  <c r="T139" i="1"/>
  <c r="S139" i="1"/>
  <c r="R139" i="1"/>
  <c r="P139" i="1"/>
  <c r="O139" i="1"/>
  <c r="Q139" i="1" s="1"/>
  <c r="T138" i="1"/>
  <c r="S138" i="1"/>
  <c r="R138" i="1"/>
  <c r="P138" i="1"/>
  <c r="O138" i="1"/>
  <c r="Q138" i="1" s="1"/>
  <c r="T137" i="1"/>
  <c r="S137" i="1"/>
  <c r="R137" i="1"/>
  <c r="P137" i="1"/>
  <c r="O137" i="1"/>
  <c r="Q137" i="1" s="1"/>
  <c r="T136" i="1"/>
  <c r="S136" i="1"/>
  <c r="R136" i="1"/>
  <c r="P136" i="1"/>
  <c r="O136" i="1"/>
  <c r="T124" i="1"/>
  <c r="S124" i="1"/>
  <c r="R124" i="1"/>
  <c r="P124" i="1"/>
  <c r="O124" i="1"/>
  <c r="Q124" i="1" s="1"/>
  <c r="T123" i="1"/>
  <c r="S123" i="1"/>
  <c r="R123" i="1"/>
  <c r="P123" i="1"/>
  <c r="O123" i="1"/>
  <c r="Q123" i="1" s="1"/>
  <c r="T122" i="1"/>
  <c r="S122" i="1"/>
  <c r="R122" i="1"/>
  <c r="P122" i="1"/>
  <c r="O122" i="1"/>
  <c r="Q122" i="1" s="1"/>
  <c r="T121" i="1"/>
  <c r="S121" i="1"/>
  <c r="R121" i="1"/>
  <c r="P121" i="1"/>
  <c r="O121" i="1"/>
  <c r="T120" i="1"/>
  <c r="S120" i="1"/>
  <c r="R120" i="1"/>
  <c r="P120" i="1"/>
  <c r="O120" i="1"/>
  <c r="Q120" i="1" s="1"/>
  <c r="T119" i="1"/>
  <c r="S119" i="1"/>
  <c r="R119" i="1"/>
  <c r="P119" i="1"/>
  <c r="O119" i="1"/>
  <c r="Q119" i="1" s="1"/>
  <c r="T118" i="1"/>
  <c r="S118" i="1"/>
  <c r="R118" i="1"/>
  <c r="P118" i="1"/>
  <c r="O118" i="1"/>
  <c r="Q118" i="1" s="1"/>
  <c r="T117" i="1"/>
  <c r="S117" i="1"/>
  <c r="R117" i="1"/>
  <c r="P117" i="1"/>
  <c r="Q117" i="1" s="1"/>
  <c r="O117" i="1"/>
  <c r="T116" i="1"/>
  <c r="S116" i="1"/>
  <c r="R116" i="1"/>
  <c r="P116" i="1"/>
  <c r="O116" i="1"/>
  <c r="Q116" i="1" s="1"/>
  <c r="T115" i="1"/>
  <c r="S115" i="1"/>
  <c r="R115" i="1"/>
  <c r="P115" i="1"/>
  <c r="O115" i="1"/>
  <c r="Q115" i="1" s="1"/>
  <c r="T114" i="1"/>
  <c r="S114" i="1"/>
  <c r="R114" i="1"/>
  <c r="P114" i="1"/>
  <c r="O114" i="1"/>
  <c r="Q114" i="1" s="1"/>
  <c r="T112" i="1"/>
  <c r="S112" i="1"/>
  <c r="R112" i="1"/>
  <c r="P112" i="1"/>
  <c r="O112" i="1"/>
  <c r="Q112" i="1" s="1"/>
  <c r="T111" i="1"/>
  <c r="S111" i="1"/>
  <c r="R111" i="1"/>
  <c r="P111" i="1"/>
  <c r="O111" i="1"/>
  <c r="Q111" i="1" s="1"/>
  <c r="T110" i="1"/>
  <c r="S110" i="1"/>
  <c r="R110" i="1"/>
  <c r="P110" i="1"/>
  <c r="O110" i="1"/>
  <c r="Q110" i="1" s="1"/>
  <c r="T109" i="1"/>
  <c r="S109" i="1"/>
  <c r="R109" i="1"/>
  <c r="P109" i="1"/>
  <c r="O109" i="1"/>
  <c r="Q109" i="1" s="1"/>
  <c r="T108" i="1"/>
  <c r="S108" i="1"/>
  <c r="R108" i="1"/>
  <c r="P108" i="1"/>
  <c r="O108" i="1"/>
  <c r="Q108" i="1" s="1"/>
  <c r="T96" i="1"/>
  <c r="S96" i="1"/>
  <c r="R96" i="1"/>
  <c r="P96" i="1"/>
  <c r="O96" i="1"/>
  <c r="Q96" i="1" s="1"/>
  <c r="T95" i="1"/>
  <c r="S95" i="1"/>
  <c r="R95" i="1"/>
  <c r="P95" i="1"/>
  <c r="O95" i="1"/>
  <c r="Q95" i="1" s="1"/>
  <c r="T94" i="1"/>
  <c r="S94" i="1"/>
  <c r="R94" i="1"/>
  <c r="P94" i="1"/>
  <c r="O94" i="1"/>
  <c r="Q94" i="1" s="1"/>
  <c r="T93" i="1"/>
  <c r="S93" i="1"/>
  <c r="R93" i="1"/>
  <c r="P93" i="1"/>
  <c r="O93" i="1"/>
  <c r="T92" i="1"/>
  <c r="S92" i="1"/>
  <c r="R92" i="1"/>
  <c r="P92" i="1"/>
  <c r="O92" i="1"/>
  <c r="Q92" i="1" s="1"/>
  <c r="T91" i="1"/>
  <c r="S91" i="1"/>
  <c r="R91" i="1"/>
  <c r="P91" i="1"/>
  <c r="O91" i="1"/>
  <c r="Q91" i="1" s="1"/>
  <c r="T90" i="1"/>
  <c r="S90" i="1"/>
  <c r="R90" i="1"/>
  <c r="P90" i="1"/>
  <c r="O90" i="1"/>
  <c r="Q90" i="1" s="1"/>
  <c r="T89" i="1"/>
  <c r="S89" i="1"/>
  <c r="R89" i="1"/>
  <c r="P89" i="1"/>
  <c r="O89" i="1"/>
  <c r="T88" i="1"/>
  <c r="S88" i="1"/>
  <c r="R88" i="1"/>
  <c r="P88" i="1"/>
  <c r="O88" i="1"/>
  <c r="Q88" i="1" s="1"/>
  <c r="T87" i="1"/>
  <c r="S87" i="1"/>
  <c r="R87" i="1"/>
  <c r="P87" i="1"/>
  <c r="O87" i="1"/>
  <c r="Q87" i="1" s="1"/>
  <c r="T86" i="1"/>
  <c r="S86" i="1"/>
  <c r="R86" i="1"/>
  <c r="P86" i="1"/>
  <c r="O86" i="1"/>
  <c r="Q86" i="1" s="1"/>
  <c r="T85" i="1"/>
  <c r="S85" i="1"/>
  <c r="R85" i="1"/>
  <c r="P85" i="1"/>
  <c r="Q85" i="1" s="1"/>
  <c r="O85" i="1"/>
  <c r="T84" i="1"/>
  <c r="S84" i="1"/>
  <c r="R84" i="1"/>
  <c r="P84" i="1"/>
  <c r="O84" i="1"/>
  <c r="Q84" i="1" s="1"/>
  <c r="T83" i="1"/>
  <c r="S83" i="1"/>
  <c r="R83" i="1"/>
  <c r="P83" i="1"/>
  <c r="O83" i="1"/>
  <c r="Q83" i="1" s="1"/>
  <c r="T82" i="1"/>
  <c r="S82" i="1"/>
  <c r="R82" i="1"/>
  <c r="P82" i="1"/>
  <c r="O82" i="1"/>
  <c r="Q82" i="1" s="1"/>
  <c r="T81" i="1"/>
  <c r="S81" i="1"/>
  <c r="R81" i="1"/>
  <c r="P81" i="1"/>
  <c r="O81" i="1"/>
  <c r="T80" i="1"/>
  <c r="S80" i="1"/>
  <c r="R80" i="1"/>
  <c r="P80" i="1"/>
  <c r="O80" i="1"/>
  <c r="Q80" i="1" s="1"/>
  <c r="T68" i="1"/>
  <c r="S68" i="1"/>
  <c r="R68" i="1"/>
  <c r="P68" i="1"/>
  <c r="O68" i="1"/>
  <c r="Q68" i="1" s="1"/>
  <c r="T67" i="1"/>
  <c r="S67" i="1"/>
  <c r="R67" i="1"/>
  <c r="P67" i="1"/>
  <c r="O67" i="1"/>
  <c r="Q67" i="1" s="1"/>
  <c r="T66" i="1"/>
  <c r="S66" i="1"/>
  <c r="R66" i="1"/>
  <c r="P66" i="1"/>
  <c r="O66" i="1"/>
  <c r="Q66" i="1" s="1"/>
  <c r="T65" i="1"/>
  <c r="S65" i="1"/>
  <c r="R65" i="1"/>
  <c r="P65" i="1"/>
  <c r="O65" i="1"/>
  <c r="T64" i="1"/>
  <c r="S64" i="1"/>
  <c r="R64" i="1"/>
  <c r="P64" i="1"/>
  <c r="O64" i="1"/>
  <c r="Q64" i="1" s="1"/>
  <c r="T63" i="1"/>
  <c r="S63" i="1"/>
  <c r="R63" i="1"/>
  <c r="P63" i="1"/>
  <c r="O63" i="1"/>
  <c r="Q63" i="1" s="1"/>
  <c r="T62" i="1"/>
  <c r="S62" i="1"/>
  <c r="R62" i="1"/>
  <c r="P62" i="1"/>
  <c r="O62" i="1"/>
  <c r="Q62" i="1" s="1"/>
  <c r="T61" i="1"/>
  <c r="S61" i="1"/>
  <c r="R61" i="1"/>
  <c r="P61" i="1"/>
  <c r="O61" i="1"/>
  <c r="T60" i="1"/>
  <c r="S60" i="1"/>
  <c r="R60" i="1"/>
  <c r="P60" i="1"/>
  <c r="O60" i="1"/>
  <c r="Q60" i="1" s="1"/>
  <c r="T59" i="1"/>
  <c r="S59" i="1"/>
  <c r="R59" i="1"/>
  <c r="P59" i="1"/>
  <c r="O59" i="1"/>
  <c r="Q59" i="1" s="1"/>
  <c r="T58" i="1"/>
  <c r="S58" i="1"/>
  <c r="R58" i="1"/>
  <c r="P58" i="1"/>
  <c r="O58" i="1"/>
  <c r="Q58" i="1" s="1"/>
  <c r="T57" i="1"/>
  <c r="S57" i="1"/>
  <c r="R57" i="1"/>
  <c r="P57" i="1"/>
  <c r="O57" i="1"/>
  <c r="Q57" i="1" s="1"/>
  <c r="T56" i="1"/>
  <c r="S56" i="1"/>
  <c r="R56" i="1"/>
  <c r="P56" i="1"/>
  <c r="O56" i="1"/>
  <c r="Q56" i="1" s="1"/>
  <c r="T55" i="1"/>
  <c r="S55" i="1"/>
  <c r="R55" i="1"/>
  <c r="P55" i="1"/>
  <c r="O55" i="1"/>
  <c r="Q55" i="1" s="1"/>
  <c r="T54" i="1"/>
  <c r="S54" i="1"/>
  <c r="R54" i="1"/>
  <c r="P54" i="1"/>
  <c r="O54" i="1"/>
  <c r="Q54" i="1" s="1"/>
  <c r="T53" i="1"/>
  <c r="S53" i="1"/>
  <c r="R53" i="1"/>
  <c r="P53" i="1"/>
  <c r="O53" i="1"/>
  <c r="Q53" i="1" s="1"/>
  <c r="T52" i="1"/>
  <c r="S52" i="1"/>
  <c r="R52" i="1"/>
  <c r="P52" i="1"/>
  <c r="O52" i="1"/>
  <c r="Q52" i="1" s="1"/>
  <c r="O25" i="1"/>
  <c r="Q25" i="1" s="1"/>
  <c r="P25" i="1"/>
  <c r="R25" i="1"/>
  <c r="S25" i="1"/>
  <c r="T25" i="1"/>
  <c r="O26" i="1"/>
  <c r="Q26" i="1" s="1"/>
  <c r="P26" i="1"/>
  <c r="R26" i="1"/>
  <c r="S26" i="1"/>
  <c r="T26" i="1"/>
  <c r="O27" i="1"/>
  <c r="P27" i="1"/>
  <c r="Q27" i="1"/>
  <c r="R27" i="1"/>
  <c r="S27" i="1"/>
  <c r="T27" i="1"/>
  <c r="O28" i="1"/>
  <c r="P28" i="1"/>
  <c r="Q28" i="1"/>
  <c r="R28" i="1"/>
  <c r="S28" i="1"/>
  <c r="T28" i="1"/>
  <c r="O29" i="1"/>
  <c r="P29" i="1"/>
  <c r="Q29" i="1"/>
  <c r="R29" i="1"/>
  <c r="S29" i="1"/>
  <c r="T29" i="1"/>
  <c r="O30" i="1"/>
  <c r="P30" i="1"/>
  <c r="Q30" i="1"/>
  <c r="R30" i="1"/>
  <c r="S30" i="1"/>
  <c r="T30" i="1"/>
  <c r="O31" i="1"/>
  <c r="P31" i="1"/>
  <c r="Q31" i="1"/>
  <c r="R31" i="1"/>
  <c r="S31" i="1"/>
  <c r="T31" i="1"/>
  <c r="O32" i="1"/>
  <c r="P32" i="1"/>
  <c r="Q32" i="1"/>
  <c r="R32" i="1"/>
  <c r="S32" i="1"/>
  <c r="T32" i="1"/>
  <c r="T24" i="1"/>
  <c r="S24" i="1"/>
  <c r="R24" i="1"/>
  <c r="Q24" i="1"/>
  <c r="P24" i="1"/>
  <c r="O24" i="1"/>
  <c r="Q446" i="1" l="1"/>
  <c r="Q443" i="1"/>
  <c r="Q448" i="1"/>
  <c r="Q447" i="1"/>
  <c r="Q445" i="1"/>
  <c r="Q414" i="1"/>
  <c r="Q418" i="1"/>
  <c r="Q422" i="1"/>
  <c r="Q423" i="1"/>
  <c r="Q388" i="1"/>
  <c r="Q392" i="1"/>
  <c r="Q393" i="1"/>
  <c r="Q387" i="1"/>
  <c r="Q402" i="1"/>
  <c r="Q398" i="1"/>
  <c r="Q339" i="1"/>
  <c r="Q286" i="1"/>
  <c r="Q247" i="1"/>
  <c r="Q262" i="1"/>
  <c r="Q259" i="1"/>
  <c r="Q226" i="1"/>
  <c r="Q225" i="1"/>
  <c r="Q222" i="1"/>
  <c r="Q231" i="1"/>
  <c r="Q232" i="1"/>
  <c r="Q199" i="1"/>
  <c r="Q162" i="1"/>
  <c r="Q166" i="1"/>
  <c r="Q175" i="1"/>
  <c r="Q136" i="1"/>
  <c r="Q146" i="1"/>
  <c r="Q148" i="1"/>
  <c r="Q145" i="1"/>
  <c r="Q121" i="1"/>
  <c r="Q81" i="1"/>
  <c r="Q89" i="1"/>
  <c r="Q93" i="1"/>
  <c r="Q65" i="1"/>
  <c r="Q61" i="1"/>
  <c r="O33" i="1"/>
  <c r="P33" i="1"/>
  <c r="R33" i="1"/>
  <c r="S33" i="1"/>
  <c r="T33" i="1"/>
  <c r="O34" i="1"/>
  <c r="P34" i="1"/>
  <c r="Q34" i="1"/>
  <c r="R34" i="1"/>
  <c r="S34" i="1"/>
  <c r="T34" i="1"/>
  <c r="O35" i="1"/>
  <c r="P35" i="1"/>
  <c r="Q35" i="1"/>
  <c r="R35" i="1"/>
  <c r="S35" i="1"/>
  <c r="T35" i="1"/>
  <c r="O36" i="1"/>
  <c r="P36" i="1"/>
  <c r="Q36" i="1"/>
  <c r="R36" i="1"/>
  <c r="S36" i="1"/>
  <c r="T36" i="1"/>
  <c r="O37" i="1"/>
  <c r="P37" i="1"/>
  <c r="Q37" i="1"/>
  <c r="R37" i="1"/>
  <c r="S37" i="1"/>
  <c r="T37" i="1"/>
  <c r="O38" i="1"/>
  <c r="P38" i="1"/>
  <c r="Q38" i="1"/>
  <c r="R38" i="1"/>
  <c r="S38" i="1"/>
  <c r="T38" i="1"/>
  <c r="O39" i="1"/>
  <c r="P39" i="1"/>
  <c r="Q39" i="1"/>
  <c r="R39" i="1"/>
  <c r="S39" i="1"/>
  <c r="T39" i="1"/>
  <c r="O40" i="1"/>
  <c r="P40" i="1"/>
  <c r="Q40" i="1"/>
  <c r="R40" i="1"/>
  <c r="S40" i="1"/>
  <c r="T40" i="1"/>
  <c r="Q33" i="1" l="1"/>
  <c r="T8" i="1"/>
  <c r="T9" i="1"/>
  <c r="T10" i="1"/>
  <c r="T11" i="1"/>
  <c r="T12" i="1"/>
  <c r="T13" i="1"/>
  <c r="T7" i="1"/>
  <c r="R11" i="1"/>
  <c r="R12" i="1"/>
  <c r="R13" i="1"/>
  <c r="O11" i="1"/>
  <c r="P11" i="1"/>
  <c r="O12" i="1"/>
  <c r="P12" i="1"/>
  <c r="O13" i="1"/>
  <c r="P13" i="1"/>
  <c r="S8" i="1"/>
  <c r="S9" i="1"/>
  <c r="S10" i="1"/>
  <c r="S11" i="1"/>
  <c r="S12" i="1"/>
  <c r="S13" i="1"/>
  <c r="S7" i="1"/>
  <c r="T14" i="1"/>
  <c r="Q12" i="1" l="1"/>
  <c r="Q13" i="1"/>
  <c r="Q11" i="1"/>
  <c r="R10" i="1"/>
  <c r="O10" i="1"/>
  <c r="P10" i="1"/>
  <c r="Q10" i="1" l="1"/>
  <c r="R9" i="1"/>
  <c r="P9" i="1"/>
  <c r="O9" i="1"/>
  <c r="R8" i="1"/>
  <c r="P8" i="1"/>
  <c r="O8" i="1"/>
  <c r="R7" i="1"/>
  <c r="P7" i="1"/>
  <c r="O7" i="1"/>
  <c r="Q9" i="1" l="1"/>
  <c r="Q7" i="1"/>
  <c r="Q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B88603-6B91-46C6-AD87-07FB51E247FF}" keepAlive="1" name="Dotaz – 0_etapa" description="Pripojenie k dotazu 0_etapa v zošite." type="5" refreshedVersion="8" background="1" saveData="1">
    <dbPr connection="Provider=Microsoft.Mashup.OleDb.1;Data Source=$Workbook$;Location=0_etapa;Extended Properties=&quot;&quot;" command="SELECT * FROM [0_etapa]"/>
  </connection>
  <connection id="2" xr16:uid="{0083D32F-A992-4EB6-B176-30420DC936B4}" keepAlive="1" name="Dotaz – body_vyska" description="Pripojenie k dotazu body_vyska v zošite." type="5" refreshedVersion="8" background="1" saveData="1">
    <dbPr connection="Provider=Microsoft.Mashup.OleDb.1;Data Source=$Workbook$;Location=body_vyska;Extended Properties=&quot;&quot;" command="SELECT * FROM [body_vyska]"/>
  </connection>
  <connection id="3" xr16:uid="{5BD923A1-3BF9-4D69-8D86-4FF29273BC0F}" keepAlive="1" name="Dotaz – LVS_V222 (2021-09)" description="Pripojenie k dotazu LVS_V222 (2021-09) v zošite." type="5" refreshedVersion="0" background="1" saveData="1">
    <dbPr connection="Provider=Microsoft.Mashup.OleDb.1;Data Source=$Workbook$;Location=&quot;LVS_V222 (2021-09)&quot;;Extended Properties=&quot;&quot;" command="SELECT * FROM [LVS_V222 (2021-09)]"/>
  </connection>
  <connection id="4" xr16:uid="{B5F9822A-5872-4B2D-8613-A6E70090A110}" keepAlive="1" name="Dotaz – poloha+vyska_E1" description="Pripojenie k dotazu poloha+vyska_E1 v zošite." type="5" refreshedVersion="0" background="1" saveData="1">
    <dbPr connection="Provider=Microsoft.Mashup.OleDb.1;Data Source=$Workbook$;Location=poloha+vyska_E1;Extended Properties=&quot;&quot;" command="SELECT * FROM [poloha+vyska_E1]"/>
  </connection>
  <connection id="5" xr16:uid="{58E2E048-7A06-44E6-AF9F-E5A70C356785}" keepAlive="1" name="Dotaz – vyrovnane_poloha" description="Pripojenie k dotazu vyrovnane_poloha v zošite." type="5" refreshedVersion="0" background="1" saveData="1">
    <dbPr connection="Provider=Microsoft.Mashup.OleDb.1;Data Source=$Workbook$;Location=vyrovnane_poloha;Extended Properties=&quot;&quot;" command="SELECT * FROM [vyrovnane_poloha]"/>
  </connection>
  <connection id="6" xr16:uid="{03732B1F-0600-4407-BE54-D0357AA13C6F}" keepAlive="1" name="Dotaz – vyrovnane_poloha+vyska" description="Pripojenie k dotazu vyrovnane_poloha+vyska v zošite." type="5" refreshedVersion="8" background="1" saveData="1">
    <dbPr connection="Provider=Microsoft.Mashup.OleDb.1;Data Source=$Workbook$;Location=vyrovnane_poloha+vyska;Extended Properties=&quot;&quot;" command="SELECT * FROM [vyrovnane_poloha+vyska]"/>
  </connection>
  <connection id="7" xr16:uid="{79CB7A70-0986-4FE0-B165-8BA0327E62F6}" keepAlive="1" name="Dotaz – vyrovnane_poloha+vyska (10)" description="Pripojenie k dotazu vyrovnane_poloha+vyska (10) v zošite." type="5" refreshedVersion="0" background="1" saveData="1">
    <dbPr connection="Provider=Microsoft.Mashup.OleDb.1;Data Source=$Workbook$;Location=&quot;vyrovnane_poloha+vyska (10)&quot;;Extended Properties=&quot;&quot;" command="SELECT * FROM [vyrovnane_poloha+vyska (10)]"/>
  </connection>
  <connection id="8" xr16:uid="{FCCC429E-3D60-4751-A052-D55A3BF5DF11}" keepAlive="1" name="Dotaz – vyrovnane_poloha+vyska (11)" description="Pripojenie k dotazu vyrovnane_poloha+vyska (11) v zošite." type="5" refreshedVersion="0" background="1" saveData="1">
    <dbPr connection="Provider=Microsoft.Mashup.OleDb.1;Data Source=$Workbook$;Location=&quot;vyrovnane_poloha+vyska (11)&quot;;Extended Properties=&quot;&quot;" command="SELECT * FROM [vyrovnane_poloha+vyska (11)]"/>
  </connection>
  <connection id="9" xr16:uid="{E9C9A8A3-E467-4063-9CB7-83208225E700}" keepAlive="1" name="Dotaz – vyrovnane_poloha+vyska (12)" description="Pripojenie k dotazu vyrovnane_poloha+vyska (12) v zošite." type="5" refreshedVersion="0" background="1" saveData="1">
    <dbPr connection="Provider=Microsoft.Mashup.OleDb.1;Data Source=$Workbook$;Location=&quot;vyrovnane_poloha+vyska (12)&quot;;Extended Properties=&quot;&quot;" command="SELECT * FROM [vyrovnane_poloha+vyska (12)]"/>
  </connection>
  <connection id="10" xr16:uid="{FA916CCF-F0A6-4D85-8CF3-1887D987C79A}" keepAlive="1" name="Dotaz – vyrovnane_poloha+vyska (2)" description="Pripojenie k dotazu vyrovnane_poloha+vyska (2) v zošite." type="5" refreshedVersion="0" background="1" saveData="1">
    <dbPr connection="Provider=Microsoft.Mashup.OleDb.1;Data Source=$Workbook$;Location=&quot;vyrovnane_poloha+vyska (2)&quot;;Extended Properties=&quot;&quot;" command="SELECT * FROM [vyrovnane_poloha+vyska (2)]"/>
  </connection>
  <connection id="11" xr16:uid="{7103F5A5-43BF-49B7-9FC9-9D81ABF037B3}" keepAlive="1" name="Dotaz – vyrovnane_poloha+vyska (3)" description="Pripojenie k dotazu vyrovnane_poloha+vyska (3) v zošite." type="5" refreshedVersion="8" background="1" saveData="1">
    <dbPr connection="Provider=Microsoft.Mashup.OleDb.1;Data Source=$Workbook$;Location=&quot;vyrovnane_poloha+vyska (3)&quot;;Extended Properties=&quot;&quot;" command="SELECT * FROM [vyrovnane_poloha+vyska (3)]"/>
  </connection>
  <connection id="12" xr16:uid="{00B6E0E4-69B0-4FAB-9542-2E4A6F742050}" keepAlive="1" name="Dotaz – vyrovnane_poloha+vyska (4)" description="Pripojenie k dotazu vyrovnane_poloha+vyska (4) v zošite." type="5" refreshedVersion="8" background="1" saveData="1">
    <dbPr connection="Provider=Microsoft.Mashup.OleDb.1;Data Source=$Workbook$;Location=&quot;vyrovnane_poloha+vyska (4)&quot;;Extended Properties=&quot;&quot;" command="SELECT * FROM [vyrovnane_poloha+vyska (4)]"/>
  </connection>
  <connection id="13" xr16:uid="{356C3AFE-A840-4002-8D0F-E86C123050BB}" keepAlive="1" name="Dotaz – vyrovnane_poloha+vyska (5)" description="Pripojenie k dotazu vyrovnane_poloha+vyska (5) v zošite." type="5" refreshedVersion="0" background="1" saveData="1">
    <dbPr connection="Provider=Microsoft.Mashup.OleDb.1;Data Source=$Workbook$;Location=&quot;vyrovnane_poloha+vyska (5)&quot;;Extended Properties=&quot;&quot;" command="SELECT * FROM [vyrovnane_poloha+vyska (5)]"/>
  </connection>
  <connection id="14" xr16:uid="{1CEC635D-9A78-485C-ABC0-B15E594D5650}" keepAlive="1" name="Dotaz – vyrovnane_poloha+vyska (6)" description="Pripojenie k dotazu vyrovnane_poloha+vyska (6) v zošite." type="5" refreshedVersion="0" background="1" saveData="1">
    <dbPr connection="Provider=Microsoft.Mashup.OleDb.1;Data Source=$Workbook$;Location=&quot;vyrovnane_poloha+vyska (6)&quot;;Extended Properties=&quot;&quot;" command="SELECT * FROM [vyrovnane_poloha+vyska (6)]"/>
  </connection>
  <connection id="15" xr16:uid="{7980D712-A7CC-4F4E-BE76-CE79061D6139}" keepAlive="1" name="Dotaz – vyrovnane_poloha+vyska (7)" description="Pripojenie k dotazu vyrovnane_poloha+vyska (7) v zošite." type="5" refreshedVersion="0" background="1" saveData="1">
    <dbPr connection="Provider=Microsoft.Mashup.OleDb.1;Data Source=$Workbook$;Location=&quot;vyrovnane_poloha+vyska (7)&quot;;Extended Properties=&quot;&quot;" command="SELECT * FROM [vyrovnane_poloha+vyska (7)]"/>
  </connection>
  <connection id="16" xr16:uid="{89AFBF34-64C1-4C47-861A-4809CBA7422D}" keepAlive="1" name="Dotaz – vyrovnane_poloha+vyska (8)" description="Pripojenie k dotazu vyrovnane_poloha+vyska (8) v zošite." type="5" refreshedVersion="0" background="1" saveData="1">
    <dbPr connection="Provider=Microsoft.Mashup.OleDb.1;Data Source=$Workbook$;Location=&quot;vyrovnane_poloha+vyska (8)&quot;;Extended Properties=&quot;&quot;" command="SELECT * FROM [vyrovnane_poloha+vyska (8)]"/>
  </connection>
  <connection id="17" xr16:uid="{03C310E9-03B4-40FC-8E7C-F25337B788BE}" keepAlive="1" name="Dotaz – vyrovnane_poloha+vyska (9)" description="Pripojenie k dotazu vyrovnane_poloha+vyska (9) v zošite." type="5" refreshedVersion="0" background="1" saveData="1">
    <dbPr connection="Provider=Microsoft.Mashup.OleDb.1;Data Source=$Workbook$;Location=&quot;vyrovnane_poloha+vyska (9)&quot;;Extended Properties=&quot;&quot;" command="SELECT * FROM [vyrovnane_poloha+vyska (9)]"/>
  </connection>
  <connection id="18" xr16:uid="{A520410F-9FF0-43CC-A21A-301CB53090AD}" keepAlive="1" name="Dotaz – vyrovnane_poloha+vyska14" description="Pripojenie k dotazu vyrovnane_poloha+vyska14 v zošite." type="5" refreshedVersion="0" background="1" saveData="1">
    <dbPr connection="Provider=Microsoft.Mashup.OleDb.1;Data Source=$Workbook$;Location=vyrovnane_poloha+vyska14;Extended Properties=&quot;&quot;" command="SELECT * FROM [vyrovnane_poloha+vyska14]"/>
  </connection>
</connections>
</file>

<file path=xl/sharedStrings.xml><?xml version="1.0" encoding="utf-8"?>
<sst xmlns="http://schemas.openxmlformats.org/spreadsheetml/2006/main" count="1197" uniqueCount="94">
  <si>
    <t>Overenie vzťažnej siete</t>
  </si>
  <si>
    <t>Číslo bodu</t>
  </si>
  <si>
    <t>vyrovnané súradnice</t>
  </si>
  <si>
    <t>stredné chyby</t>
  </si>
  <si>
    <t>y</t>
  </si>
  <si>
    <t>x</t>
  </si>
  <si>
    <r>
      <t>m</t>
    </r>
    <r>
      <rPr>
        <b/>
        <vertAlign val="subscript"/>
        <sz val="8"/>
        <rFont val="Arial"/>
        <family val="2"/>
        <charset val="238"/>
      </rPr>
      <t>y</t>
    </r>
  </si>
  <si>
    <r>
      <t>m</t>
    </r>
    <r>
      <rPr>
        <b/>
        <vertAlign val="subscript"/>
        <sz val="8"/>
        <rFont val="Arial"/>
        <family val="2"/>
        <charset val="238"/>
      </rPr>
      <t>x</t>
    </r>
  </si>
  <si>
    <r>
      <rPr>
        <b/>
        <sz val="8"/>
        <rFont val="Symbol"/>
        <family val="1"/>
        <charset val="2"/>
      </rPr>
      <t>D</t>
    </r>
    <r>
      <rPr>
        <b/>
        <sz val="8"/>
        <rFont val="Arial"/>
        <family val="2"/>
        <charset val="238"/>
      </rPr>
      <t>y</t>
    </r>
  </si>
  <si>
    <r>
      <rPr>
        <b/>
        <sz val="8"/>
        <rFont val="Symbol"/>
        <family val="1"/>
        <charset val="2"/>
      </rPr>
      <t>D</t>
    </r>
    <r>
      <rPr>
        <b/>
        <sz val="8"/>
        <rFont val="Arial"/>
        <family val="2"/>
        <charset val="238"/>
      </rPr>
      <t>x</t>
    </r>
  </si>
  <si>
    <r>
      <rPr>
        <b/>
        <sz val="8"/>
        <rFont val="Symbol"/>
        <family val="1"/>
        <charset val="2"/>
      </rPr>
      <t>D</t>
    </r>
    <r>
      <rPr>
        <b/>
        <sz val="8"/>
        <rFont val="Arial"/>
        <family val="2"/>
        <charset val="238"/>
      </rPr>
      <t>yx</t>
    </r>
  </si>
  <si>
    <t>Konf. interval       (t=2.5)</t>
  </si>
  <si>
    <t>[m]</t>
  </si>
  <si>
    <t>[mm]</t>
  </si>
  <si>
    <t xml:space="preserve"> - prekročený konfidenčný interval</t>
  </si>
  <si>
    <t>-</t>
  </si>
  <si>
    <t>00. ETAPA</t>
  </si>
  <si>
    <t>A1 : Tŕň pre meračský terč na múre</t>
  </si>
  <si>
    <t>18. ETAPA MERANIA</t>
  </si>
  <si>
    <t>rozdiely (18E -LVS)</t>
  </si>
  <si>
    <t>26.08.2022</t>
  </si>
  <si>
    <t>A2 : Reflexný odrazný štítok nalepený na pažnici</t>
  </si>
  <si>
    <t xml:space="preserve">záväzná  ZVS </t>
  </si>
  <si>
    <t>06/2022 (GEOKOD)</t>
  </si>
  <si>
    <t>Kliniec</t>
  </si>
  <si>
    <t>H</t>
  </si>
  <si>
    <t>[m.n.m.]</t>
  </si>
  <si>
    <r>
      <t>m</t>
    </r>
    <r>
      <rPr>
        <b/>
        <vertAlign val="subscript"/>
        <sz val="8"/>
        <rFont val="Arial"/>
        <family val="2"/>
        <charset val="238"/>
      </rPr>
      <t>H</t>
    </r>
  </si>
  <si>
    <t>vertikálny posun</t>
  </si>
  <si>
    <t>horizontálny posun</t>
  </si>
  <si>
    <r>
      <rPr>
        <b/>
        <sz val="8"/>
        <rFont val="Symbol"/>
        <family val="1"/>
        <charset val="2"/>
      </rPr>
      <t>D</t>
    </r>
    <r>
      <rPr>
        <b/>
        <sz val="8"/>
        <rFont val="Arial"/>
        <family val="2"/>
        <charset val="238"/>
      </rPr>
      <t>H</t>
    </r>
  </si>
  <si>
    <t>A3 : Zárez v pažnici inklinometra</t>
  </si>
  <si>
    <t>Vrtula v základe TS</t>
  </si>
  <si>
    <t>IN-12-03</t>
  </si>
  <si>
    <t>A2</t>
  </si>
  <si>
    <t>Column1.1</t>
  </si>
  <si>
    <t>Column1.3</t>
  </si>
  <si>
    <t>Column1.4</t>
  </si>
  <si>
    <t>Column1.5</t>
  </si>
  <si>
    <t>Column1.6</t>
  </si>
  <si>
    <t>W001</t>
  </si>
  <si>
    <t/>
  </si>
  <si>
    <t>437439.929</t>
  </si>
  <si>
    <t>1143552.978</t>
  </si>
  <si>
    <t>460.463</t>
  </si>
  <si>
    <t>W002</t>
  </si>
  <si>
    <t>437441.217</t>
  </si>
  <si>
    <t>1143548.219</t>
  </si>
  <si>
    <t>460.620</t>
  </si>
  <si>
    <t>437476.866</t>
  </si>
  <si>
    <t>1143552.226</t>
  </si>
  <si>
    <t>467.525</t>
  </si>
  <si>
    <t>IN-12-04</t>
  </si>
  <si>
    <t>437473.188</t>
  </si>
  <si>
    <t>1143504.058</t>
  </si>
  <si>
    <t>463.814</t>
  </si>
  <si>
    <t>HG-12VRCH</t>
  </si>
  <si>
    <t>437476.684</t>
  </si>
  <si>
    <t>1143539.466</t>
  </si>
  <si>
    <t>465.449</t>
  </si>
  <si>
    <t>SO 08-33-14 - Pozorované body</t>
  </si>
  <si>
    <t>IN-14-05</t>
  </si>
  <si>
    <t>IN-14-06</t>
  </si>
  <si>
    <t>IN-14-07</t>
  </si>
  <si>
    <t>IN-14-02</t>
  </si>
  <si>
    <t>IN-14-01</t>
  </si>
  <si>
    <t>IN-14-08</t>
  </si>
  <si>
    <t>IN-14-09</t>
  </si>
  <si>
    <t>IN-14-03</t>
  </si>
  <si>
    <t>IN-14-04</t>
  </si>
  <si>
    <t>01. ETAPA</t>
  </si>
  <si>
    <t>rozdiely (01E -00E)</t>
  </si>
  <si>
    <t>02. ETAPA</t>
  </si>
  <si>
    <t>rozdiely (02E -00E)</t>
  </si>
  <si>
    <t>rozdiely (02E -01E)</t>
  </si>
  <si>
    <t>03. ETAPA</t>
  </si>
  <si>
    <t>rozdiely (03E -00E)</t>
  </si>
  <si>
    <t>rozdiely (03E -02E)</t>
  </si>
  <si>
    <t>04. ETAPA</t>
  </si>
  <si>
    <t>rozdiely (04E -00E)</t>
  </si>
  <si>
    <t>14.6.2023, IN-14-06 (28.9.2023)</t>
  </si>
  <si>
    <t>rozdiely (04E -03E)</t>
  </si>
  <si>
    <t>05. ETAPA</t>
  </si>
  <si>
    <t>rozdiely (05E -00E)</t>
  </si>
  <si>
    <t>rozdiely (05E -04E)</t>
  </si>
  <si>
    <t>06. ETAPA</t>
  </si>
  <si>
    <t>rozdiely (06E -00E)</t>
  </si>
  <si>
    <t>rozdiely (06E -05E)</t>
  </si>
  <si>
    <t>07. ETAPA</t>
  </si>
  <si>
    <t>rozdiely (07E -00E)</t>
  </si>
  <si>
    <t>rozdiely (07E -06E)</t>
  </si>
  <si>
    <t>08. ETAPA</t>
  </si>
  <si>
    <t>rozdiely (08E -00E)</t>
  </si>
  <si>
    <t>rozdiely (08E -07E)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</si>
</sst>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30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8"/>
      <name val="Arial"/>
      <family val="2"/>
      <charset val="238"/>
    </font>
    <font>
      <b/>
      <sz val="14"/>
      <color indexed="10"/>
      <name val="Arial CE"/>
      <family val="2"/>
      <charset val="238"/>
    </font>
    <font>
      <sz val="8"/>
      <name val="Arial CE"/>
      <family val="2"/>
      <charset val="238"/>
    </font>
    <font>
      <b/>
      <vertAlign val="subscript"/>
      <sz val="8"/>
      <name val="Arial"/>
      <family val="2"/>
      <charset val="238"/>
    </font>
    <font>
      <sz val="8"/>
      <color theme="1"/>
      <name val="Calibri"/>
      <family val="2"/>
      <charset val="238"/>
      <scheme val="minor"/>
    </font>
    <font>
      <sz val="8"/>
      <color rgb="FF000000"/>
      <name val="Calibri"/>
      <family val="2"/>
      <charset val="238"/>
      <scheme val="minor"/>
    </font>
    <font>
      <b/>
      <sz val="8"/>
      <name val="Arial CE"/>
      <charset val="238"/>
    </font>
    <font>
      <b/>
      <sz val="8"/>
      <name val="Symbol"/>
      <family val="1"/>
      <charset val="2"/>
    </font>
    <font>
      <sz val="8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8"/>
      <name val="Arial"/>
      <family val="1"/>
      <charset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</cellStyleXfs>
  <cellXfs count="184">
    <xf numFmtId="0" fontId="0" fillId="0" borderId="0" xfId="0"/>
    <xf numFmtId="164" fontId="18" fillId="0" borderId="17" xfId="0" applyNumberFormat="1" applyFont="1" applyBorder="1" applyAlignment="1">
      <alignment horizontal="center" vertical="center" wrapText="1"/>
    </xf>
    <xf numFmtId="164" fontId="18" fillId="0" borderId="23" xfId="0" applyNumberFormat="1" applyFont="1" applyBorder="1" applyAlignment="1">
      <alignment horizontal="center" vertical="center" wrapText="1"/>
    </xf>
    <xf numFmtId="164" fontId="18" fillId="0" borderId="20" xfId="0" applyNumberFormat="1" applyFont="1" applyBorder="1" applyAlignment="1">
      <alignment horizontal="center" vertical="center" wrapText="1"/>
    </xf>
    <xf numFmtId="165" fontId="22" fillId="0" borderId="23" xfId="0" applyNumberFormat="1" applyFont="1" applyBorder="1" applyAlignment="1">
      <alignment horizontal="center" vertical="center"/>
    </xf>
    <xf numFmtId="165" fontId="22" fillId="0" borderId="17" xfId="0" applyNumberFormat="1" applyFont="1" applyBorder="1" applyAlignment="1">
      <alignment horizontal="center" vertical="center"/>
    </xf>
    <xf numFmtId="166" fontId="22" fillId="0" borderId="17" xfId="0" applyNumberFormat="1" applyFont="1" applyBorder="1" applyAlignment="1">
      <alignment horizontal="center" vertical="center"/>
    </xf>
    <xf numFmtId="164" fontId="22" fillId="0" borderId="23" xfId="0" applyNumberFormat="1" applyFont="1" applyBorder="1" applyAlignment="1">
      <alignment horizontal="center" vertical="center"/>
    </xf>
    <xf numFmtId="164" fontId="22" fillId="0" borderId="17" xfId="0" applyNumberFormat="1" applyFont="1" applyBorder="1" applyAlignment="1">
      <alignment horizontal="center" vertical="center"/>
    </xf>
    <xf numFmtId="166" fontId="22" fillId="0" borderId="28" xfId="0" applyNumberFormat="1" applyFont="1" applyBorder="1" applyAlignment="1">
      <alignment horizontal="center" vertical="center"/>
    </xf>
    <xf numFmtId="166" fontId="22" fillId="0" borderId="21" xfId="0" applyNumberFormat="1" applyFont="1" applyBorder="1" applyAlignment="1">
      <alignment horizontal="center" vertical="center"/>
    </xf>
    <xf numFmtId="2" fontId="18" fillId="0" borderId="20" xfId="0" applyNumberFormat="1" applyFont="1" applyBorder="1" applyAlignment="1">
      <alignment horizontal="center" vertical="center" wrapText="1"/>
    </xf>
    <xf numFmtId="164" fontId="22" fillId="0" borderId="0" xfId="0" applyNumberFormat="1" applyFont="1" applyAlignment="1">
      <alignment horizontal="center" vertical="center"/>
    </xf>
    <xf numFmtId="166" fontId="22" fillId="0" borderId="0" xfId="0" applyNumberFormat="1" applyFont="1" applyAlignment="1">
      <alignment horizontal="center" vertical="center"/>
    </xf>
    <xf numFmtId="166" fontId="22" fillId="0" borderId="20" xfId="0" applyNumberFormat="1" applyFont="1" applyBorder="1" applyAlignment="1">
      <alignment horizontal="center" vertical="center"/>
    </xf>
    <xf numFmtId="166" fontId="22" fillId="0" borderId="22" xfId="0" applyNumberFormat="1" applyFont="1" applyBorder="1" applyAlignment="1">
      <alignment horizontal="center" vertical="center"/>
    </xf>
    <xf numFmtId="164" fontId="18" fillId="0" borderId="24" xfId="0" applyNumberFormat="1" applyFont="1" applyBorder="1" applyAlignment="1">
      <alignment horizontal="center" vertical="center" wrapText="1"/>
    </xf>
    <xf numFmtId="164" fontId="18" fillId="0" borderId="21" xfId="0" applyNumberFormat="1" applyFont="1" applyBorder="1" applyAlignment="1">
      <alignment horizontal="center" vertical="center" wrapText="1"/>
    </xf>
    <xf numFmtId="2" fontId="18" fillId="0" borderId="21" xfId="0" applyNumberFormat="1" applyFont="1" applyBorder="1" applyAlignment="1">
      <alignment horizontal="center" vertical="center" wrapText="1"/>
    </xf>
    <xf numFmtId="2" fontId="18" fillId="0" borderId="22" xfId="0" applyNumberFormat="1" applyFont="1" applyBorder="1" applyAlignment="1">
      <alignment horizontal="center" vertical="center" wrapText="1"/>
    </xf>
    <xf numFmtId="164" fontId="18" fillId="0" borderId="42" xfId="0" applyNumberFormat="1" applyFont="1" applyBorder="1" applyAlignment="1">
      <alignment horizontal="center" vertical="center" wrapText="1"/>
    </xf>
    <xf numFmtId="164" fontId="18" fillId="0" borderId="44" xfId="0" applyNumberFormat="1" applyFont="1" applyBorder="1" applyAlignment="1">
      <alignment horizontal="center" vertical="center" wrapText="1"/>
    </xf>
    <xf numFmtId="2" fontId="18" fillId="0" borderId="44" xfId="0" applyNumberFormat="1" applyFont="1" applyBorder="1" applyAlignment="1">
      <alignment horizontal="center" vertical="center" wrapText="1"/>
    </xf>
    <xf numFmtId="2" fontId="18" fillId="0" borderId="24" xfId="0" applyNumberFormat="1" applyFont="1" applyBorder="1" applyAlignment="1">
      <alignment horizontal="center" vertical="center" wrapText="1"/>
    </xf>
    <xf numFmtId="164" fontId="18" fillId="0" borderId="22" xfId="0" applyNumberFormat="1" applyFont="1" applyBorder="1" applyAlignment="1">
      <alignment horizontal="center" vertical="center" wrapText="1"/>
    </xf>
    <xf numFmtId="0" fontId="22" fillId="0" borderId="26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165" fontId="23" fillId="0" borderId="26" xfId="0" applyNumberFormat="1" applyFont="1" applyBorder="1" applyAlignment="1">
      <alignment horizontal="center" vertical="center"/>
    </xf>
    <xf numFmtId="165" fontId="23" fillId="0" borderId="28" xfId="0" applyNumberFormat="1" applyFont="1" applyBorder="1" applyAlignment="1">
      <alignment horizontal="center" vertical="center"/>
    </xf>
    <xf numFmtId="166" fontId="22" fillId="0" borderId="18" xfId="0" applyNumberFormat="1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164" fontId="23" fillId="0" borderId="23" xfId="0" applyNumberFormat="1" applyFont="1" applyBorder="1" applyAlignment="1">
      <alignment horizontal="center" vertical="center"/>
    </xf>
    <xf numFmtId="164" fontId="23" fillId="0" borderId="17" xfId="0" applyNumberFormat="1" applyFont="1" applyBorder="1" applyAlignment="1">
      <alignment horizontal="center" vertical="center"/>
    </xf>
    <xf numFmtId="166" fontId="23" fillId="0" borderId="17" xfId="0" applyNumberFormat="1" applyFont="1" applyBorder="1" applyAlignment="1">
      <alignment horizontal="center" vertical="center"/>
    </xf>
    <xf numFmtId="166" fontId="23" fillId="0" borderId="20" xfId="0" applyNumberFormat="1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164" fontId="23" fillId="0" borderId="24" xfId="0" applyNumberFormat="1" applyFont="1" applyBorder="1" applyAlignment="1">
      <alignment horizontal="center" vertical="center"/>
    </xf>
    <xf numFmtId="164" fontId="23" fillId="0" borderId="21" xfId="0" applyNumberFormat="1" applyFont="1" applyBorder="1" applyAlignment="1">
      <alignment horizontal="center" vertical="center"/>
    </xf>
    <xf numFmtId="166" fontId="23" fillId="0" borderId="21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164" fontId="23" fillId="0" borderId="0" xfId="0" applyNumberFormat="1" applyFont="1" applyAlignment="1">
      <alignment horizontal="center" vertical="center"/>
    </xf>
    <xf numFmtId="166" fontId="23" fillId="0" borderId="0" xfId="0" applyNumberFormat="1" applyFont="1" applyAlignment="1">
      <alignment horizontal="center" vertical="center"/>
    </xf>
    <xf numFmtId="165" fontId="22" fillId="0" borderId="0" xfId="0" applyNumberFormat="1" applyFont="1" applyAlignment="1">
      <alignment horizontal="center" vertical="center"/>
    </xf>
    <xf numFmtId="166" fontId="26" fillId="0" borderId="0" xfId="0" applyNumberFormat="1" applyFont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2" fillId="0" borderId="27" xfId="0" applyFont="1" applyBorder="1" applyAlignment="1">
      <alignment horizontal="center" vertical="center"/>
    </xf>
    <xf numFmtId="166" fontId="23" fillId="0" borderId="28" xfId="0" applyNumberFormat="1" applyFont="1" applyBorder="1" applyAlignment="1">
      <alignment horizontal="center" vertical="center"/>
    </xf>
    <xf numFmtId="166" fontId="23" fillId="0" borderId="27" xfId="0" applyNumberFormat="1" applyFont="1" applyBorder="1" applyAlignment="1">
      <alignment horizontal="center" vertical="center"/>
    </xf>
    <xf numFmtId="166" fontId="22" fillId="0" borderId="26" xfId="0" applyNumberFormat="1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165" fontId="23" fillId="0" borderId="23" xfId="0" applyNumberFormat="1" applyFont="1" applyBorder="1" applyAlignment="1">
      <alignment horizontal="center" vertical="center"/>
    </xf>
    <xf numFmtId="165" fontId="23" fillId="0" borderId="17" xfId="0" applyNumberFormat="1" applyFont="1" applyBorder="1" applyAlignment="1">
      <alignment horizontal="center" vertical="center"/>
    </xf>
    <xf numFmtId="0" fontId="22" fillId="0" borderId="43" xfId="0" applyFont="1" applyBorder="1" applyAlignment="1">
      <alignment horizontal="center" vertical="center"/>
    </xf>
    <xf numFmtId="166" fontId="22" fillId="0" borderId="29" xfId="0" applyNumberFormat="1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165" fontId="23" fillId="0" borderId="0" xfId="0" applyNumberFormat="1" applyFont="1" applyAlignment="1">
      <alignment horizontal="center" vertical="center"/>
    </xf>
    <xf numFmtId="2" fontId="27" fillId="0" borderId="0" xfId="0" applyNumberFormat="1" applyFont="1" applyAlignment="1">
      <alignment horizontal="center" vertical="center"/>
    </xf>
    <xf numFmtId="165" fontId="27" fillId="0" borderId="0" xfId="0" applyNumberFormat="1" applyFont="1" applyAlignment="1">
      <alignment horizontal="center" vertical="center"/>
    </xf>
    <xf numFmtId="2" fontId="24" fillId="0" borderId="0" xfId="0" applyNumberFormat="1" applyFont="1" applyAlignment="1">
      <alignment horizontal="center" vertical="center" wrapText="1"/>
    </xf>
    <xf numFmtId="165" fontId="24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66" fontId="23" fillId="0" borderId="17" xfId="0" applyNumberFormat="1" applyFont="1" applyBorder="1" applyAlignment="1">
      <alignment horizontal="center"/>
    </xf>
    <xf numFmtId="166" fontId="22" fillId="0" borderId="45" xfId="0" applyNumberFormat="1" applyFont="1" applyBorder="1" applyAlignment="1">
      <alignment horizontal="center" vertical="center"/>
    </xf>
    <xf numFmtId="165" fontId="23" fillId="0" borderId="26" xfId="0" applyNumberFormat="1" applyFont="1" applyBorder="1" applyAlignment="1">
      <alignment horizontal="center"/>
    </xf>
    <xf numFmtId="165" fontId="23" fillId="0" borderId="28" xfId="0" applyNumberFormat="1" applyFont="1" applyBorder="1" applyAlignment="1">
      <alignment horizontal="center"/>
    </xf>
    <xf numFmtId="166" fontId="22" fillId="0" borderId="28" xfId="0" applyNumberFormat="1" applyFont="1" applyBorder="1" applyAlignment="1">
      <alignment horizontal="center"/>
    </xf>
    <xf numFmtId="166" fontId="22" fillId="0" borderId="27" xfId="0" applyNumberFormat="1" applyFont="1" applyBorder="1" applyAlignment="1">
      <alignment horizontal="center"/>
    </xf>
    <xf numFmtId="165" fontId="22" fillId="0" borderId="23" xfId="0" applyNumberFormat="1" applyFont="1" applyBorder="1" applyAlignment="1">
      <alignment horizontal="center"/>
    </xf>
    <xf numFmtId="165" fontId="22" fillId="0" borderId="17" xfId="0" applyNumberFormat="1" applyFont="1" applyBorder="1" applyAlignment="1">
      <alignment horizontal="center"/>
    </xf>
    <xf numFmtId="166" fontId="22" fillId="0" borderId="17" xfId="0" applyNumberFormat="1" applyFont="1" applyBorder="1" applyAlignment="1">
      <alignment horizontal="center"/>
    </xf>
    <xf numFmtId="166" fontId="26" fillId="0" borderId="20" xfId="0" applyNumberFormat="1" applyFont="1" applyBorder="1" applyAlignment="1">
      <alignment horizontal="center" wrapText="1"/>
    </xf>
    <xf numFmtId="166" fontId="22" fillId="0" borderId="46" xfId="0" applyNumberFormat="1" applyFont="1" applyBorder="1" applyAlignment="1">
      <alignment horizontal="center" vertical="center"/>
    </xf>
    <xf numFmtId="166" fontId="26" fillId="0" borderId="47" xfId="0" applyNumberFormat="1" applyFont="1" applyBorder="1" applyAlignment="1">
      <alignment horizontal="center" vertical="center" wrapText="1"/>
    </xf>
    <xf numFmtId="0" fontId="0" fillId="33" borderId="0" xfId="0" applyFill="1" applyAlignment="1">
      <alignment horizontal="center" vertical="center"/>
    </xf>
    <xf numFmtId="165" fontId="23" fillId="0" borderId="23" xfId="0" applyNumberFormat="1" applyFont="1" applyBorder="1" applyAlignment="1">
      <alignment horizontal="center"/>
    </xf>
    <xf numFmtId="165" fontId="23" fillId="0" borderId="17" xfId="0" applyNumberFormat="1" applyFont="1" applyBorder="1" applyAlignment="1">
      <alignment horizontal="center"/>
    </xf>
    <xf numFmtId="166" fontId="23" fillId="0" borderId="20" xfId="0" applyNumberFormat="1" applyFont="1" applyBorder="1" applyAlignment="1">
      <alignment horizontal="center"/>
    </xf>
    <xf numFmtId="0" fontId="22" fillId="0" borderId="46" xfId="0" applyFont="1" applyBorder="1" applyAlignment="1">
      <alignment horizontal="center" vertical="center"/>
    </xf>
    <xf numFmtId="0" fontId="22" fillId="0" borderId="48" xfId="0" applyFont="1" applyBorder="1" applyAlignment="1">
      <alignment horizontal="center" vertical="center"/>
    </xf>
    <xf numFmtId="165" fontId="22" fillId="0" borderId="24" xfId="0" applyNumberFormat="1" applyFont="1" applyBorder="1" applyAlignment="1">
      <alignment horizontal="center" vertical="center"/>
    </xf>
    <xf numFmtId="165" fontId="22" fillId="0" borderId="21" xfId="0" applyNumberFormat="1" applyFont="1" applyBorder="1" applyAlignment="1">
      <alignment horizontal="center" vertical="center"/>
    </xf>
    <xf numFmtId="166" fontId="23" fillId="0" borderId="34" xfId="0" applyNumberFormat="1" applyFont="1" applyBorder="1" applyAlignment="1">
      <alignment horizontal="center" vertical="center"/>
    </xf>
    <xf numFmtId="166" fontId="22" fillId="0" borderId="34" xfId="0" applyNumberFormat="1" applyFont="1" applyBorder="1" applyAlignment="1">
      <alignment horizontal="center" vertical="center"/>
    </xf>
    <xf numFmtId="166" fontId="23" fillId="0" borderId="25" xfId="0" applyNumberFormat="1" applyFont="1" applyBorder="1" applyAlignment="1">
      <alignment horizontal="center" vertical="center"/>
    </xf>
    <xf numFmtId="165" fontId="23" fillId="0" borderId="46" xfId="0" applyNumberFormat="1" applyFont="1" applyBorder="1" applyAlignment="1">
      <alignment horizontal="center" vertical="center"/>
    </xf>
    <xf numFmtId="165" fontId="23" fillId="0" borderId="45" xfId="0" applyNumberFormat="1" applyFont="1" applyBorder="1" applyAlignment="1">
      <alignment horizontal="center" vertical="center"/>
    </xf>
    <xf numFmtId="166" fontId="22" fillId="0" borderId="47" xfId="0" applyNumberFormat="1" applyFont="1" applyBorder="1" applyAlignment="1">
      <alignment horizontal="center" vertical="center"/>
    </xf>
    <xf numFmtId="165" fontId="22" fillId="0" borderId="46" xfId="0" applyNumberFormat="1" applyFont="1" applyBorder="1" applyAlignment="1">
      <alignment horizontal="center" vertical="center"/>
    </xf>
    <xf numFmtId="165" fontId="22" fillId="0" borderId="45" xfId="0" applyNumberFormat="1" applyFont="1" applyBorder="1" applyAlignment="1">
      <alignment horizontal="center" vertical="center"/>
    </xf>
    <xf numFmtId="165" fontId="22" fillId="0" borderId="29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22" fillId="0" borderId="25" xfId="0" applyFont="1" applyBorder="1" applyAlignment="1">
      <alignment horizontal="center" vertical="center"/>
    </xf>
    <xf numFmtId="165" fontId="23" fillId="0" borderId="24" xfId="0" applyNumberFormat="1" applyFont="1" applyBorder="1" applyAlignment="1">
      <alignment horizontal="center" vertical="center"/>
    </xf>
    <xf numFmtId="165" fontId="23" fillId="0" borderId="21" xfId="0" applyNumberFormat="1" applyFont="1" applyBorder="1" applyAlignment="1">
      <alignment horizontal="center" vertical="center"/>
    </xf>
    <xf numFmtId="0" fontId="22" fillId="0" borderId="29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165" fontId="22" fillId="0" borderId="49" xfId="0" applyNumberFormat="1" applyFont="1" applyBorder="1" applyAlignment="1">
      <alignment horizontal="center" vertical="center"/>
    </xf>
    <xf numFmtId="166" fontId="22" fillId="0" borderId="49" xfId="0" applyNumberFormat="1" applyFont="1" applyBorder="1" applyAlignment="1">
      <alignment horizontal="center" vertical="center"/>
    </xf>
    <xf numFmtId="166" fontId="22" fillId="0" borderId="50" xfId="0" applyNumberFormat="1" applyFont="1" applyBorder="1" applyAlignment="1">
      <alignment horizontal="center" vertical="center"/>
    </xf>
    <xf numFmtId="165" fontId="22" fillId="0" borderId="18" xfId="0" applyNumberFormat="1" applyFont="1" applyBorder="1" applyAlignment="1">
      <alignment horizontal="center" vertical="center"/>
    </xf>
    <xf numFmtId="166" fontId="22" fillId="0" borderId="19" xfId="0" applyNumberFormat="1" applyFont="1" applyBorder="1" applyAlignment="1">
      <alignment horizontal="center" vertical="center"/>
    </xf>
    <xf numFmtId="166" fontId="22" fillId="0" borderId="27" xfId="0" applyNumberFormat="1" applyFont="1" applyBorder="1" applyAlignment="1">
      <alignment horizontal="center" vertical="center"/>
    </xf>
    <xf numFmtId="166" fontId="22" fillId="0" borderId="52" xfId="0" applyNumberFormat="1" applyFont="1" applyBorder="1" applyAlignment="1">
      <alignment horizontal="center" vertical="center"/>
    </xf>
    <xf numFmtId="166" fontId="23" fillId="0" borderId="37" xfId="0" applyNumberFormat="1" applyFont="1" applyBorder="1" applyAlignment="1">
      <alignment horizontal="center" vertical="center"/>
    </xf>
    <xf numFmtId="166" fontId="22" fillId="0" borderId="37" xfId="0" applyNumberFormat="1" applyFont="1" applyBorder="1" applyAlignment="1">
      <alignment horizontal="center" vertical="center"/>
    </xf>
    <xf numFmtId="166" fontId="22" fillId="0" borderId="31" xfId="0" applyNumberFormat="1" applyFont="1" applyBorder="1" applyAlignment="1">
      <alignment horizontal="center" vertical="center"/>
    </xf>
    <xf numFmtId="166" fontId="23" fillId="0" borderId="51" xfId="0" applyNumberFormat="1" applyFont="1" applyBorder="1" applyAlignment="1">
      <alignment horizontal="center" vertical="center"/>
    </xf>
    <xf numFmtId="166" fontId="23" fillId="0" borderId="52" xfId="0" applyNumberFormat="1" applyFont="1" applyBorder="1" applyAlignment="1">
      <alignment horizontal="center" vertical="center"/>
    </xf>
    <xf numFmtId="166" fontId="26" fillId="0" borderId="17" xfId="0" applyNumberFormat="1" applyFont="1" applyBorder="1" applyAlignment="1">
      <alignment horizontal="center" wrapText="1"/>
    </xf>
    <xf numFmtId="166" fontId="23" fillId="0" borderId="22" xfId="0" applyNumberFormat="1" applyFont="1" applyBorder="1" applyAlignment="1">
      <alignment horizontal="center" vertical="center"/>
    </xf>
    <xf numFmtId="166" fontId="23" fillId="0" borderId="19" xfId="0" applyNumberFormat="1" applyFont="1" applyBorder="1" applyAlignment="1">
      <alignment horizontal="center" vertical="center"/>
    </xf>
    <xf numFmtId="164" fontId="29" fillId="0" borderId="17" xfId="0" applyNumberFormat="1" applyFont="1" applyBorder="1" applyAlignment="1">
      <alignment horizontal="center" vertical="center" wrapText="1"/>
    </xf>
    <xf numFmtId="1" fontId="22" fillId="0" borderId="28" xfId="0" applyNumberFormat="1" applyFont="1" applyBorder="1" applyAlignment="1">
      <alignment horizontal="center" vertical="center"/>
    </xf>
    <xf numFmtId="2" fontId="18" fillId="0" borderId="17" xfId="0" applyNumberFormat="1" applyFont="1" applyBorder="1" applyAlignment="1">
      <alignment horizontal="center" vertical="center" wrapText="1"/>
    </xf>
    <xf numFmtId="166" fontId="26" fillId="0" borderId="28" xfId="0" applyNumberFormat="1" applyFont="1" applyBorder="1" applyAlignment="1">
      <alignment horizontal="center" vertical="center" wrapText="1"/>
    </xf>
    <xf numFmtId="166" fontId="26" fillId="0" borderId="18" xfId="0" applyNumberFormat="1" applyFont="1" applyBorder="1" applyAlignment="1">
      <alignment horizontal="center" vertical="center" wrapText="1"/>
    </xf>
    <xf numFmtId="1" fontId="22" fillId="0" borderId="17" xfId="0" applyNumberFormat="1" applyFont="1" applyBorder="1" applyAlignment="1">
      <alignment horizontal="center" vertical="center"/>
    </xf>
    <xf numFmtId="166" fontId="26" fillId="0" borderId="17" xfId="0" applyNumberFormat="1" applyFont="1" applyBorder="1" applyAlignment="1">
      <alignment horizontal="center" vertical="center" wrapText="1"/>
    </xf>
    <xf numFmtId="166" fontId="26" fillId="0" borderId="21" xfId="0" applyNumberFormat="1" applyFont="1" applyBorder="1" applyAlignment="1">
      <alignment horizontal="center" vertical="center" wrapText="1"/>
    </xf>
    <xf numFmtId="1" fontId="22" fillId="0" borderId="21" xfId="0" applyNumberFormat="1" applyFont="1" applyBorder="1" applyAlignment="1">
      <alignment horizontal="center" vertical="center"/>
    </xf>
    <xf numFmtId="1" fontId="22" fillId="0" borderId="24" xfId="0" applyNumberFormat="1" applyFont="1" applyBorder="1" applyAlignment="1">
      <alignment horizontal="center" vertical="center"/>
    </xf>
    <xf numFmtId="1" fontId="22" fillId="0" borderId="18" xfId="0" applyNumberFormat="1" applyFont="1" applyBorder="1" applyAlignment="1">
      <alignment horizontal="center" vertical="center"/>
    </xf>
    <xf numFmtId="0" fontId="22" fillId="0" borderId="56" xfId="0" applyFont="1" applyBorder="1" applyAlignment="1">
      <alignment horizontal="center" vertical="center"/>
    </xf>
    <xf numFmtId="165" fontId="22" fillId="0" borderId="29" xfId="0" applyNumberFormat="1" applyFont="1" applyBorder="1" applyAlignment="1">
      <alignment horizontal="center"/>
    </xf>
    <xf numFmtId="165" fontId="22" fillId="0" borderId="18" xfId="0" applyNumberFormat="1" applyFont="1" applyBorder="1" applyAlignment="1">
      <alignment horizontal="center"/>
    </xf>
    <xf numFmtId="166" fontId="22" fillId="0" borderId="18" xfId="0" applyNumberFormat="1" applyFont="1" applyBorder="1" applyAlignment="1">
      <alignment horizontal="center"/>
    </xf>
    <xf numFmtId="166" fontId="22" fillId="0" borderId="19" xfId="0" applyNumberFormat="1" applyFont="1" applyBorder="1" applyAlignment="1">
      <alignment horizontal="center"/>
    </xf>
    <xf numFmtId="165" fontId="23" fillId="0" borderId="24" xfId="0" applyNumberFormat="1" applyFont="1" applyBorder="1" applyAlignment="1">
      <alignment horizontal="center"/>
    </xf>
    <xf numFmtId="165" fontId="23" fillId="0" borderId="21" xfId="0" applyNumberFormat="1" applyFont="1" applyBorder="1" applyAlignment="1">
      <alignment horizontal="center"/>
    </xf>
    <xf numFmtId="166" fontId="23" fillId="0" borderId="21" xfId="0" applyNumberFormat="1" applyFont="1" applyBorder="1" applyAlignment="1">
      <alignment horizontal="center"/>
    </xf>
    <xf numFmtId="166" fontId="23" fillId="0" borderId="22" xfId="0" applyNumberFormat="1" applyFont="1" applyBorder="1" applyAlignment="1">
      <alignment horizontal="center"/>
    </xf>
    <xf numFmtId="165" fontId="22" fillId="0" borderId="28" xfId="0" applyNumberFormat="1" applyFont="1" applyBorder="1" applyAlignment="1">
      <alignment horizontal="center" vertical="center"/>
    </xf>
    <xf numFmtId="165" fontId="22" fillId="0" borderId="26" xfId="0" applyNumberFormat="1" applyFont="1" applyBorder="1" applyAlignment="1">
      <alignment horizontal="center" vertical="center"/>
    </xf>
    <xf numFmtId="1" fontId="22" fillId="0" borderId="36" xfId="0" applyNumberFormat="1" applyFont="1" applyBorder="1" applyAlignment="1">
      <alignment horizontal="center" vertical="center"/>
    </xf>
    <xf numFmtId="1" fontId="22" fillId="33" borderId="17" xfId="0" applyNumberFormat="1" applyFont="1" applyFill="1" applyBorder="1" applyAlignment="1">
      <alignment horizontal="center" vertical="center"/>
    </xf>
    <xf numFmtId="1" fontId="22" fillId="0" borderId="46" xfId="0" applyNumberFormat="1" applyFont="1" applyBorder="1" applyAlignment="1">
      <alignment horizontal="center" vertical="center"/>
    </xf>
    <xf numFmtId="1" fontId="22" fillId="0" borderId="45" xfId="0" applyNumberFormat="1" applyFont="1" applyBorder="1" applyAlignment="1">
      <alignment horizontal="center" vertical="center"/>
    </xf>
    <xf numFmtId="166" fontId="26" fillId="0" borderId="45" xfId="0" applyNumberFormat="1" applyFont="1" applyBorder="1" applyAlignment="1">
      <alignment horizontal="center" vertical="center" wrapText="1"/>
    </xf>
    <xf numFmtId="1" fontId="22" fillId="0" borderId="57" xfId="0" applyNumberFormat="1" applyFont="1" applyBorder="1" applyAlignment="1">
      <alignment horizontal="center" vertical="center"/>
    </xf>
    <xf numFmtId="1" fontId="22" fillId="33" borderId="28" xfId="0" applyNumberFormat="1" applyFont="1" applyFill="1" applyBorder="1" applyAlignment="1">
      <alignment horizontal="center" vertical="center"/>
    </xf>
    <xf numFmtId="1" fontId="22" fillId="0" borderId="58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27" fillId="0" borderId="39" xfId="0" applyFont="1" applyBorder="1" applyAlignment="1">
      <alignment horizontal="center" vertical="center"/>
    </xf>
    <xf numFmtId="0" fontId="27" fillId="0" borderId="40" xfId="0" applyFont="1" applyBorder="1" applyAlignment="1">
      <alignment horizontal="center" vertical="center"/>
    </xf>
    <xf numFmtId="0" fontId="27" fillId="0" borderId="41" xfId="0" applyFont="1" applyBorder="1" applyAlignment="1">
      <alignment horizontal="center" vertical="center"/>
    </xf>
    <xf numFmtId="164" fontId="18" fillId="0" borderId="12" xfId="0" applyNumberFormat="1" applyFont="1" applyBorder="1" applyAlignment="1">
      <alignment horizontal="center" vertical="center" wrapText="1"/>
    </xf>
    <xf numFmtId="164" fontId="18" fillId="0" borderId="13" xfId="0" applyNumberFormat="1" applyFont="1" applyBorder="1" applyAlignment="1">
      <alignment horizontal="center" vertical="center" wrapText="1"/>
    </xf>
    <xf numFmtId="164" fontId="18" fillId="0" borderId="15" xfId="0" applyNumberFormat="1" applyFont="1" applyBorder="1" applyAlignment="1">
      <alignment horizontal="center" vertical="center" wrapText="1"/>
    </xf>
    <xf numFmtId="164" fontId="18" fillId="0" borderId="16" xfId="0" applyNumberFormat="1" applyFont="1" applyBorder="1" applyAlignment="1">
      <alignment horizontal="center" vertical="center" wrapText="1"/>
    </xf>
    <xf numFmtId="164" fontId="18" fillId="0" borderId="11" xfId="0" applyNumberFormat="1" applyFont="1" applyBorder="1" applyAlignment="1">
      <alignment horizontal="center" vertical="center" wrapText="1"/>
    </xf>
    <xf numFmtId="164" fontId="18" fillId="0" borderId="10" xfId="0" applyNumberFormat="1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14" fontId="24" fillId="0" borderId="53" xfId="0" applyNumberFormat="1" applyFont="1" applyBorder="1" applyAlignment="1">
      <alignment horizontal="center" vertical="center" wrapText="1"/>
    </xf>
    <xf numFmtId="14" fontId="24" fillId="0" borderId="54" xfId="0" applyNumberFormat="1" applyFont="1" applyBorder="1" applyAlignment="1">
      <alignment horizontal="center" vertical="center" wrapText="1"/>
    </xf>
    <xf numFmtId="14" fontId="24" fillId="0" borderId="55" xfId="0" applyNumberFormat="1" applyFont="1" applyBorder="1" applyAlignment="1">
      <alignment horizontal="center" vertical="center" wrapText="1"/>
    </xf>
    <xf numFmtId="14" fontId="20" fillId="0" borderId="30" xfId="0" applyNumberFormat="1" applyFont="1" applyBorder="1" applyAlignment="1">
      <alignment horizontal="center" vertical="center" wrapText="1"/>
    </xf>
    <xf numFmtId="14" fontId="20" fillId="0" borderId="31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14" fontId="24" fillId="0" borderId="42" xfId="0" applyNumberFormat="1" applyFont="1" applyBorder="1" applyAlignment="1">
      <alignment horizontal="center" vertical="center" wrapText="1"/>
    </xf>
    <xf numFmtId="14" fontId="24" fillId="0" borderId="44" xfId="0" applyNumberFormat="1" applyFont="1" applyBorder="1" applyAlignment="1">
      <alignment horizontal="center" vertical="center" wrapText="1"/>
    </xf>
    <xf numFmtId="14" fontId="24" fillId="0" borderId="29" xfId="0" applyNumberFormat="1" applyFont="1" applyBorder="1" applyAlignment="1">
      <alignment horizontal="center" vertical="center" wrapText="1"/>
    </xf>
    <xf numFmtId="14" fontId="24" fillId="0" borderId="18" xfId="0" applyNumberFormat="1" applyFont="1" applyBorder="1" applyAlignment="1">
      <alignment horizontal="center" vertical="center" wrapText="1"/>
    </xf>
    <xf numFmtId="14" fontId="24" fillId="0" borderId="43" xfId="0" applyNumberFormat="1" applyFont="1" applyBorder="1" applyAlignment="1">
      <alignment horizontal="center" vertical="center" wrapText="1"/>
    </xf>
    <xf numFmtId="14" fontId="24" fillId="0" borderId="19" xfId="0" applyNumberFormat="1" applyFont="1" applyBorder="1" applyAlignment="1">
      <alignment horizontal="center" vertical="center" wrapText="1"/>
    </xf>
    <xf numFmtId="14" fontId="24" fillId="0" borderId="35" xfId="0" applyNumberFormat="1" applyFont="1" applyBorder="1" applyAlignment="1">
      <alignment horizontal="center" vertical="center" wrapText="1"/>
    </xf>
    <xf numFmtId="14" fontId="24" fillId="0" borderId="37" xfId="0" applyNumberFormat="1" applyFont="1" applyBorder="1" applyAlignment="1">
      <alignment horizontal="center" vertical="center" wrapText="1"/>
    </xf>
    <xf numFmtId="14" fontId="24" fillId="0" borderId="36" xfId="0" applyNumberFormat="1" applyFont="1" applyBorder="1" applyAlignment="1">
      <alignment horizontal="center" vertical="center" wrapText="1"/>
    </xf>
    <xf numFmtId="14" fontId="24" fillId="0" borderId="17" xfId="0" applyNumberFormat="1" applyFont="1" applyBorder="1" applyAlignment="1">
      <alignment horizontal="center" vertical="center" wrapText="1"/>
    </xf>
    <xf numFmtId="14" fontId="24" fillId="0" borderId="20" xfId="0" applyNumberFormat="1" applyFont="1" applyBorder="1" applyAlignment="1">
      <alignment horizontal="center" vertical="center" wrapText="1"/>
    </xf>
    <xf numFmtId="14" fontId="24" fillId="0" borderId="34" xfId="0" applyNumberFormat="1" applyFont="1" applyBorder="1" applyAlignment="1">
      <alignment horizontal="center" vertical="center" wrapText="1"/>
    </xf>
    <xf numFmtId="14" fontId="24" fillId="0" borderId="38" xfId="0" applyNumberFormat="1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49" fontId="20" fillId="0" borderId="30" xfId="0" applyNumberFormat="1" applyFont="1" applyBorder="1" applyAlignment="1">
      <alignment horizontal="center" vertical="center" wrapText="1"/>
    </xf>
    <xf numFmtId="49" fontId="20" fillId="0" borderId="31" xfId="0" applyNumberFormat="1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</cellXfs>
  <cellStyles count="54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ov" xfId="1" builtinId="15" customBuiltin="1"/>
    <cellStyle name="Neutrálna" xfId="8" builtinId="28" customBuiltin="1"/>
    <cellStyle name="Normálna" xfId="0" builtinId="0"/>
    <cellStyle name="Normálna 10" xfId="53" xr:uid="{00000000-0005-0000-0000-00001A000000}"/>
    <cellStyle name="Normálna 2" xfId="43" xr:uid="{00000000-0005-0000-0000-00001B000000}"/>
    <cellStyle name="Normálna 2 2" xfId="44" xr:uid="{00000000-0005-0000-0000-00001C000000}"/>
    <cellStyle name="Normálna 2_Hárok1" xfId="45" xr:uid="{00000000-0005-0000-0000-00001D000000}"/>
    <cellStyle name="Normálna 3" xfId="46" xr:uid="{00000000-0005-0000-0000-00001E000000}"/>
    <cellStyle name="Normálna 4" xfId="42" xr:uid="{00000000-0005-0000-0000-00001F000000}"/>
    <cellStyle name="Normálna 5" xfId="49" xr:uid="{00000000-0005-0000-0000-000020000000}"/>
    <cellStyle name="Normálna 6" xfId="47" xr:uid="{00000000-0005-0000-0000-000021000000}"/>
    <cellStyle name="Normálna 7" xfId="50" xr:uid="{00000000-0005-0000-0000-000022000000}"/>
    <cellStyle name="Normálna 8" xfId="51" xr:uid="{00000000-0005-0000-0000-000023000000}"/>
    <cellStyle name="Normálna 9" xfId="52" xr:uid="{00000000-0005-0000-0000-000024000000}"/>
    <cellStyle name="normálne 2" xfId="48" xr:uid="{00000000-0005-0000-0000-000025000000}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40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éÚdaje_1" connectionId="12" xr16:uid="{EFB3608A-60DB-459C-A02B-F78B8BB5A200}" autoFormatId="16" applyNumberFormats="0" applyBorderFormats="0" applyFontFormats="0" applyPatternFormats="0" applyAlignmentFormats="0" applyWidthHeightFormats="0">
  <queryTableRefresh nextId="7">
    <queryTableFields count="5">
      <queryTableField id="1" name="Column1.1" tableColumnId="1"/>
      <queryTableField id="3" name="Column1.3" tableColumnId="3"/>
      <queryTableField id="4" name="Column1.4" tableColumnId="4"/>
      <queryTableField id="5" name="Column1.5" tableColumnId="5"/>
      <queryTableField id="6" name="Column1.6" tableColumnId="6"/>
    </queryTableFields>
    <queryTableDeletedFields count="1">
      <deletedField name="Column1.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BBDB76-9544-46A3-8019-6709B7964519}" name="Tabuľka_vyrovnane_poloha_vyska__4" displayName="Tabuľka_vyrovnane_poloha_vyska__4" ref="A1:E6" tableType="queryTable" totalsRowShown="0">
  <autoFilter ref="A1:E6" xr:uid="{85BBDB76-9544-46A3-8019-6709B7964519}"/>
  <tableColumns count="5">
    <tableColumn id="1" xr3:uid="{361DD91C-C774-4D8F-A7AF-F85CBC330D42}" uniqueName="1" name="Column1.1" queryTableFieldId="1" dataDxfId="39"/>
    <tableColumn id="3" xr3:uid="{2C34D38F-0C1C-4BED-B381-8583EAF050A1}" uniqueName="3" name="Column1.3" queryTableFieldId="3" dataDxfId="38"/>
    <tableColumn id="4" xr3:uid="{FF406A80-DC3F-4461-BC34-289B5CFEC45E}" uniqueName="4" name="Column1.4" queryTableFieldId="4" dataDxfId="37"/>
    <tableColumn id="5" xr3:uid="{A68A0112-408F-47C8-B3C5-A28B146FA7C2}" uniqueName="5" name="Column1.5" queryTableFieldId="5" dataDxfId="36"/>
    <tableColumn id="6" xr3:uid="{5C63B468-BC8C-46E5-B1EA-BEB717B33B2F}" uniqueName="6" name="Column1.6" queryTableFieldId="6" dataDxfId="3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17618-D49C-4791-81D0-CE3E2F048A0F}">
  <dimension ref="A1:E6"/>
  <sheetViews>
    <sheetView workbookViewId="0">
      <selection activeCell="E22" sqref="E22"/>
    </sheetView>
  </sheetViews>
  <sheetFormatPr defaultRowHeight="14.4"/>
  <cols>
    <col min="1" max="5" width="12.109375" bestFit="1" customWidth="1"/>
  </cols>
  <sheetData>
    <row r="1" spans="1:5">
      <c r="A1" t="s">
        <v>35</v>
      </c>
      <c r="B1" t="s">
        <v>36</v>
      </c>
      <c r="C1" t="s">
        <v>37</v>
      </c>
      <c r="D1" t="s">
        <v>38</v>
      </c>
      <c r="E1" t="s">
        <v>39</v>
      </c>
    </row>
    <row r="2" spans="1:5">
      <c r="A2" t="s">
        <v>40</v>
      </c>
      <c r="B2" t="s">
        <v>42</v>
      </c>
      <c r="C2" t="s">
        <v>43</v>
      </c>
      <c r="D2" t="s">
        <v>44</v>
      </c>
    </row>
    <row r="3" spans="1:5">
      <c r="A3" t="s">
        <v>45</v>
      </c>
      <c r="B3" t="s">
        <v>46</v>
      </c>
      <c r="C3" t="s">
        <v>47</v>
      </c>
      <c r="D3" t="s">
        <v>48</v>
      </c>
    </row>
    <row r="4" spans="1:5">
      <c r="A4" t="s">
        <v>33</v>
      </c>
      <c r="B4" t="s">
        <v>49</v>
      </c>
      <c r="C4" t="s">
        <v>50</v>
      </c>
      <c r="D4" t="s">
        <v>51</v>
      </c>
      <c r="E4" t="s">
        <v>41</v>
      </c>
    </row>
    <row r="5" spans="1:5">
      <c r="A5" t="s">
        <v>52</v>
      </c>
      <c r="B5" t="s">
        <v>53</v>
      </c>
      <c r="C5" t="s">
        <v>54</v>
      </c>
      <c r="D5" t="s">
        <v>55</v>
      </c>
      <c r="E5" t="s">
        <v>41</v>
      </c>
    </row>
    <row r="6" spans="1:5">
      <c r="A6" t="s">
        <v>56</v>
      </c>
      <c r="B6" t="s">
        <v>57</v>
      </c>
      <c r="C6" t="s">
        <v>58</v>
      </c>
      <c r="D6" t="s">
        <v>59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árok1"/>
  <dimension ref="A1:AG462"/>
  <sheetViews>
    <sheetView tabSelected="1" view="pageBreakPreview" topLeftCell="A422" zoomScaleNormal="100" zoomScaleSheetLayoutView="100" workbookViewId="0">
      <selection activeCell="Q465" sqref="Q465"/>
    </sheetView>
  </sheetViews>
  <sheetFormatPr defaultColWidth="9.21875" defaultRowHeight="14.4"/>
  <cols>
    <col min="1" max="1" width="11.77734375" style="46" customWidth="1"/>
    <col min="2" max="2" width="12.77734375" style="46" customWidth="1"/>
    <col min="3" max="5" width="11.77734375" style="46" customWidth="1"/>
    <col min="6" max="8" width="6.21875" style="46" customWidth="1"/>
    <col min="9" max="11" width="11.77734375" style="46" customWidth="1"/>
    <col min="12" max="14" width="6.21875" style="46" customWidth="1"/>
    <col min="15" max="18" width="6.77734375" style="46" customWidth="1"/>
    <col min="19" max="19" width="6.5546875" style="46" customWidth="1"/>
    <col min="20" max="20" width="6.77734375" style="46" customWidth="1"/>
    <col min="21" max="21" width="11.44140625" style="47" bestFit="1" customWidth="1"/>
    <col min="22" max="22" width="12" style="48" bestFit="1" customWidth="1"/>
    <col min="23" max="23" width="11.77734375" style="48" customWidth="1"/>
    <col min="24" max="16384" width="9.21875" style="46"/>
  </cols>
  <sheetData>
    <row r="1" spans="1:33" ht="18.600000000000001" hidden="1" thickBot="1">
      <c r="A1" s="179" t="s">
        <v>0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60"/>
      <c r="V1" s="61"/>
      <c r="W1" s="61"/>
    </row>
    <row r="2" spans="1:33" ht="18" hidden="1" customHeight="1">
      <c r="A2" s="151" t="s">
        <v>1</v>
      </c>
      <c r="B2" s="152"/>
      <c r="C2" s="157" t="s">
        <v>22</v>
      </c>
      <c r="D2" s="158"/>
      <c r="E2" s="158"/>
      <c r="F2" s="158"/>
      <c r="G2" s="158"/>
      <c r="H2" s="159"/>
      <c r="I2" s="157" t="s">
        <v>18</v>
      </c>
      <c r="J2" s="158"/>
      <c r="K2" s="158"/>
      <c r="L2" s="158"/>
      <c r="M2" s="158"/>
      <c r="N2" s="159"/>
      <c r="O2" s="160" t="s">
        <v>19</v>
      </c>
      <c r="P2" s="161"/>
      <c r="Q2" s="161"/>
      <c r="R2" s="161"/>
      <c r="S2" s="161"/>
      <c r="T2" s="162"/>
      <c r="U2" s="62"/>
      <c r="V2" s="63"/>
      <c r="W2" s="63"/>
    </row>
    <row r="3" spans="1:33" ht="35.85" hidden="1" customHeight="1">
      <c r="A3" s="153"/>
      <c r="B3" s="154"/>
      <c r="C3" s="181" t="s">
        <v>23</v>
      </c>
      <c r="D3" s="182"/>
      <c r="E3" s="182"/>
      <c r="F3" s="182"/>
      <c r="G3" s="182"/>
      <c r="H3" s="183"/>
      <c r="I3" s="181" t="s">
        <v>20</v>
      </c>
      <c r="J3" s="182"/>
      <c r="K3" s="182"/>
      <c r="L3" s="182"/>
      <c r="M3" s="182"/>
      <c r="N3" s="183"/>
      <c r="O3" s="166" t="s">
        <v>28</v>
      </c>
      <c r="P3" s="167"/>
      <c r="Q3" s="167"/>
      <c r="R3" s="167"/>
      <c r="S3" s="167" t="s">
        <v>29</v>
      </c>
      <c r="T3" s="170"/>
      <c r="U3" s="62"/>
      <c r="V3" s="63"/>
      <c r="W3" s="63"/>
    </row>
    <row r="4" spans="1:33" ht="15" hidden="1" customHeight="1">
      <c r="A4" s="153"/>
      <c r="B4" s="154"/>
      <c r="C4" s="172" t="s">
        <v>2</v>
      </c>
      <c r="D4" s="173"/>
      <c r="E4" s="174"/>
      <c r="F4" s="177" t="s">
        <v>3</v>
      </c>
      <c r="G4" s="173"/>
      <c r="H4" s="178"/>
      <c r="I4" s="172" t="s">
        <v>2</v>
      </c>
      <c r="J4" s="173"/>
      <c r="K4" s="174"/>
      <c r="L4" s="175" t="s">
        <v>3</v>
      </c>
      <c r="M4" s="175"/>
      <c r="N4" s="176"/>
      <c r="O4" s="168"/>
      <c r="P4" s="169"/>
      <c r="Q4" s="169"/>
      <c r="R4" s="169"/>
      <c r="S4" s="169"/>
      <c r="T4" s="171"/>
      <c r="U4" s="62"/>
      <c r="V4" s="63"/>
      <c r="W4" s="63"/>
    </row>
    <row r="5" spans="1:33" ht="30.6" hidden="1">
      <c r="A5" s="153"/>
      <c r="B5" s="154"/>
      <c r="C5" s="2" t="s">
        <v>4</v>
      </c>
      <c r="D5" s="1" t="s">
        <v>5</v>
      </c>
      <c r="E5" s="1" t="s">
        <v>25</v>
      </c>
      <c r="F5" s="1" t="s">
        <v>6</v>
      </c>
      <c r="G5" s="1" t="s">
        <v>7</v>
      </c>
      <c r="H5" s="3" t="s">
        <v>27</v>
      </c>
      <c r="I5" s="2" t="s">
        <v>4</v>
      </c>
      <c r="J5" s="1" t="s">
        <v>5</v>
      </c>
      <c r="K5" s="1" t="s">
        <v>25</v>
      </c>
      <c r="L5" s="1" t="s">
        <v>6</v>
      </c>
      <c r="M5" s="1" t="s">
        <v>7</v>
      </c>
      <c r="N5" s="3" t="s">
        <v>27</v>
      </c>
      <c r="O5" s="2" t="s">
        <v>8</v>
      </c>
      <c r="P5" s="1" t="s">
        <v>9</v>
      </c>
      <c r="Q5" s="1" t="s">
        <v>10</v>
      </c>
      <c r="R5" s="118" t="s">
        <v>11</v>
      </c>
      <c r="S5" s="116" t="s">
        <v>30</v>
      </c>
      <c r="T5" s="11" t="s">
        <v>11</v>
      </c>
    </row>
    <row r="6" spans="1:33" ht="15" hidden="1" thickBot="1">
      <c r="A6" s="153"/>
      <c r="B6" s="154"/>
      <c r="C6" s="16" t="s">
        <v>12</v>
      </c>
      <c r="D6" s="17" t="s">
        <v>12</v>
      </c>
      <c r="E6" s="17" t="s">
        <v>26</v>
      </c>
      <c r="F6" s="18" t="s">
        <v>13</v>
      </c>
      <c r="G6" s="18" t="s">
        <v>13</v>
      </c>
      <c r="H6" s="19" t="s">
        <v>13</v>
      </c>
      <c r="I6" s="20" t="s">
        <v>12</v>
      </c>
      <c r="J6" s="21" t="s">
        <v>12</v>
      </c>
      <c r="K6" s="17" t="s">
        <v>26</v>
      </c>
      <c r="L6" s="22" t="s">
        <v>13</v>
      </c>
      <c r="M6" s="22" t="s">
        <v>13</v>
      </c>
      <c r="N6" s="19" t="s">
        <v>13</v>
      </c>
      <c r="O6" s="23" t="s">
        <v>13</v>
      </c>
      <c r="P6" s="18" t="s">
        <v>13</v>
      </c>
      <c r="Q6" s="18" t="s">
        <v>13</v>
      </c>
      <c r="R6" s="17" t="s">
        <v>13</v>
      </c>
      <c r="S6" s="18" t="s">
        <v>13</v>
      </c>
      <c r="T6" s="24" t="s">
        <v>13</v>
      </c>
      <c r="U6" s="46"/>
      <c r="V6" s="46"/>
      <c r="W6" s="46"/>
    </row>
    <row r="7" spans="1:33" hidden="1">
      <c r="A7" s="25">
        <v>690</v>
      </c>
      <c r="B7" s="26" t="s">
        <v>24</v>
      </c>
      <c r="C7" s="67">
        <v>437440.598</v>
      </c>
      <c r="D7" s="68">
        <v>1143547.5009999999</v>
      </c>
      <c r="E7" s="68">
        <v>458.92500000000001</v>
      </c>
      <c r="F7" s="69">
        <v>3.18</v>
      </c>
      <c r="G7" s="69">
        <v>3.31</v>
      </c>
      <c r="H7" s="70">
        <v>0.79600000000000004</v>
      </c>
      <c r="I7" s="27"/>
      <c r="J7" s="28"/>
      <c r="K7" s="28"/>
      <c r="L7" s="50"/>
      <c r="M7" s="50"/>
      <c r="N7" s="51"/>
      <c r="O7" s="52">
        <f t="shared" ref="O7:P9" si="0">(I7-C7)*1000</f>
        <v>-437440598</v>
      </c>
      <c r="P7" s="9">
        <f t="shared" si="0"/>
        <v>-1143547501</v>
      </c>
      <c r="Q7" s="9">
        <f t="shared" ref="Q7:Q9" si="1">SQRT(O7^2+P7^2)</f>
        <v>1224359082.8764014</v>
      </c>
      <c r="R7" s="119">
        <f>2.5*SQRT(F7^2+G7^2+L7^2+M7^2)</f>
        <v>11.475108931944828</v>
      </c>
      <c r="S7" s="117">
        <f>(E7-K7)*1000</f>
        <v>458925</v>
      </c>
      <c r="T7" s="106">
        <f>2.5*SQRT(H7^2+N7^2)</f>
        <v>1.9900000000000002</v>
      </c>
    </row>
    <row r="8" spans="1:33" hidden="1">
      <c r="A8" s="30">
        <v>2843</v>
      </c>
      <c r="B8" s="31" t="s">
        <v>24</v>
      </c>
      <c r="C8" s="71">
        <v>437430.49699999997</v>
      </c>
      <c r="D8" s="72">
        <v>1143546.9639999999</v>
      </c>
      <c r="E8" s="72">
        <v>458.55099999999999</v>
      </c>
      <c r="F8" s="73">
        <v>3.14</v>
      </c>
      <c r="G8" s="113">
        <v>3.38</v>
      </c>
      <c r="H8" s="74">
        <v>0.79600000000000004</v>
      </c>
      <c r="I8" s="54"/>
      <c r="J8" s="55"/>
      <c r="K8" s="55"/>
      <c r="L8" s="34"/>
      <c r="M8" s="34"/>
      <c r="N8" s="115"/>
      <c r="O8" s="57">
        <f t="shared" si="0"/>
        <v>-437430497</v>
      </c>
      <c r="P8" s="29">
        <f t="shared" si="0"/>
        <v>-1143546964</v>
      </c>
      <c r="Q8" s="29">
        <f t="shared" si="1"/>
        <v>1224354972.4566338</v>
      </c>
      <c r="R8" s="120">
        <f>2.5*SQRT(F8^2+G8^2+L8^2+M8^2)</f>
        <v>11.533646431202927</v>
      </c>
      <c r="S8" s="121">
        <f t="shared" ref="S8:S13" si="2">(E8-K8)*1000</f>
        <v>458551</v>
      </c>
      <c r="T8" s="14">
        <f t="shared" ref="T8:T13" si="3">2.5*SQRT(H8^2+N8^2)</f>
        <v>1.9900000000000002</v>
      </c>
    </row>
    <row r="9" spans="1:33" hidden="1">
      <c r="A9" s="30">
        <v>5107</v>
      </c>
      <c r="B9" s="31" t="s">
        <v>24</v>
      </c>
      <c r="C9" s="78">
        <v>437401.01299999998</v>
      </c>
      <c r="D9" s="79">
        <v>1143709.8030000001</v>
      </c>
      <c r="E9" s="79">
        <v>456.56799999999998</v>
      </c>
      <c r="F9" s="65">
        <v>3.72</v>
      </c>
      <c r="G9" s="65">
        <v>3.7</v>
      </c>
      <c r="H9" s="80">
        <v>0.76200000000000001</v>
      </c>
      <c r="I9" s="54"/>
      <c r="J9" s="55"/>
      <c r="K9" s="55"/>
      <c r="L9" s="34"/>
      <c r="M9" s="34"/>
      <c r="N9" s="115"/>
      <c r="O9" s="57">
        <f t="shared" si="0"/>
        <v>-437401013</v>
      </c>
      <c r="P9" s="29">
        <f t="shared" si="0"/>
        <v>-1143709803</v>
      </c>
      <c r="Q9" s="29">
        <f t="shared" si="1"/>
        <v>1224496533.1317704</v>
      </c>
      <c r="R9" s="120">
        <f>2.5*SQRT(F9^2+G9^2+L9^2+M9^2)</f>
        <v>13.116878439628845</v>
      </c>
      <c r="S9" s="121">
        <f t="shared" si="2"/>
        <v>456568</v>
      </c>
      <c r="T9" s="14">
        <f t="shared" si="3"/>
        <v>1.905</v>
      </c>
    </row>
    <row r="10" spans="1:33" hidden="1">
      <c r="A10" s="30">
        <v>5111</v>
      </c>
      <c r="B10" s="31" t="s">
        <v>32</v>
      </c>
      <c r="C10" s="78">
        <v>437413.35100000002</v>
      </c>
      <c r="D10" s="79">
        <v>1143614.075</v>
      </c>
      <c r="E10" s="79">
        <v>457.73099999999999</v>
      </c>
      <c r="F10" s="65">
        <v>4.09</v>
      </c>
      <c r="G10" s="65">
        <v>3.39</v>
      </c>
      <c r="H10" s="80">
        <v>0.71</v>
      </c>
      <c r="I10" s="4"/>
      <c r="J10" s="5"/>
      <c r="K10" s="5"/>
      <c r="L10" s="6"/>
      <c r="M10" s="6"/>
      <c r="N10" s="105"/>
      <c r="O10" s="57">
        <f t="shared" ref="O10" si="4">(I10-C10)*1000</f>
        <v>-437413351</v>
      </c>
      <c r="P10" s="29">
        <f t="shared" ref="P10" si="5">(J10-D10)*1000</f>
        <v>-1143614075</v>
      </c>
      <c r="Q10" s="29">
        <f t="shared" ref="Q10:Q13" si="6">SQRT(O10^2+P10^2)</f>
        <v>1224411528.9277356</v>
      </c>
      <c r="R10" s="122">
        <f>2.5*SQRT(F10^2+G10^2+L10^2+M10^2)</f>
        <v>13.280672046248261</v>
      </c>
      <c r="S10" s="121">
        <f t="shared" si="2"/>
        <v>457731</v>
      </c>
      <c r="T10" s="14">
        <f t="shared" si="3"/>
        <v>1.7749999999999999</v>
      </c>
    </row>
    <row r="11" spans="1:33" ht="15" hidden="1" thickBot="1">
      <c r="A11" s="36">
        <v>5116</v>
      </c>
      <c r="B11" s="96" t="s">
        <v>24</v>
      </c>
      <c r="C11" s="132">
        <v>437459.11</v>
      </c>
      <c r="D11" s="133">
        <v>1143425.263</v>
      </c>
      <c r="E11" s="133">
        <v>460.33100000000002</v>
      </c>
      <c r="F11" s="134">
        <v>2.21</v>
      </c>
      <c r="G11" s="134">
        <v>3.26</v>
      </c>
      <c r="H11" s="135">
        <v>0.626</v>
      </c>
      <c r="I11" s="83" t="s">
        <v>15</v>
      </c>
      <c r="J11" s="84" t="s">
        <v>15</v>
      </c>
      <c r="K11" s="84"/>
      <c r="L11" s="10"/>
      <c r="M11" s="10"/>
      <c r="N11" s="15"/>
      <c r="O11" s="75" t="e">
        <f t="shared" ref="O11:O13" si="7">(I11-C11)*1000</f>
        <v>#VALUE!</v>
      </c>
      <c r="P11" s="66" t="e">
        <f t="shared" ref="P11:P13" si="8">(J11-D11)*1000</f>
        <v>#VALUE!</v>
      </c>
      <c r="Q11" s="66" t="e">
        <f t="shared" si="6"/>
        <v>#VALUE!</v>
      </c>
      <c r="R11" s="123">
        <f t="shared" ref="R11:R13" si="9">2.5*SQRT(F11^2+G11^2+L11^2+M11^2)</f>
        <v>9.8462238954839947</v>
      </c>
      <c r="S11" s="124">
        <f t="shared" si="2"/>
        <v>460331</v>
      </c>
      <c r="T11" s="15">
        <f t="shared" si="3"/>
        <v>1.5649999999999999</v>
      </c>
    </row>
    <row r="12" spans="1:33" hidden="1">
      <c r="A12" s="99"/>
      <c r="B12" s="127"/>
      <c r="C12" s="128"/>
      <c r="D12" s="129"/>
      <c r="E12" s="129"/>
      <c r="F12" s="130"/>
      <c r="G12" s="130"/>
      <c r="H12" s="131"/>
      <c r="I12" s="93" t="s">
        <v>15</v>
      </c>
      <c r="J12" s="104" t="s">
        <v>15</v>
      </c>
      <c r="K12" s="104"/>
      <c r="L12" s="29"/>
      <c r="M12" s="29"/>
      <c r="N12" s="105"/>
      <c r="O12" s="57" t="e">
        <f t="shared" si="7"/>
        <v>#VALUE!</v>
      </c>
      <c r="P12" s="29" t="e">
        <f t="shared" si="8"/>
        <v>#VALUE!</v>
      </c>
      <c r="Q12" s="29" t="e">
        <f t="shared" si="6"/>
        <v>#VALUE!</v>
      </c>
      <c r="R12" s="120">
        <f t="shared" si="9"/>
        <v>0</v>
      </c>
      <c r="S12" s="126">
        <f t="shared" si="2"/>
        <v>0</v>
      </c>
      <c r="T12" s="105">
        <f t="shared" si="3"/>
        <v>0</v>
      </c>
    </row>
    <row r="13" spans="1:33" ht="15" hidden="1" thickBot="1">
      <c r="A13" s="36"/>
      <c r="B13" s="96"/>
      <c r="C13" s="97"/>
      <c r="D13" s="98"/>
      <c r="E13" s="98"/>
      <c r="F13" s="10"/>
      <c r="G13" s="10"/>
      <c r="H13" s="15"/>
      <c r="I13" s="83" t="s">
        <v>15</v>
      </c>
      <c r="J13" s="84" t="s">
        <v>15</v>
      </c>
      <c r="K13" s="84"/>
      <c r="L13" s="10"/>
      <c r="M13" s="10"/>
      <c r="N13" s="15"/>
      <c r="O13" s="75" t="e">
        <f t="shared" si="7"/>
        <v>#VALUE!</v>
      </c>
      <c r="P13" s="66" t="e">
        <f t="shared" si="8"/>
        <v>#VALUE!</v>
      </c>
      <c r="Q13" s="66" t="e">
        <f t="shared" si="6"/>
        <v>#VALUE!</v>
      </c>
      <c r="R13" s="123">
        <f t="shared" si="9"/>
        <v>0</v>
      </c>
      <c r="S13" s="124">
        <f t="shared" si="2"/>
        <v>0</v>
      </c>
      <c r="T13" s="15">
        <f t="shared" si="3"/>
        <v>0</v>
      </c>
    </row>
    <row r="14" spans="1:33" ht="15" hidden="1" thickBot="1">
      <c r="A14" s="81"/>
      <c r="B14" s="82"/>
      <c r="C14" s="88"/>
      <c r="D14" s="89"/>
      <c r="E14" s="89"/>
      <c r="F14" s="66"/>
      <c r="G14" s="90"/>
      <c r="H14" s="107"/>
      <c r="I14" s="91"/>
      <c r="J14" s="92"/>
      <c r="K14" s="92"/>
      <c r="L14" s="66"/>
      <c r="M14" s="90"/>
      <c r="N14" s="107"/>
      <c r="O14" s="75"/>
      <c r="P14" s="66"/>
      <c r="Q14" s="66"/>
      <c r="R14" s="76"/>
      <c r="T14" s="46">
        <f t="shared" ref="T14" si="10">2.5*H14</f>
        <v>0</v>
      </c>
    </row>
    <row r="15" spans="1:33" hidden="1">
      <c r="A15" s="40"/>
      <c r="B15" s="40"/>
      <c r="C15" s="41"/>
      <c r="D15" s="41"/>
      <c r="E15" s="41"/>
      <c r="F15" s="42"/>
      <c r="G15" s="42"/>
      <c r="H15" s="42"/>
      <c r="I15" s="43"/>
      <c r="J15" s="43"/>
      <c r="K15" s="43"/>
      <c r="L15" s="13"/>
      <c r="M15" s="13"/>
      <c r="N15" s="13"/>
      <c r="O15" s="13"/>
      <c r="P15" s="13"/>
      <c r="Q15" s="13"/>
      <c r="R15" s="44"/>
      <c r="T15" s="64"/>
      <c r="U15" s="46"/>
      <c r="V15" s="46"/>
      <c r="W15" s="46"/>
      <c r="AF15" s="48"/>
      <c r="AG15" s="48"/>
    </row>
    <row r="16" spans="1:33" ht="15" hidden="1" customHeight="1">
      <c r="A16" s="77"/>
      <c r="B16" s="146" t="s">
        <v>14</v>
      </c>
      <c r="C16" s="146"/>
      <c r="D16" s="146"/>
      <c r="E16" s="94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U16" s="46"/>
      <c r="V16" s="46"/>
      <c r="W16" s="46"/>
    </row>
    <row r="17" spans="1:20" ht="15" hidden="1" thickBot="1"/>
    <row r="18" spans="1:20" ht="18.600000000000001" thickBot="1">
      <c r="A18" s="148" t="s">
        <v>60</v>
      </c>
      <c r="B18" s="149"/>
      <c r="C18" s="149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</row>
    <row r="19" spans="1:20" ht="18" customHeight="1">
      <c r="A19" s="151" t="s">
        <v>1</v>
      </c>
      <c r="B19" s="152"/>
      <c r="C19" s="157" t="s">
        <v>16</v>
      </c>
      <c r="D19" s="158"/>
      <c r="E19" s="158"/>
      <c r="F19" s="158"/>
      <c r="G19" s="158"/>
      <c r="H19" s="159"/>
      <c r="I19" s="157" t="s">
        <v>70</v>
      </c>
      <c r="J19" s="158"/>
      <c r="K19" s="158"/>
      <c r="L19" s="158"/>
      <c r="M19" s="158"/>
      <c r="N19" s="159"/>
      <c r="O19" s="160" t="s">
        <v>71</v>
      </c>
      <c r="P19" s="161"/>
      <c r="Q19" s="161"/>
      <c r="R19" s="161"/>
      <c r="S19" s="161"/>
      <c r="T19" s="162"/>
    </row>
    <row r="20" spans="1:20" ht="15" customHeight="1">
      <c r="A20" s="153"/>
      <c r="B20" s="154"/>
      <c r="C20" s="163">
        <v>45091</v>
      </c>
      <c r="D20" s="164"/>
      <c r="E20" s="164"/>
      <c r="F20" s="164"/>
      <c r="G20" s="164"/>
      <c r="H20" s="165"/>
      <c r="I20" s="163">
        <v>45131</v>
      </c>
      <c r="J20" s="164"/>
      <c r="K20" s="164"/>
      <c r="L20" s="164"/>
      <c r="M20" s="164"/>
      <c r="N20" s="165"/>
      <c r="O20" s="166" t="s">
        <v>28</v>
      </c>
      <c r="P20" s="167"/>
      <c r="Q20" s="167"/>
      <c r="R20" s="167"/>
      <c r="S20" s="167" t="s">
        <v>29</v>
      </c>
      <c r="T20" s="170"/>
    </row>
    <row r="21" spans="1:20" ht="15" customHeight="1">
      <c r="A21" s="153"/>
      <c r="B21" s="154"/>
      <c r="C21" s="172" t="s">
        <v>2</v>
      </c>
      <c r="D21" s="173"/>
      <c r="E21" s="174"/>
      <c r="F21" s="175" t="s">
        <v>3</v>
      </c>
      <c r="G21" s="175"/>
      <c r="H21" s="176"/>
      <c r="I21" s="172" t="s">
        <v>2</v>
      </c>
      <c r="J21" s="173"/>
      <c r="K21" s="174"/>
      <c r="L21" s="175" t="s">
        <v>3</v>
      </c>
      <c r="M21" s="175"/>
      <c r="N21" s="176"/>
      <c r="O21" s="168"/>
      <c r="P21" s="169"/>
      <c r="Q21" s="169"/>
      <c r="R21" s="169"/>
      <c r="S21" s="169"/>
      <c r="T21" s="171"/>
    </row>
    <row r="22" spans="1:20" ht="30.6">
      <c r="A22" s="153"/>
      <c r="B22" s="154"/>
      <c r="C22" s="2" t="s">
        <v>4</v>
      </c>
      <c r="D22" s="1" t="s">
        <v>5</v>
      </c>
      <c r="E22" s="1" t="s">
        <v>25</v>
      </c>
      <c r="F22" s="1" t="s">
        <v>6</v>
      </c>
      <c r="G22" s="1" t="s">
        <v>7</v>
      </c>
      <c r="H22" s="3" t="s">
        <v>27</v>
      </c>
      <c r="I22" s="2" t="s">
        <v>4</v>
      </c>
      <c r="J22" s="1" t="s">
        <v>5</v>
      </c>
      <c r="K22" s="1" t="s">
        <v>25</v>
      </c>
      <c r="L22" s="1" t="s">
        <v>6</v>
      </c>
      <c r="M22" s="1" t="s">
        <v>7</v>
      </c>
      <c r="N22" s="3" t="s">
        <v>27</v>
      </c>
      <c r="O22" s="2" t="s">
        <v>8</v>
      </c>
      <c r="P22" s="1" t="s">
        <v>9</v>
      </c>
      <c r="Q22" s="1" t="s">
        <v>10</v>
      </c>
      <c r="R22" s="118" t="s">
        <v>11</v>
      </c>
      <c r="S22" s="116" t="s">
        <v>30</v>
      </c>
      <c r="T22" s="11" t="s">
        <v>11</v>
      </c>
    </row>
    <row r="23" spans="1:20" ht="15" thickBot="1">
      <c r="A23" s="155"/>
      <c r="B23" s="156"/>
      <c r="C23" s="16" t="s">
        <v>12</v>
      </c>
      <c r="D23" s="17" t="s">
        <v>12</v>
      </c>
      <c r="E23" s="17" t="s">
        <v>26</v>
      </c>
      <c r="F23" s="18" t="s">
        <v>13</v>
      </c>
      <c r="G23" s="18" t="s">
        <v>13</v>
      </c>
      <c r="H23" s="19" t="s">
        <v>13</v>
      </c>
      <c r="I23" s="16" t="s">
        <v>12</v>
      </c>
      <c r="J23" s="17" t="s">
        <v>12</v>
      </c>
      <c r="K23" s="17" t="s">
        <v>26</v>
      </c>
      <c r="L23" s="18" t="s">
        <v>13</v>
      </c>
      <c r="M23" s="18" t="s">
        <v>13</v>
      </c>
      <c r="N23" s="19" t="s">
        <v>13</v>
      </c>
      <c r="O23" s="23" t="s">
        <v>13</v>
      </c>
      <c r="P23" s="18" t="s">
        <v>13</v>
      </c>
      <c r="Q23" s="18" t="s">
        <v>13</v>
      </c>
      <c r="R23" s="17" t="s">
        <v>13</v>
      </c>
      <c r="S23" s="18" t="s">
        <v>13</v>
      </c>
      <c r="T23" s="24" t="s">
        <v>13</v>
      </c>
    </row>
    <row r="24" spans="1:20">
      <c r="A24" s="25" t="s">
        <v>65</v>
      </c>
      <c r="B24" s="49" t="s">
        <v>34</v>
      </c>
      <c r="C24" s="136">
        <v>437959.38799999998</v>
      </c>
      <c r="D24" s="136">
        <v>1142780.977</v>
      </c>
      <c r="E24" s="136">
        <v>479.35300000000001</v>
      </c>
      <c r="F24" s="9">
        <v>1.1000000000000001</v>
      </c>
      <c r="G24" s="9">
        <v>0.9</v>
      </c>
      <c r="H24" s="106">
        <v>0.7</v>
      </c>
      <c r="I24" s="137">
        <v>437959.38699999999</v>
      </c>
      <c r="J24" s="136">
        <v>1142780.977</v>
      </c>
      <c r="K24" s="136">
        <v>479.36599999999999</v>
      </c>
      <c r="L24" s="9">
        <v>2.2999999999999998</v>
      </c>
      <c r="M24" s="9">
        <v>1.9</v>
      </c>
      <c r="N24" s="106">
        <v>1.2</v>
      </c>
      <c r="O24" s="143">
        <f t="shared" ref="O24:P24" si="11">(I24-C24)*1000</f>
        <v>-0.99999998928979039</v>
      </c>
      <c r="P24" s="117">
        <f t="shared" si="11"/>
        <v>0</v>
      </c>
      <c r="Q24" s="117">
        <f t="shared" ref="Q24" si="12">SQRT(O24^2+P24^2)</f>
        <v>0.99999998928979039</v>
      </c>
      <c r="R24" s="119">
        <f t="shared" ref="R24" si="13">2.5*SQRT(F24^2+G24^2+L24^2+M24^2)</f>
        <v>8.2613558209291522</v>
      </c>
      <c r="S24" s="144">
        <f t="shared" ref="S24" si="14">(E24-K24)*1000</f>
        <v>-12.999999999976808</v>
      </c>
      <c r="T24" s="106">
        <f t="shared" ref="T24" si="15">2.5*SQRT(H24^2+N24^2)</f>
        <v>3.4731109973624514</v>
      </c>
    </row>
    <row r="25" spans="1:20">
      <c r="A25" s="30" t="s">
        <v>64</v>
      </c>
      <c r="B25" s="53" t="s">
        <v>34</v>
      </c>
      <c r="C25" s="54">
        <v>438005.17700000003</v>
      </c>
      <c r="D25" s="55">
        <v>1142747.3149999999</v>
      </c>
      <c r="E25" s="55">
        <v>481.565</v>
      </c>
      <c r="F25" s="34">
        <v>1.4</v>
      </c>
      <c r="G25" s="34">
        <v>0.9</v>
      </c>
      <c r="H25" s="35">
        <v>1.5</v>
      </c>
      <c r="I25" s="4">
        <v>438005.18</v>
      </c>
      <c r="J25" s="5">
        <v>1142747.3219999999</v>
      </c>
      <c r="K25" s="5">
        <v>481.57900000000001</v>
      </c>
      <c r="L25" s="6">
        <v>3</v>
      </c>
      <c r="M25" s="6">
        <v>1.9</v>
      </c>
      <c r="N25" s="14">
        <v>2.6</v>
      </c>
      <c r="O25" s="138">
        <f t="shared" ref="O25:O32" si="16">(I25-C25)*1000</f>
        <v>2.9999999678693712</v>
      </c>
      <c r="P25" s="121">
        <f t="shared" ref="P25:P32" si="17">(J25-D25)*1000</f>
        <v>6.9999999832361937</v>
      </c>
      <c r="Q25" s="121">
        <f t="shared" ref="Q25:Q32" si="18">SQRT(O25^2+P25^2)</f>
        <v>7.6157730777986643</v>
      </c>
      <c r="R25" s="122">
        <f t="shared" ref="R25:R32" si="19">2.5*SQRT(F25^2+G25^2+L25^2+M25^2)</f>
        <v>9.8043357755637892</v>
      </c>
      <c r="S25" s="139">
        <f t="shared" ref="S25:S32" si="20">(E25-K25)*1000</f>
        <v>-14.000000000010004</v>
      </c>
      <c r="T25" s="14">
        <f t="shared" ref="T25:T32" si="21">2.5*SQRT(H25^2+N25^2)</f>
        <v>7.5041655099018181</v>
      </c>
    </row>
    <row r="26" spans="1:20">
      <c r="A26" s="30" t="s">
        <v>68</v>
      </c>
      <c r="B26" s="53" t="s">
        <v>34</v>
      </c>
      <c r="C26" s="54">
        <v>438032.96299999999</v>
      </c>
      <c r="D26" s="55">
        <v>1142722.69</v>
      </c>
      <c r="E26" s="55">
        <v>481.21199999999999</v>
      </c>
      <c r="F26" s="34">
        <v>1.2</v>
      </c>
      <c r="G26" s="34">
        <v>1</v>
      </c>
      <c r="H26" s="35">
        <v>1</v>
      </c>
      <c r="I26" s="54">
        <v>438032.967</v>
      </c>
      <c r="J26" s="55">
        <v>1142722.69</v>
      </c>
      <c r="K26" s="55">
        <v>481.21199999999999</v>
      </c>
      <c r="L26" s="34">
        <v>1.6</v>
      </c>
      <c r="M26" s="34">
        <v>1.9</v>
      </c>
      <c r="N26" s="35">
        <v>1.3</v>
      </c>
      <c r="O26" s="138">
        <f t="shared" si="16"/>
        <v>4.0000000153668225</v>
      </c>
      <c r="P26" s="121">
        <f t="shared" si="17"/>
        <v>0</v>
      </c>
      <c r="Q26" s="121">
        <f t="shared" si="18"/>
        <v>4.0000000153668225</v>
      </c>
      <c r="R26" s="122">
        <f t="shared" si="19"/>
        <v>7.3357003755606041</v>
      </c>
      <c r="S26" s="121">
        <f t="shared" si="20"/>
        <v>0</v>
      </c>
      <c r="T26" s="14">
        <f t="shared" si="21"/>
        <v>4.1003048667141817</v>
      </c>
    </row>
    <row r="27" spans="1:20">
      <c r="A27" s="30" t="s">
        <v>69</v>
      </c>
      <c r="B27" s="53" t="s">
        <v>34</v>
      </c>
      <c r="C27" s="4">
        <v>438060.60399999999</v>
      </c>
      <c r="D27" s="5">
        <v>1142703.452</v>
      </c>
      <c r="E27" s="5">
        <v>483.18200000000002</v>
      </c>
      <c r="F27" s="6">
        <v>0.5</v>
      </c>
      <c r="G27" s="6">
        <v>1.3</v>
      </c>
      <c r="H27" s="14">
        <v>0.6</v>
      </c>
      <c r="I27" s="4">
        <v>438060.60399999999</v>
      </c>
      <c r="J27" s="5">
        <v>1142703.4480000001</v>
      </c>
      <c r="K27" s="5">
        <v>483.18200000000002</v>
      </c>
      <c r="L27" s="6">
        <v>2</v>
      </c>
      <c r="M27" s="6">
        <v>1.2</v>
      </c>
      <c r="N27" s="14">
        <v>1.1000000000000001</v>
      </c>
      <c r="O27" s="138">
        <f t="shared" si="16"/>
        <v>0</v>
      </c>
      <c r="P27" s="121">
        <f t="shared" si="17"/>
        <v>-3.9999999571591616</v>
      </c>
      <c r="Q27" s="121">
        <f t="shared" si="18"/>
        <v>3.9999999571591616</v>
      </c>
      <c r="R27" s="122">
        <f t="shared" si="19"/>
        <v>6.791538853603063</v>
      </c>
      <c r="S27" s="121">
        <f t="shared" si="20"/>
        <v>0</v>
      </c>
      <c r="T27" s="14">
        <f t="shared" si="21"/>
        <v>3.1324910215354174</v>
      </c>
    </row>
    <row r="28" spans="1:20">
      <c r="A28" s="30" t="s">
        <v>61</v>
      </c>
      <c r="B28" s="53" t="s">
        <v>34</v>
      </c>
      <c r="C28" s="4">
        <v>438103.43</v>
      </c>
      <c r="D28" s="5">
        <v>1142680.8149999999</v>
      </c>
      <c r="E28" s="5">
        <v>487.1</v>
      </c>
      <c r="F28" s="6">
        <v>1.1000000000000001</v>
      </c>
      <c r="G28" s="6">
        <v>1.3</v>
      </c>
      <c r="H28" s="14">
        <v>1.5</v>
      </c>
      <c r="I28" s="4">
        <v>438103.43</v>
      </c>
      <c r="J28" s="5">
        <v>1142680.8149999999</v>
      </c>
      <c r="K28" s="5">
        <v>487.10399999999998</v>
      </c>
      <c r="L28" s="6">
        <v>2.2999999999999998</v>
      </c>
      <c r="M28" s="6">
        <v>2.8</v>
      </c>
      <c r="N28" s="14">
        <v>2.7</v>
      </c>
      <c r="O28" s="138">
        <f t="shared" si="16"/>
        <v>0</v>
      </c>
      <c r="P28" s="121">
        <f t="shared" si="17"/>
        <v>0</v>
      </c>
      <c r="Q28" s="121">
        <f t="shared" si="18"/>
        <v>0</v>
      </c>
      <c r="R28" s="122">
        <f t="shared" si="19"/>
        <v>10.009370609583801</v>
      </c>
      <c r="S28" s="121">
        <f t="shared" si="20"/>
        <v>-3.999999999962256</v>
      </c>
      <c r="T28" s="14">
        <f t="shared" si="21"/>
        <v>7.7217226057402506</v>
      </c>
    </row>
    <row r="29" spans="1:20">
      <c r="A29" s="30" t="s">
        <v>62</v>
      </c>
      <c r="B29" s="53" t="s">
        <v>34</v>
      </c>
      <c r="C29" s="54">
        <v>438133.609</v>
      </c>
      <c r="D29" s="55">
        <v>1142667.8659999999</v>
      </c>
      <c r="E29" s="55">
        <v>487.94499999999999</v>
      </c>
      <c r="F29" s="34">
        <v>0.6</v>
      </c>
      <c r="G29" s="34">
        <v>1.4</v>
      </c>
      <c r="H29" s="35">
        <v>1.1000000000000001</v>
      </c>
      <c r="I29" s="4">
        <v>438133.60700000002</v>
      </c>
      <c r="J29" s="5">
        <v>1142667.8670000001</v>
      </c>
      <c r="K29" s="5">
        <v>487.947</v>
      </c>
      <c r="L29" s="6">
        <v>1.4</v>
      </c>
      <c r="M29" s="6">
        <v>2.9</v>
      </c>
      <c r="N29" s="14">
        <v>1.9</v>
      </c>
      <c r="O29" s="138">
        <f t="shared" si="16"/>
        <v>-1.9999999785795808</v>
      </c>
      <c r="P29" s="121">
        <f t="shared" si="17"/>
        <v>1.0000001639127731</v>
      </c>
      <c r="Q29" s="121">
        <f t="shared" si="18"/>
        <v>2.2360680316448103</v>
      </c>
      <c r="R29" s="122">
        <f t="shared" si="19"/>
        <v>8.9057565652784376</v>
      </c>
      <c r="S29" s="121">
        <f t="shared" si="20"/>
        <v>-2.0000000000095497</v>
      </c>
      <c r="T29" s="14">
        <f t="shared" si="21"/>
        <v>5.4886246000250374</v>
      </c>
    </row>
    <row r="30" spans="1:20">
      <c r="A30" s="30" t="s">
        <v>63</v>
      </c>
      <c r="B30" s="53" t="s">
        <v>34</v>
      </c>
      <c r="C30" s="4">
        <v>438167.19900000002</v>
      </c>
      <c r="D30" s="5">
        <v>1142653.9140000001</v>
      </c>
      <c r="E30" s="5">
        <v>487.20699999999999</v>
      </c>
      <c r="F30" s="6">
        <v>1</v>
      </c>
      <c r="G30" s="6">
        <v>1.1000000000000001</v>
      </c>
      <c r="H30" s="14">
        <v>1</v>
      </c>
      <c r="I30" s="4">
        <v>438167.20299999998</v>
      </c>
      <c r="J30" s="5">
        <v>1142653.919</v>
      </c>
      <c r="K30" s="5">
        <v>487.209</v>
      </c>
      <c r="L30" s="6">
        <v>1.1000000000000001</v>
      </c>
      <c r="M30" s="6">
        <v>1.1000000000000001</v>
      </c>
      <c r="N30" s="14">
        <v>0.9</v>
      </c>
      <c r="O30" s="138">
        <f t="shared" si="16"/>
        <v>3.9999999571591616</v>
      </c>
      <c r="P30" s="121">
        <f t="shared" si="17"/>
        <v>4.999999888241291</v>
      </c>
      <c r="Q30" s="121">
        <f t="shared" si="18"/>
        <v>6.4031241234014988</v>
      </c>
      <c r="R30" s="122">
        <f t="shared" si="19"/>
        <v>5.3793586978375032</v>
      </c>
      <c r="S30" s="121">
        <f t="shared" si="20"/>
        <v>-2.0000000000095497</v>
      </c>
      <c r="T30" s="14">
        <f t="shared" si="21"/>
        <v>3.3634060117684279</v>
      </c>
    </row>
    <row r="31" spans="1:20">
      <c r="A31" s="30" t="s">
        <v>66</v>
      </c>
      <c r="B31" s="53" t="s">
        <v>34</v>
      </c>
      <c r="C31" s="4">
        <v>438205.712</v>
      </c>
      <c r="D31" s="5">
        <v>1142644.0120000001</v>
      </c>
      <c r="E31" s="5">
        <v>486.68299999999999</v>
      </c>
      <c r="F31" s="6">
        <v>1.4</v>
      </c>
      <c r="G31" s="6">
        <v>0.8</v>
      </c>
      <c r="H31" s="14">
        <v>1.1000000000000001</v>
      </c>
      <c r="I31" s="4">
        <v>438205.71500000003</v>
      </c>
      <c r="J31" s="5">
        <v>1142644.013</v>
      </c>
      <c r="K31" s="5">
        <v>486.68200000000002</v>
      </c>
      <c r="L31" s="6">
        <v>2.2000000000000002</v>
      </c>
      <c r="M31" s="6">
        <v>1.5</v>
      </c>
      <c r="N31" s="14">
        <v>1.4</v>
      </c>
      <c r="O31" s="138">
        <f t="shared" si="16"/>
        <v>3.0000000260770321</v>
      </c>
      <c r="P31" s="121">
        <f t="shared" si="17"/>
        <v>0.99999993108212948</v>
      </c>
      <c r="Q31" s="121">
        <f t="shared" si="18"/>
        <v>3.1622776631134806</v>
      </c>
      <c r="R31" s="122">
        <f t="shared" si="19"/>
        <v>7.7821912081366911</v>
      </c>
      <c r="S31" s="121">
        <f t="shared" si="20"/>
        <v>0.99999999997635314</v>
      </c>
      <c r="T31" s="14">
        <f t="shared" si="21"/>
        <v>4.4511234536912134</v>
      </c>
    </row>
    <row r="32" spans="1:20" ht="15" thickBot="1">
      <c r="A32" s="36" t="s">
        <v>67</v>
      </c>
      <c r="B32" s="58" t="s">
        <v>34</v>
      </c>
      <c r="C32" s="97">
        <v>438241.42700000003</v>
      </c>
      <c r="D32" s="98">
        <v>1142628.33</v>
      </c>
      <c r="E32" s="98">
        <v>485.87599999999998</v>
      </c>
      <c r="F32" s="39">
        <v>1.5</v>
      </c>
      <c r="G32" s="39">
        <v>0.9</v>
      </c>
      <c r="H32" s="114">
        <v>1.5</v>
      </c>
      <c r="I32" s="97">
        <v>438241.43</v>
      </c>
      <c r="J32" s="98">
        <v>1142628.3289999999</v>
      </c>
      <c r="K32" s="98">
        <v>485.87599999999998</v>
      </c>
      <c r="L32" s="39">
        <v>2.2999999999999998</v>
      </c>
      <c r="M32" s="39">
        <v>2.1</v>
      </c>
      <c r="N32" s="114">
        <v>2.2999999999999998</v>
      </c>
      <c r="O32" s="145">
        <f t="shared" si="16"/>
        <v>2.9999999678693712</v>
      </c>
      <c r="P32" s="124">
        <f t="shared" si="17"/>
        <v>-1.0000001639127731</v>
      </c>
      <c r="Q32" s="124">
        <f t="shared" si="18"/>
        <v>3.1622776815203628</v>
      </c>
      <c r="R32" s="123">
        <f t="shared" si="19"/>
        <v>8.9302855497458751</v>
      </c>
      <c r="S32" s="124">
        <f t="shared" si="20"/>
        <v>0</v>
      </c>
      <c r="T32" s="15">
        <f t="shared" si="21"/>
        <v>6.86476510887299</v>
      </c>
    </row>
    <row r="33" spans="1:20" ht="15" hidden="1" thickBot="1">
      <c r="A33" s="99"/>
      <c r="B33" s="100"/>
      <c r="C33" s="101"/>
      <c r="D33" s="101"/>
      <c r="E33" s="101"/>
      <c r="F33" s="102"/>
      <c r="G33" s="103"/>
      <c r="H33" s="13"/>
      <c r="I33" s="93"/>
      <c r="J33" s="104"/>
      <c r="K33" s="104"/>
      <c r="L33" s="29"/>
      <c r="M33" s="105"/>
      <c r="N33" s="110"/>
      <c r="O33" s="140">
        <f t="shared" ref="O33:O40" si="22">(I33-C33)*1000</f>
        <v>0</v>
      </c>
      <c r="P33" s="141">
        <f t="shared" ref="P33:P40" si="23">(J33-D33)*1000</f>
        <v>0</v>
      </c>
      <c r="Q33" s="141">
        <f t="shared" ref="Q33:Q40" si="24">SQRT(O33^2+P33^2)</f>
        <v>0</v>
      </c>
      <c r="R33" s="142">
        <f t="shared" ref="R33:R40" si="25">2.5*SQRT(F33^2+G33^2+L33^2+M33^2)</f>
        <v>0</v>
      </c>
      <c r="S33" s="141">
        <f t="shared" ref="S33:S40" si="26">(E33-K33)*1000</f>
        <v>0</v>
      </c>
      <c r="T33" s="90">
        <f t="shared" ref="T33:T40" si="27">2.5*SQRT(H33^2+N33^2)</f>
        <v>0</v>
      </c>
    </row>
    <row r="34" spans="1:20" ht="15" hidden="1" thickBot="1">
      <c r="A34" s="30"/>
      <c r="B34" s="53"/>
      <c r="C34" s="32"/>
      <c r="D34" s="33"/>
      <c r="E34" s="33"/>
      <c r="F34" s="34"/>
      <c r="G34" s="85"/>
      <c r="H34" s="108"/>
      <c r="I34" s="32"/>
      <c r="J34" s="33"/>
      <c r="K34" s="33"/>
      <c r="L34" s="34"/>
      <c r="M34" s="85"/>
      <c r="N34" s="108"/>
      <c r="O34" s="125">
        <f t="shared" si="22"/>
        <v>0</v>
      </c>
      <c r="P34" s="124">
        <f t="shared" si="23"/>
        <v>0</v>
      </c>
      <c r="Q34" s="124">
        <f t="shared" si="24"/>
        <v>0</v>
      </c>
      <c r="R34" s="123">
        <f t="shared" si="25"/>
        <v>0</v>
      </c>
      <c r="S34" s="124">
        <f t="shared" si="26"/>
        <v>0</v>
      </c>
      <c r="T34" s="15">
        <f t="shared" si="27"/>
        <v>0</v>
      </c>
    </row>
    <row r="35" spans="1:20" ht="15" hidden="1" thickBot="1">
      <c r="A35" s="30"/>
      <c r="B35" s="53"/>
      <c r="C35" s="7"/>
      <c r="D35" s="8"/>
      <c r="E35" s="8"/>
      <c r="F35" s="6"/>
      <c r="G35" s="86"/>
      <c r="H35" s="109"/>
      <c r="I35" s="7"/>
      <c r="J35" s="8"/>
      <c r="K35" s="8"/>
      <c r="L35" s="6"/>
      <c r="M35" s="86"/>
      <c r="N35" s="110"/>
      <c r="O35" s="125">
        <f t="shared" si="22"/>
        <v>0</v>
      </c>
      <c r="P35" s="124">
        <f t="shared" si="23"/>
        <v>0</v>
      </c>
      <c r="Q35" s="124">
        <f t="shared" si="24"/>
        <v>0</v>
      </c>
      <c r="R35" s="123">
        <f t="shared" si="25"/>
        <v>0</v>
      </c>
      <c r="S35" s="124">
        <f t="shared" si="26"/>
        <v>0</v>
      </c>
      <c r="T35" s="15">
        <f t="shared" si="27"/>
        <v>0</v>
      </c>
    </row>
    <row r="36" spans="1:20" ht="15" hidden="1" thickBot="1">
      <c r="A36" s="30"/>
      <c r="B36" s="53"/>
      <c r="C36" s="7"/>
      <c r="D36" s="8"/>
      <c r="E36" s="8"/>
      <c r="F36" s="6"/>
      <c r="G36" s="14"/>
      <c r="H36" s="109"/>
      <c r="I36" s="4"/>
      <c r="J36" s="5"/>
      <c r="K36" s="5"/>
      <c r="L36" s="6"/>
      <c r="M36" s="14"/>
      <c r="N36" s="109"/>
      <c r="O36" s="125">
        <f t="shared" si="22"/>
        <v>0</v>
      </c>
      <c r="P36" s="124">
        <f t="shared" si="23"/>
        <v>0</v>
      </c>
      <c r="Q36" s="124">
        <f t="shared" si="24"/>
        <v>0</v>
      </c>
      <c r="R36" s="123">
        <f t="shared" si="25"/>
        <v>0</v>
      </c>
      <c r="S36" s="124">
        <f t="shared" si="26"/>
        <v>0</v>
      </c>
      <c r="T36" s="15">
        <f t="shared" si="27"/>
        <v>0</v>
      </c>
    </row>
    <row r="37" spans="1:20" ht="15" hidden="1" thickBot="1">
      <c r="A37" s="30"/>
      <c r="B37" s="53"/>
      <c r="C37" s="32"/>
      <c r="D37" s="33"/>
      <c r="E37" s="33"/>
      <c r="F37" s="34"/>
      <c r="G37" s="85"/>
      <c r="H37" s="108"/>
      <c r="I37" s="4"/>
      <c r="J37" s="5"/>
      <c r="K37" s="5"/>
      <c r="L37" s="6"/>
      <c r="M37" s="14"/>
      <c r="N37" s="109"/>
      <c r="O37" s="125">
        <f t="shared" si="22"/>
        <v>0</v>
      </c>
      <c r="P37" s="124">
        <f t="shared" si="23"/>
        <v>0</v>
      </c>
      <c r="Q37" s="124">
        <f t="shared" si="24"/>
        <v>0</v>
      </c>
      <c r="R37" s="123">
        <f t="shared" si="25"/>
        <v>0</v>
      </c>
      <c r="S37" s="124">
        <f t="shared" si="26"/>
        <v>0</v>
      </c>
      <c r="T37" s="15">
        <f t="shared" si="27"/>
        <v>0</v>
      </c>
    </row>
    <row r="38" spans="1:20" ht="15" hidden="1" thickBot="1">
      <c r="A38" s="30"/>
      <c r="B38" s="53"/>
      <c r="C38" s="32"/>
      <c r="D38" s="33"/>
      <c r="E38" s="33"/>
      <c r="F38" s="34"/>
      <c r="G38" s="85"/>
      <c r="H38" s="108"/>
      <c r="I38" s="32"/>
      <c r="J38" s="33"/>
      <c r="K38" s="33"/>
      <c r="L38" s="34"/>
      <c r="M38" s="85"/>
      <c r="N38" s="108"/>
      <c r="O38" s="125">
        <f t="shared" si="22"/>
        <v>0</v>
      </c>
      <c r="P38" s="124">
        <f t="shared" si="23"/>
        <v>0</v>
      </c>
      <c r="Q38" s="124">
        <f t="shared" si="24"/>
        <v>0</v>
      </c>
      <c r="R38" s="123">
        <f t="shared" si="25"/>
        <v>0</v>
      </c>
      <c r="S38" s="124">
        <f t="shared" si="26"/>
        <v>0</v>
      </c>
      <c r="T38" s="15">
        <f t="shared" si="27"/>
        <v>0</v>
      </c>
    </row>
    <row r="39" spans="1:20" ht="15" hidden="1" thickBot="1">
      <c r="A39" s="30"/>
      <c r="B39" s="56"/>
      <c r="C39" s="4"/>
      <c r="D39" s="5"/>
      <c r="E39" s="5"/>
      <c r="F39" s="6"/>
      <c r="G39" s="14"/>
      <c r="H39" s="109"/>
      <c r="I39" s="4"/>
      <c r="J39" s="5"/>
      <c r="K39" s="5"/>
      <c r="L39" s="6"/>
      <c r="M39" s="14"/>
      <c r="N39" s="109"/>
      <c r="O39" s="125">
        <f t="shared" si="22"/>
        <v>0</v>
      </c>
      <c r="P39" s="124">
        <f t="shared" si="23"/>
        <v>0</v>
      </c>
      <c r="Q39" s="124">
        <f t="shared" si="24"/>
        <v>0</v>
      </c>
      <c r="R39" s="123">
        <f t="shared" si="25"/>
        <v>0</v>
      </c>
      <c r="S39" s="124">
        <f t="shared" si="26"/>
        <v>0</v>
      </c>
      <c r="T39" s="15">
        <f t="shared" si="27"/>
        <v>0</v>
      </c>
    </row>
    <row r="40" spans="1:20" ht="15" hidden="1" thickBot="1">
      <c r="A40" s="36"/>
      <c r="B40" s="58"/>
      <c r="C40" s="37"/>
      <c r="D40" s="38"/>
      <c r="E40" s="38"/>
      <c r="F40" s="39"/>
      <c r="G40" s="87"/>
      <c r="H40" s="111"/>
      <c r="I40" s="37"/>
      <c r="J40" s="38"/>
      <c r="K40" s="38"/>
      <c r="L40" s="39"/>
      <c r="M40" s="87"/>
      <c r="N40" s="112"/>
      <c r="O40" s="125">
        <f t="shared" si="22"/>
        <v>0</v>
      </c>
      <c r="P40" s="124">
        <f t="shared" si="23"/>
        <v>0</v>
      </c>
      <c r="Q40" s="124">
        <f t="shared" si="24"/>
        <v>0</v>
      </c>
      <c r="R40" s="123">
        <f t="shared" si="25"/>
        <v>0</v>
      </c>
      <c r="S40" s="124">
        <f t="shared" si="26"/>
        <v>0</v>
      </c>
      <c r="T40" s="15">
        <f t="shared" si="27"/>
        <v>0</v>
      </c>
    </row>
    <row r="41" spans="1:20">
      <c r="A41" s="40"/>
      <c r="B41" s="40"/>
      <c r="C41" s="59"/>
      <c r="D41" s="59"/>
      <c r="E41" s="59"/>
      <c r="F41" s="42"/>
      <c r="G41" s="42"/>
      <c r="H41" s="42"/>
      <c r="I41" s="12"/>
      <c r="J41" s="12"/>
      <c r="K41" s="12"/>
      <c r="L41" s="13"/>
      <c r="M41" s="13"/>
      <c r="N41" s="13"/>
      <c r="O41" s="13"/>
      <c r="P41" s="13"/>
      <c r="Q41" s="13"/>
      <c r="R41" s="44"/>
    </row>
    <row r="42" spans="1:20">
      <c r="A42" s="77"/>
      <c r="B42" s="146" t="s">
        <v>14</v>
      </c>
      <c r="C42" s="146"/>
      <c r="D42" s="146"/>
      <c r="E42" s="94"/>
      <c r="F42" s="147" t="s">
        <v>17</v>
      </c>
      <c r="G42" s="147"/>
      <c r="H42" s="147"/>
      <c r="I42" s="147"/>
      <c r="J42" s="147"/>
      <c r="K42" s="147"/>
      <c r="L42" s="147"/>
      <c r="M42" s="147"/>
      <c r="N42" s="95"/>
    </row>
    <row r="43" spans="1:20">
      <c r="B43" s="94"/>
      <c r="C43" s="94"/>
      <c r="D43" s="94"/>
      <c r="E43" s="94"/>
      <c r="F43" s="147" t="s">
        <v>21</v>
      </c>
      <c r="G43" s="147"/>
      <c r="H43" s="147"/>
      <c r="I43" s="147"/>
      <c r="J43" s="147"/>
      <c r="K43" s="147"/>
      <c r="L43" s="147"/>
      <c r="M43" s="147"/>
      <c r="N43" s="95"/>
    </row>
    <row r="44" spans="1:20">
      <c r="B44" s="94"/>
      <c r="C44" s="94"/>
      <c r="D44" s="94"/>
      <c r="E44" s="94"/>
      <c r="F44" s="147" t="s">
        <v>31</v>
      </c>
      <c r="G44" s="147"/>
      <c r="H44" s="147"/>
      <c r="I44" s="147"/>
      <c r="J44" s="147"/>
      <c r="K44" s="147"/>
      <c r="L44" s="147"/>
      <c r="M44" s="147"/>
      <c r="N44" s="95"/>
    </row>
    <row r="45" spans="1:20" ht="15" thickBot="1"/>
    <row r="46" spans="1:20" ht="18.600000000000001" thickBot="1">
      <c r="A46" s="148" t="s">
        <v>60</v>
      </c>
      <c r="B46" s="149"/>
      <c r="C46" s="149"/>
      <c r="D46" s="149"/>
      <c r="E46" s="149"/>
      <c r="F46" s="149"/>
      <c r="G46" s="149"/>
      <c r="H46" s="149"/>
      <c r="I46" s="149"/>
      <c r="J46" s="149"/>
      <c r="K46" s="149"/>
      <c r="L46" s="149"/>
      <c r="M46" s="149"/>
      <c r="N46" s="149"/>
      <c r="O46" s="149"/>
      <c r="P46" s="149"/>
      <c r="Q46" s="149"/>
      <c r="R46" s="149"/>
      <c r="S46" s="149"/>
      <c r="T46" s="150"/>
    </row>
    <row r="47" spans="1:20" ht="17.399999999999999">
      <c r="A47" s="151" t="s">
        <v>1</v>
      </c>
      <c r="B47" s="152"/>
      <c r="C47" s="157" t="s">
        <v>16</v>
      </c>
      <c r="D47" s="158"/>
      <c r="E47" s="158"/>
      <c r="F47" s="158"/>
      <c r="G47" s="158"/>
      <c r="H47" s="159"/>
      <c r="I47" s="157" t="s">
        <v>72</v>
      </c>
      <c r="J47" s="158"/>
      <c r="K47" s="158"/>
      <c r="L47" s="158"/>
      <c r="M47" s="158"/>
      <c r="N47" s="159"/>
      <c r="O47" s="160" t="s">
        <v>73</v>
      </c>
      <c r="P47" s="161"/>
      <c r="Q47" s="161"/>
      <c r="R47" s="161"/>
      <c r="S47" s="161"/>
      <c r="T47" s="162"/>
    </row>
    <row r="48" spans="1:20">
      <c r="A48" s="153"/>
      <c r="B48" s="154"/>
      <c r="C48" s="163">
        <v>45091</v>
      </c>
      <c r="D48" s="164"/>
      <c r="E48" s="164"/>
      <c r="F48" s="164"/>
      <c r="G48" s="164"/>
      <c r="H48" s="165"/>
      <c r="I48" s="163">
        <v>45160</v>
      </c>
      <c r="J48" s="164"/>
      <c r="K48" s="164"/>
      <c r="L48" s="164"/>
      <c r="M48" s="164"/>
      <c r="N48" s="165"/>
      <c r="O48" s="166" t="s">
        <v>28</v>
      </c>
      <c r="P48" s="167"/>
      <c r="Q48" s="167"/>
      <c r="R48" s="167"/>
      <c r="S48" s="167" t="s">
        <v>29</v>
      </c>
      <c r="T48" s="170"/>
    </row>
    <row r="49" spans="1:20">
      <c r="A49" s="153"/>
      <c r="B49" s="154"/>
      <c r="C49" s="172" t="s">
        <v>2</v>
      </c>
      <c r="D49" s="173"/>
      <c r="E49" s="174"/>
      <c r="F49" s="175" t="s">
        <v>3</v>
      </c>
      <c r="G49" s="175"/>
      <c r="H49" s="176"/>
      <c r="I49" s="172" t="s">
        <v>2</v>
      </c>
      <c r="J49" s="173"/>
      <c r="K49" s="174"/>
      <c r="L49" s="175" t="s">
        <v>3</v>
      </c>
      <c r="M49" s="175"/>
      <c r="N49" s="176"/>
      <c r="O49" s="168"/>
      <c r="P49" s="169"/>
      <c r="Q49" s="169"/>
      <c r="R49" s="169"/>
      <c r="S49" s="169"/>
      <c r="T49" s="171"/>
    </row>
    <row r="50" spans="1:20" ht="30.6">
      <c r="A50" s="153"/>
      <c r="B50" s="154"/>
      <c r="C50" s="2" t="s">
        <v>4</v>
      </c>
      <c r="D50" s="1" t="s">
        <v>5</v>
      </c>
      <c r="E50" s="1" t="s">
        <v>25</v>
      </c>
      <c r="F50" s="1" t="s">
        <v>6</v>
      </c>
      <c r="G50" s="1" t="s">
        <v>7</v>
      </c>
      <c r="H50" s="3" t="s">
        <v>27</v>
      </c>
      <c r="I50" s="2" t="s">
        <v>4</v>
      </c>
      <c r="J50" s="1" t="s">
        <v>5</v>
      </c>
      <c r="K50" s="1" t="s">
        <v>25</v>
      </c>
      <c r="L50" s="1" t="s">
        <v>6</v>
      </c>
      <c r="M50" s="1" t="s">
        <v>7</v>
      </c>
      <c r="N50" s="3" t="s">
        <v>27</v>
      </c>
      <c r="O50" s="2" t="s">
        <v>8</v>
      </c>
      <c r="P50" s="1" t="s">
        <v>9</v>
      </c>
      <c r="Q50" s="1" t="s">
        <v>10</v>
      </c>
      <c r="R50" s="118" t="s">
        <v>11</v>
      </c>
      <c r="S50" s="116" t="s">
        <v>30</v>
      </c>
      <c r="T50" s="11" t="s">
        <v>11</v>
      </c>
    </row>
    <row r="51" spans="1:20" ht="15" thickBot="1">
      <c r="A51" s="155"/>
      <c r="B51" s="156"/>
      <c r="C51" s="16" t="s">
        <v>12</v>
      </c>
      <c r="D51" s="17" t="s">
        <v>12</v>
      </c>
      <c r="E51" s="17" t="s">
        <v>26</v>
      </c>
      <c r="F51" s="18" t="s">
        <v>13</v>
      </c>
      <c r="G51" s="18" t="s">
        <v>13</v>
      </c>
      <c r="H51" s="19" t="s">
        <v>13</v>
      </c>
      <c r="I51" s="16" t="s">
        <v>12</v>
      </c>
      <c r="J51" s="17" t="s">
        <v>12</v>
      </c>
      <c r="K51" s="17" t="s">
        <v>26</v>
      </c>
      <c r="L51" s="18" t="s">
        <v>13</v>
      </c>
      <c r="M51" s="18" t="s">
        <v>13</v>
      </c>
      <c r="N51" s="19" t="s">
        <v>13</v>
      </c>
      <c r="O51" s="23" t="s">
        <v>13</v>
      </c>
      <c r="P51" s="18" t="s">
        <v>13</v>
      </c>
      <c r="Q51" s="18" t="s">
        <v>13</v>
      </c>
      <c r="R51" s="17" t="s">
        <v>13</v>
      </c>
      <c r="S51" s="18" t="s">
        <v>13</v>
      </c>
      <c r="T51" s="24" t="s">
        <v>13</v>
      </c>
    </row>
    <row r="52" spans="1:20">
      <c r="A52" s="25" t="s">
        <v>65</v>
      </c>
      <c r="B52" s="49" t="s">
        <v>34</v>
      </c>
      <c r="C52" s="136">
        <v>437959.38799999998</v>
      </c>
      <c r="D52" s="136">
        <v>1142780.977</v>
      </c>
      <c r="E52" s="136">
        <v>479.35300000000001</v>
      </c>
      <c r="F52" s="9">
        <v>1.1000000000000001</v>
      </c>
      <c r="G52" s="9">
        <v>0.9</v>
      </c>
      <c r="H52" s="106">
        <v>0.7</v>
      </c>
      <c r="I52" s="137">
        <v>437959.39299999998</v>
      </c>
      <c r="J52" s="136">
        <v>1142780.973</v>
      </c>
      <c r="K52" s="136">
        <v>479.35700000000003</v>
      </c>
      <c r="L52" s="9">
        <v>2.7</v>
      </c>
      <c r="M52" s="9">
        <v>1.4</v>
      </c>
      <c r="N52" s="106">
        <v>1</v>
      </c>
      <c r="O52" s="143">
        <f t="shared" ref="O52:O68" si="28">(I52-C52)*1000</f>
        <v>5.0000000046566129</v>
      </c>
      <c r="P52" s="117">
        <f t="shared" ref="P52:P68" si="29">(J52-D52)*1000</f>
        <v>-3.9999999571591616</v>
      </c>
      <c r="Q52" s="117">
        <f t="shared" ref="Q52:Q68" si="30">SQRT(O52^2+P52^2)</f>
        <v>6.403124214306593</v>
      </c>
      <c r="R52" s="119">
        <f t="shared" ref="R52:R68" si="31">2.5*SQRT(F52^2+G52^2+L52^2+M52^2)</f>
        <v>8.3927051657972598</v>
      </c>
      <c r="S52" s="144">
        <f t="shared" ref="S52:S68" si="32">(E52-K52)*1000</f>
        <v>-4.0000000000190994</v>
      </c>
      <c r="T52" s="106">
        <f t="shared" ref="T52:T68" si="33">2.5*SQRT(H52^2+N52^2)</f>
        <v>3.0516389039334255</v>
      </c>
    </row>
    <row r="53" spans="1:20">
      <c r="A53" s="30" t="s">
        <v>64</v>
      </c>
      <c r="B53" s="53" t="s">
        <v>34</v>
      </c>
      <c r="C53" s="54">
        <v>438005.17700000003</v>
      </c>
      <c r="D53" s="55">
        <v>1142747.3149999999</v>
      </c>
      <c r="E53" s="55">
        <v>481.565</v>
      </c>
      <c r="F53" s="34">
        <v>1.4</v>
      </c>
      <c r="G53" s="34">
        <v>0.9</v>
      </c>
      <c r="H53" s="35">
        <v>1.5</v>
      </c>
      <c r="I53" s="4">
        <v>438005.19</v>
      </c>
      <c r="J53" s="5">
        <v>1142747.3149999999</v>
      </c>
      <c r="K53" s="5">
        <v>481.57</v>
      </c>
      <c r="L53" s="6">
        <v>2.9</v>
      </c>
      <c r="M53" s="6">
        <v>2.2999999999999998</v>
      </c>
      <c r="N53" s="14">
        <v>1.8</v>
      </c>
      <c r="O53" s="138">
        <f t="shared" si="28"/>
        <v>12.999999977182597</v>
      </c>
      <c r="P53" s="121">
        <f t="shared" si="29"/>
        <v>0</v>
      </c>
      <c r="Q53" s="121">
        <f t="shared" si="30"/>
        <v>12.999999977182597</v>
      </c>
      <c r="R53" s="122">
        <f t="shared" si="31"/>
        <v>10.145811943851513</v>
      </c>
      <c r="S53" s="121">
        <f t="shared" si="32"/>
        <v>-4.9999999999954525</v>
      </c>
      <c r="T53" s="14">
        <f t="shared" si="33"/>
        <v>5.8576872569299905</v>
      </c>
    </row>
    <row r="54" spans="1:20">
      <c r="A54" s="30" t="s">
        <v>68</v>
      </c>
      <c r="B54" s="53" t="s">
        <v>34</v>
      </c>
      <c r="C54" s="54">
        <v>438032.96299999999</v>
      </c>
      <c r="D54" s="55">
        <v>1142722.69</v>
      </c>
      <c r="E54" s="55">
        <v>481.21199999999999</v>
      </c>
      <c r="F54" s="34">
        <v>1.2</v>
      </c>
      <c r="G54" s="34">
        <v>1</v>
      </c>
      <c r="H54" s="35">
        <v>1</v>
      </c>
      <c r="I54" s="54">
        <v>438032.96500000003</v>
      </c>
      <c r="J54" s="55">
        <v>1142722.6939999999</v>
      </c>
      <c r="K54" s="55">
        <v>481.21199999999999</v>
      </c>
      <c r="L54" s="34">
        <v>1.8</v>
      </c>
      <c r="M54" s="34">
        <v>2.2000000000000002</v>
      </c>
      <c r="N54" s="35">
        <v>0.8</v>
      </c>
      <c r="O54" s="138">
        <f t="shared" si="28"/>
        <v>2.0000000367872417</v>
      </c>
      <c r="P54" s="121">
        <f t="shared" si="29"/>
        <v>3.9999999571591616</v>
      </c>
      <c r="Q54" s="121">
        <f t="shared" si="30"/>
        <v>4.4721359331333232</v>
      </c>
      <c r="R54" s="122">
        <f t="shared" si="31"/>
        <v>8.1086373701134278</v>
      </c>
      <c r="S54" s="121">
        <f t="shared" si="32"/>
        <v>0</v>
      </c>
      <c r="T54" s="14">
        <f t="shared" si="33"/>
        <v>3.2015621187164243</v>
      </c>
    </row>
    <row r="55" spans="1:20">
      <c r="A55" s="30" t="s">
        <v>69</v>
      </c>
      <c r="B55" s="53" t="s">
        <v>34</v>
      </c>
      <c r="C55" s="4">
        <v>438060.60399999999</v>
      </c>
      <c r="D55" s="5">
        <v>1142703.452</v>
      </c>
      <c r="E55" s="5">
        <v>483.18200000000002</v>
      </c>
      <c r="F55" s="6">
        <v>0.5</v>
      </c>
      <c r="G55" s="6">
        <v>1.3</v>
      </c>
      <c r="H55" s="14">
        <v>0.6</v>
      </c>
      <c r="I55" s="4">
        <v>438060.60499999998</v>
      </c>
      <c r="J55" s="5">
        <v>1142703.4509999999</v>
      </c>
      <c r="K55" s="5">
        <v>483.18099999999998</v>
      </c>
      <c r="L55" s="6">
        <v>2.2999999999999998</v>
      </c>
      <c r="M55" s="6">
        <v>1.2</v>
      </c>
      <c r="N55" s="14">
        <v>0.7</v>
      </c>
      <c r="O55" s="138">
        <f t="shared" si="28"/>
        <v>0.99999998928979039</v>
      </c>
      <c r="P55" s="121">
        <f t="shared" si="29"/>
        <v>-1.0000001639127731</v>
      </c>
      <c r="Q55" s="121">
        <f t="shared" si="30"/>
        <v>1.4142136707036721</v>
      </c>
      <c r="R55" s="122">
        <f t="shared" si="31"/>
        <v>7.3612159321677284</v>
      </c>
      <c r="S55" s="121">
        <f t="shared" si="32"/>
        <v>1.0000000000331966</v>
      </c>
      <c r="T55" s="14">
        <f t="shared" si="33"/>
        <v>2.3048861143232218</v>
      </c>
    </row>
    <row r="56" spans="1:20">
      <c r="A56" s="30" t="s">
        <v>61</v>
      </c>
      <c r="B56" s="53" t="s">
        <v>34</v>
      </c>
      <c r="C56" s="4">
        <v>438103.43</v>
      </c>
      <c r="D56" s="5">
        <v>1142680.8149999999</v>
      </c>
      <c r="E56" s="5">
        <v>487.1</v>
      </c>
      <c r="F56" s="6">
        <v>1.1000000000000001</v>
      </c>
      <c r="G56" s="6">
        <v>1.3</v>
      </c>
      <c r="H56" s="14">
        <v>1.5</v>
      </c>
      <c r="I56" s="4">
        <v>438103.429</v>
      </c>
      <c r="J56" s="5">
        <v>1142680.818</v>
      </c>
      <c r="K56" s="5">
        <v>487.10300000000001</v>
      </c>
      <c r="L56" s="6">
        <v>3.1</v>
      </c>
      <c r="M56" s="6">
        <v>2.5</v>
      </c>
      <c r="N56" s="14">
        <v>1.4</v>
      </c>
      <c r="O56" s="138">
        <f t="shared" si="28"/>
        <v>-0.99999998928979039</v>
      </c>
      <c r="P56" s="121">
        <f t="shared" si="29"/>
        <v>3.0000000260770321</v>
      </c>
      <c r="Q56" s="121">
        <f t="shared" si="30"/>
        <v>3.1622776815203584</v>
      </c>
      <c r="R56" s="122">
        <f t="shared" si="31"/>
        <v>10.828203913853859</v>
      </c>
      <c r="S56" s="121">
        <f t="shared" si="32"/>
        <v>-2.9999999999859028</v>
      </c>
      <c r="T56" s="14">
        <f t="shared" si="33"/>
        <v>5.1295711321707982</v>
      </c>
    </row>
    <row r="57" spans="1:20">
      <c r="A57" s="30" t="s">
        <v>62</v>
      </c>
      <c r="B57" s="53" t="s">
        <v>34</v>
      </c>
      <c r="C57" s="54">
        <v>438133.609</v>
      </c>
      <c r="D57" s="55">
        <v>1142667.8659999999</v>
      </c>
      <c r="E57" s="55">
        <v>487.94499999999999</v>
      </c>
      <c r="F57" s="34">
        <v>0.6</v>
      </c>
      <c r="G57" s="34">
        <v>1.4</v>
      </c>
      <c r="H57" s="35">
        <v>1.1000000000000001</v>
      </c>
      <c r="I57" s="4">
        <v>438133.60800000001</v>
      </c>
      <c r="J57" s="5">
        <v>1142667.8689999999</v>
      </c>
      <c r="K57" s="5">
        <v>487.94600000000003</v>
      </c>
      <c r="L57" s="6">
        <v>2.4</v>
      </c>
      <c r="M57" s="6">
        <v>2.4</v>
      </c>
      <c r="N57" s="14">
        <v>1</v>
      </c>
      <c r="O57" s="138">
        <f t="shared" si="28"/>
        <v>-0.99999998928979039</v>
      </c>
      <c r="P57" s="121">
        <f t="shared" si="29"/>
        <v>3.0000000260770321</v>
      </c>
      <c r="Q57" s="121">
        <f t="shared" si="30"/>
        <v>3.1622776815203584</v>
      </c>
      <c r="R57" s="122">
        <f t="shared" si="31"/>
        <v>9.3005376188691375</v>
      </c>
      <c r="S57" s="121">
        <f t="shared" si="32"/>
        <v>-1.0000000000331966</v>
      </c>
      <c r="T57" s="14">
        <f t="shared" si="33"/>
        <v>3.7165171868296265</v>
      </c>
    </row>
    <row r="58" spans="1:20">
      <c r="A58" s="30" t="s">
        <v>63</v>
      </c>
      <c r="B58" s="53" t="s">
        <v>34</v>
      </c>
      <c r="C58" s="4">
        <v>438167.19900000002</v>
      </c>
      <c r="D58" s="5">
        <v>1142653.9140000001</v>
      </c>
      <c r="E58" s="5">
        <v>487.20699999999999</v>
      </c>
      <c r="F58" s="6">
        <v>1</v>
      </c>
      <c r="G58" s="6">
        <v>1.1000000000000001</v>
      </c>
      <c r="H58" s="14">
        <v>1</v>
      </c>
      <c r="I58" s="4">
        <v>438167.2</v>
      </c>
      <c r="J58" s="5">
        <v>1142653.9169999999</v>
      </c>
      <c r="K58" s="5">
        <v>487.209</v>
      </c>
      <c r="L58" s="6">
        <v>2.5</v>
      </c>
      <c r="M58" s="6">
        <v>2.1</v>
      </c>
      <c r="N58" s="14">
        <v>0.9</v>
      </c>
      <c r="O58" s="138">
        <f t="shared" si="28"/>
        <v>0.99999998928979039</v>
      </c>
      <c r="P58" s="121">
        <f t="shared" si="29"/>
        <v>2.9999997932463884</v>
      </c>
      <c r="Q58" s="121">
        <f t="shared" si="30"/>
        <v>3.1622774606378159</v>
      </c>
      <c r="R58" s="122">
        <f t="shared" si="31"/>
        <v>8.9686955573260487</v>
      </c>
      <c r="S58" s="121">
        <f t="shared" si="32"/>
        <v>-2.0000000000095497</v>
      </c>
      <c r="T58" s="14">
        <f t="shared" si="33"/>
        <v>3.3634060117684279</v>
      </c>
    </row>
    <row r="59" spans="1:20">
      <c r="A59" s="30" t="s">
        <v>66</v>
      </c>
      <c r="B59" s="53" t="s">
        <v>34</v>
      </c>
      <c r="C59" s="4">
        <v>438205.712</v>
      </c>
      <c r="D59" s="5">
        <v>1142644.0120000001</v>
      </c>
      <c r="E59" s="5">
        <v>486.68299999999999</v>
      </c>
      <c r="F59" s="6">
        <v>1.4</v>
      </c>
      <c r="G59" s="6">
        <v>0.8</v>
      </c>
      <c r="H59" s="14">
        <v>1.1000000000000001</v>
      </c>
      <c r="I59" s="4">
        <v>438205.70899999997</v>
      </c>
      <c r="J59" s="5">
        <v>1142644.014</v>
      </c>
      <c r="K59" s="5">
        <v>486.68299999999999</v>
      </c>
      <c r="L59" s="6">
        <v>2.5</v>
      </c>
      <c r="M59" s="6">
        <v>2.8</v>
      </c>
      <c r="N59" s="14">
        <v>1</v>
      </c>
      <c r="O59" s="138">
        <f t="shared" si="28"/>
        <v>-3.0000000260770321</v>
      </c>
      <c r="P59" s="121">
        <f t="shared" si="29"/>
        <v>1.999999862164259</v>
      </c>
      <c r="Q59" s="121">
        <f t="shared" si="30"/>
        <v>3.6055512207038811</v>
      </c>
      <c r="R59" s="122">
        <f t="shared" si="31"/>
        <v>10.213349107907748</v>
      </c>
      <c r="S59" s="121">
        <f t="shared" si="32"/>
        <v>0</v>
      </c>
      <c r="T59" s="14">
        <f t="shared" si="33"/>
        <v>3.7165171868296265</v>
      </c>
    </row>
    <row r="60" spans="1:20" ht="15" thickBot="1">
      <c r="A60" s="36" t="s">
        <v>67</v>
      </c>
      <c r="B60" s="58" t="s">
        <v>34</v>
      </c>
      <c r="C60" s="97">
        <v>438241.42700000003</v>
      </c>
      <c r="D60" s="98">
        <v>1142628.33</v>
      </c>
      <c r="E60" s="98">
        <v>485.87599999999998</v>
      </c>
      <c r="F60" s="39">
        <v>1.5</v>
      </c>
      <c r="G60" s="39">
        <v>0.9</v>
      </c>
      <c r="H60" s="114">
        <v>1.5</v>
      </c>
      <c r="I60" s="97">
        <v>438241.42599999998</v>
      </c>
      <c r="J60" s="98">
        <v>1142628.331</v>
      </c>
      <c r="K60" s="98">
        <v>485.87700000000001</v>
      </c>
      <c r="L60" s="39">
        <v>2.9</v>
      </c>
      <c r="M60" s="39">
        <v>3.6</v>
      </c>
      <c r="N60" s="114">
        <v>1.4</v>
      </c>
      <c r="O60" s="145">
        <f t="shared" si="28"/>
        <v>-1.0000000474974513</v>
      </c>
      <c r="P60" s="124">
        <f t="shared" si="29"/>
        <v>0.99999993108212948</v>
      </c>
      <c r="Q60" s="124">
        <f t="shared" si="30"/>
        <v>1.4142135472265738</v>
      </c>
      <c r="R60" s="123">
        <f t="shared" si="31"/>
        <v>12.356678356257396</v>
      </c>
      <c r="S60" s="124">
        <f t="shared" si="32"/>
        <v>-1.0000000000331966</v>
      </c>
      <c r="T60" s="15">
        <f t="shared" si="33"/>
        <v>5.1295711321707982</v>
      </c>
    </row>
    <row r="61" spans="1:20" ht="15" hidden="1" thickBot="1">
      <c r="A61" s="99"/>
      <c r="B61" s="100"/>
      <c r="C61" s="101"/>
      <c r="D61" s="101"/>
      <c r="E61" s="101"/>
      <c r="F61" s="102"/>
      <c r="G61" s="103"/>
      <c r="H61" s="13"/>
      <c r="I61" s="93"/>
      <c r="J61" s="104"/>
      <c r="K61" s="104"/>
      <c r="L61" s="29"/>
      <c r="M61" s="105"/>
      <c r="N61" s="110"/>
      <c r="O61" s="140">
        <f t="shared" si="28"/>
        <v>0</v>
      </c>
      <c r="P61" s="141">
        <f t="shared" si="29"/>
        <v>0</v>
      </c>
      <c r="Q61" s="141">
        <f t="shared" si="30"/>
        <v>0</v>
      </c>
      <c r="R61" s="142">
        <f t="shared" si="31"/>
        <v>0</v>
      </c>
      <c r="S61" s="141">
        <f t="shared" si="32"/>
        <v>0</v>
      </c>
      <c r="T61" s="90">
        <f t="shared" si="33"/>
        <v>0</v>
      </c>
    </row>
    <row r="62" spans="1:20" ht="15" hidden="1" thickBot="1">
      <c r="A62" s="30"/>
      <c r="B62" s="53"/>
      <c r="C62" s="32"/>
      <c r="D62" s="33"/>
      <c r="E62" s="33"/>
      <c r="F62" s="34"/>
      <c r="G62" s="85"/>
      <c r="H62" s="108"/>
      <c r="I62" s="32"/>
      <c r="J62" s="33"/>
      <c r="K62" s="33"/>
      <c r="L62" s="34"/>
      <c r="M62" s="85"/>
      <c r="N62" s="108"/>
      <c r="O62" s="125">
        <f t="shared" si="28"/>
        <v>0</v>
      </c>
      <c r="P62" s="124">
        <f t="shared" si="29"/>
        <v>0</v>
      </c>
      <c r="Q62" s="124">
        <f t="shared" si="30"/>
        <v>0</v>
      </c>
      <c r="R62" s="123">
        <f t="shared" si="31"/>
        <v>0</v>
      </c>
      <c r="S62" s="124">
        <f t="shared" si="32"/>
        <v>0</v>
      </c>
      <c r="T62" s="15">
        <f t="shared" si="33"/>
        <v>0</v>
      </c>
    </row>
    <row r="63" spans="1:20" ht="15" hidden="1" thickBot="1">
      <c r="A63" s="30"/>
      <c r="B63" s="53"/>
      <c r="C63" s="7"/>
      <c r="D63" s="8"/>
      <c r="E63" s="8"/>
      <c r="F63" s="6"/>
      <c r="G63" s="86"/>
      <c r="H63" s="109"/>
      <c r="I63" s="7"/>
      <c r="J63" s="8"/>
      <c r="K63" s="8"/>
      <c r="L63" s="6"/>
      <c r="M63" s="86"/>
      <c r="N63" s="110"/>
      <c r="O63" s="125">
        <f t="shared" si="28"/>
        <v>0</v>
      </c>
      <c r="P63" s="124">
        <f t="shared" si="29"/>
        <v>0</v>
      </c>
      <c r="Q63" s="124">
        <f t="shared" si="30"/>
        <v>0</v>
      </c>
      <c r="R63" s="123">
        <f t="shared" si="31"/>
        <v>0</v>
      </c>
      <c r="S63" s="124">
        <f t="shared" si="32"/>
        <v>0</v>
      </c>
      <c r="T63" s="15">
        <f t="shared" si="33"/>
        <v>0</v>
      </c>
    </row>
    <row r="64" spans="1:20" ht="15" hidden="1" thickBot="1">
      <c r="A64" s="30"/>
      <c r="B64" s="53"/>
      <c r="C64" s="7"/>
      <c r="D64" s="8"/>
      <c r="E64" s="8"/>
      <c r="F64" s="6"/>
      <c r="G64" s="14"/>
      <c r="H64" s="109"/>
      <c r="I64" s="4"/>
      <c r="J64" s="5"/>
      <c r="K64" s="5"/>
      <c r="L64" s="6"/>
      <c r="M64" s="14"/>
      <c r="N64" s="109"/>
      <c r="O64" s="125">
        <f t="shared" si="28"/>
        <v>0</v>
      </c>
      <c r="P64" s="124">
        <f t="shared" si="29"/>
        <v>0</v>
      </c>
      <c r="Q64" s="124">
        <f t="shared" si="30"/>
        <v>0</v>
      </c>
      <c r="R64" s="123">
        <f t="shared" si="31"/>
        <v>0</v>
      </c>
      <c r="S64" s="124">
        <f t="shared" si="32"/>
        <v>0</v>
      </c>
      <c r="T64" s="15">
        <f t="shared" si="33"/>
        <v>0</v>
      </c>
    </row>
    <row r="65" spans="1:20" ht="15" hidden="1" thickBot="1">
      <c r="A65" s="30"/>
      <c r="B65" s="53"/>
      <c r="C65" s="32"/>
      <c r="D65" s="33"/>
      <c r="E65" s="33"/>
      <c r="F65" s="34"/>
      <c r="G65" s="85"/>
      <c r="H65" s="108"/>
      <c r="I65" s="4"/>
      <c r="J65" s="5"/>
      <c r="K65" s="5"/>
      <c r="L65" s="6"/>
      <c r="M65" s="14"/>
      <c r="N65" s="109"/>
      <c r="O65" s="125">
        <f t="shared" si="28"/>
        <v>0</v>
      </c>
      <c r="P65" s="124">
        <f t="shared" si="29"/>
        <v>0</v>
      </c>
      <c r="Q65" s="124">
        <f t="shared" si="30"/>
        <v>0</v>
      </c>
      <c r="R65" s="123">
        <f t="shared" si="31"/>
        <v>0</v>
      </c>
      <c r="S65" s="124">
        <f t="shared" si="32"/>
        <v>0</v>
      </c>
      <c r="T65" s="15">
        <f t="shared" si="33"/>
        <v>0</v>
      </c>
    </row>
    <row r="66" spans="1:20" ht="15" hidden="1" thickBot="1">
      <c r="A66" s="30"/>
      <c r="B66" s="53"/>
      <c r="C66" s="32"/>
      <c r="D66" s="33"/>
      <c r="E66" s="33"/>
      <c r="F66" s="34"/>
      <c r="G66" s="85"/>
      <c r="H66" s="108"/>
      <c r="I66" s="32"/>
      <c r="J66" s="33"/>
      <c r="K66" s="33"/>
      <c r="L66" s="34"/>
      <c r="M66" s="85"/>
      <c r="N66" s="108"/>
      <c r="O66" s="125">
        <f t="shared" si="28"/>
        <v>0</v>
      </c>
      <c r="P66" s="124">
        <f t="shared" si="29"/>
        <v>0</v>
      </c>
      <c r="Q66" s="124">
        <f t="shared" si="30"/>
        <v>0</v>
      </c>
      <c r="R66" s="123">
        <f t="shared" si="31"/>
        <v>0</v>
      </c>
      <c r="S66" s="124">
        <f t="shared" si="32"/>
        <v>0</v>
      </c>
      <c r="T66" s="15">
        <f t="shared" si="33"/>
        <v>0</v>
      </c>
    </row>
    <row r="67" spans="1:20" ht="15" hidden="1" thickBot="1">
      <c r="A67" s="30"/>
      <c r="B67" s="56"/>
      <c r="C67" s="4"/>
      <c r="D67" s="5"/>
      <c r="E67" s="5"/>
      <c r="F67" s="6"/>
      <c r="G67" s="14"/>
      <c r="H67" s="109"/>
      <c r="I67" s="4"/>
      <c r="J67" s="5"/>
      <c r="K67" s="5"/>
      <c r="L67" s="6"/>
      <c r="M67" s="14"/>
      <c r="N67" s="109"/>
      <c r="O67" s="125">
        <f t="shared" si="28"/>
        <v>0</v>
      </c>
      <c r="P67" s="124">
        <f t="shared" si="29"/>
        <v>0</v>
      </c>
      <c r="Q67" s="124">
        <f t="shared" si="30"/>
        <v>0</v>
      </c>
      <c r="R67" s="123">
        <f t="shared" si="31"/>
        <v>0</v>
      </c>
      <c r="S67" s="124">
        <f t="shared" si="32"/>
        <v>0</v>
      </c>
      <c r="T67" s="15">
        <f t="shared" si="33"/>
        <v>0</v>
      </c>
    </row>
    <row r="68" spans="1:20" ht="15" hidden="1" thickBot="1">
      <c r="A68" s="36"/>
      <c r="B68" s="58"/>
      <c r="C68" s="37"/>
      <c r="D68" s="38"/>
      <c r="E68" s="38"/>
      <c r="F68" s="39"/>
      <c r="G68" s="87"/>
      <c r="H68" s="111"/>
      <c r="I68" s="37"/>
      <c r="J68" s="38"/>
      <c r="K68" s="38"/>
      <c r="L68" s="39"/>
      <c r="M68" s="87"/>
      <c r="N68" s="112"/>
      <c r="O68" s="125">
        <f t="shared" si="28"/>
        <v>0</v>
      </c>
      <c r="P68" s="124">
        <f t="shared" si="29"/>
        <v>0</v>
      </c>
      <c r="Q68" s="124">
        <f t="shared" si="30"/>
        <v>0</v>
      </c>
      <c r="R68" s="123">
        <f t="shared" si="31"/>
        <v>0</v>
      </c>
      <c r="S68" s="124">
        <f t="shared" si="32"/>
        <v>0</v>
      </c>
      <c r="T68" s="15">
        <f t="shared" si="33"/>
        <v>0</v>
      </c>
    </row>
    <row r="69" spans="1:20">
      <c r="A69" s="40"/>
      <c r="B69" s="40"/>
      <c r="C69" s="59"/>
      <c r="D69" s="59"/>
      <c r="E69" s="59"/>
      <c r="F69" s="42"/>
      <c r="G69" s="42"/>
      <c r="H69" s="42"/>
      <c r="I69" s="12"/>
      <c r="J69" s="12"/>
      <c r="K69" s="12"/>
      <c r="L69" s="13"/>
      <c r="M69" s="13"/>
      <c r="N69" s="13"/>
      <c r="O69" s="13"/>
      <c r="P69" s="13"/>
      <c r="Q69" s="13"/>
      <c r="R69" s="44"/>
    </row>
    <row r="70" spans="1:20">
      <c r="A70" s="77"/>
      <c r="B70" s="146" t="s">
        <v>14</v>
      </c>
      <c r="C70" s="146"/>
      <c r="D70" s="146"/>
      <c r="E70" s="94"/>
      <c r="F70" s="147" t="s">
        <v>17</v>
      </c>
      <c r="G70" s="147"/>
      <c r="H70" s="147"/>
      <c r="I70" s="147"/>
      <c r="J70" s="147"/>
      <c r="K70" s="147"/>
      <c r="L70" s="147"/>
      <c r="M70" s="147"/>
      <c r="N70" s="95"/>
    </row>
    <row r="71" spans="1:20">
      <c r="B71" s="94"/>
      <c r="C71" s="94"/>
      <c r="D71" s="94"/>
      <c r="E71" s="94"/>
      <c r="F71" s="147" t="s">
        <v>21</v>
      </c>
      <c r="G71" s="147"/>
      <c r="H71" s="147"/>
      <c r="I71" s="147"/>
      <c r="J71" s="147"/>
      <c r="K71" s="147"/>
      <c r="L71" s="147"/>
      <c r="M71" s="147"/>
      <c r="N71" s="95"/>
    </row>
    <row r="72" spans="1:20">
      <c r="B72" s="94"/>
      <c r="C72" s="94"/>
      <c r="D72" s="94"/>
      <c r="E72" s="94"/>
      <c r="F72" s="147" t="s">
        <v>31</v>
      </c>
      <c r="G72" s="147"/>
      <c r="H72" s="147"/>
      <c r="I72" s="147"/>
      <c r="J72" s="147"/>
      <c r="K72" s="147"/>
      <c r="L72" s="147"/>
      <c r="M72" s="147"/>
      <c r="N72" s="95"/>
    </row>
    <row r="73" spans="1:20" ht="15" thickBot="1"/>
    <row r="74" spans="1:20" ht="18.600000000000001" thickBot="1">
      <c r="A74" s="148" t="s">
        <v>60</v>
      </c>
      <c r="B74" s="149"/>
      <c r="C74" s="149"/>
      <c r="D74" s="149"/>
      <c r="E74" s="149"/>
      <c r="F74" s="149"/>
      <c r="G74" s="149"/>
      <c r="H74" s="149"/>
      <c r="I74" s="149"/>
      <c r="J74" s="149"/>
      <c r="K74" s="149"/>
      <c r="L74" s="149"/>
      <c r="M74" s="149"/>
      <c r="N74" s="149"/>
      <c r="O74" s="149"/>
      <c r="P74" s="149"/>
      <c r="Q74" s="149"/>
      <c r="R74" s="149"/>
      <c r="S74" s="149"/>
      <c r="T74" s="150"/>
    </row>
    <row r="75" spans="1:20" ht="17.399999999999999">
      <c r="A75" s="151" t="s">
        <v>1</v>
      </c>
      <c r="B75" s="152"/>
      <c r="C75" s="157" t="s">
        <v>70</v>
      </c>
      <c r="D75" s="158"/>
      <c r="E75" s="158"/>
      <c r="F75" s="158"/>
      <c r="G75" s="158"/>
      <c r="H75" s="159"/>
      <c r="I75" s="157" t="s">
        <v>72</v>
      </c>
      <c r="J75" s="158"/>
      <c r="K75" s="158"/>
      <c r="L75" s="158"/>
      <c r="M75" s="158"/>
      <c r="N75" s="159"/>
      <c r="O75" s="160" t="s">
        <v>74</v>
      </c>
      <c r="P75" s="161"/>
      <c r="Q75" s="161"/>
      <c r="R75" s="161"/>
      <c r="S75" s="161"/>
      <c r="T75" s="162"/>
    </row>
    <row r="76" spans="1:20">
      <c r="A76" s="153"/>
      <c r="B76" s="154"/>
      <c r="C76" s="163">
        <v>45131</v>
      </c>
      <c r="D76" s="164"/>
      <c r="E76" s="164"/>
      <c r="F76" s="164"/>
      <c r="G76" s="164"/>
      <c r="H76" s="165"/>
      <c r="I76" s="163">
        <v>45160</v>
      </c>
      <c r="J76" s="164"/>
      <c r="K76" s="164"/>
      <c r="L76" s="164"/>
      <c r="M76" s="164"/>
      <c r="N76" s="165"/>
      <c r="O76" s="166" t="s">
        <v>28</v>
      </c>
      <c r="P76" s="167"/>
      <c r="Q76" s="167"/>
      <c r="R76" s="167"/>
      <c r="S76" s="167" t="s">
        <v>29</v>
      </c>
      <c r="T76" s="170"/>
    </row>
    <row r="77" spans="1:20" ht="14.55" customHeight="1">
      <c r="A77" s="153"/>
      <c r="B77" s="154"/>
      <c r="C77" s="172" t="s">
        <v>2</v>
      </c>
      <c r="D77" s="173"/>
      <c r="E77" s="174"/>
      <c r="F77" s="175" t="s">
        <v>3</v>
      </c>
      <c r="G77" s="175"/>
      <c r="H77" s="176"/>
      <c r="I77" s="172" t="s">
        <v>2</v>
      </c>
      <c r="J77" s="173"/>
      <c r="K77" s="174"/>
      <c r="L77" s="175" t="s">
        <v>3</v>
      </c>
      <c r="M77" s="175"/>
      <c r="N77" s="176"/>
      <c r="O77" s="168"/>
      <c r="P77" s="169"/>
      <c r="Q77" s="169"/>
      <c r="R77" s="169"/>
      <c r="S77" s="169"/>
      <c r="T77" s="171"/>
    </row>
    <row r="78" spans="1:20" ht="30.6">
      <c r="A78" s="153"/>
      <c r="B78" s="154"/>
      <c r="C78" s="2" t="s">
        <v>4</v>
      </c>
      <c r="D78" s="1" t="s">
        <v>5</v>
      </c>
      <c r="E78" s="1" t="s">
        <v>25</v>
      </c>
      <c r="F78" s="1" t="s">
        <v>6</v>
      </c>
      <c r="G78" s="1" t="s">
        <v>7</v>
      </c>
      <c r="H78" s="3" t="s">
        <v>27</v>
      </c>
      <c r="I78" s="2" t="s">
        <v>4</v>
      </c>
      <c r="J78" s="1" t="s">
        <v>5</v>
      </c>
      <c r="K78" s="1" t="s">
        <v>25</v>
      </c>
      <c r="L78" s="1" t="s">
        <v>6</v>
      </c>
      <c r="M78" s="1" t="s">
        <v>7</v>
      </c>
      <c r="N78" s="3" t="s">
        <v>27</v>
      </c>
      <c r="O78" s="2" t="s">
        <v>8</v>
      </c>
      <c r="P78" s="1" t="s">
        <v>9</v>
      </c>
      <c r="Q78" s="1" t="s">
        <v>10</v>
      </c>
      <c r="R78" s="118" t="s">
        <v>11</v>
      </c>
      <c r="S78" s="116" t="s">
        <v>30</v>
      </c>
      <c r="T78" s="11" t="s">
        <v>11</v>
      </c>
    </row>
    <row r="79" spans="1:20" ht="15" thickBot="1">
      <c r="A79" s="155"/>
      <c r="B79" s="156"/>
      <c r="C79" s="16" t="s">
        <v>12</v>
      </c>
      <c r="D79" s="17" t="s">
        <v>12</v>
      </c>
      <c r="E79" s="17" t="s">
        <v>26</v>
      </c>
      <c r="F79" s="18" t="s">
        <v>13</v>
      </c>
      <c r="G79" s="18" t="s">
        <v>13</v>
      </c>
      <c r="H79" s="19" t="s">
        <v>13</v>
      </c>
      <c r="I79" s="16" t="s">
        <v>12</v>
      </c>
      <c r="J79" s="17" t="s">
        <v>12</v>
      </c>
      <c r="K79" s="17" t="s">
        <v>26</v>
      </c>
      <c r="L79" s="18" t="s">
        <v>13</v>
      </c>
      <c r="M79" s="18" t="s">
        <v>13</v>
      </c>
      <c r="N79" s="19" t="s">
        <v>13</v>
      </c>
      <c r="O79" s="23" t="s">
        <v>13</v>
      </c>
      <c r="P79" s="18" t="s">
        <v>13</v>
      </c>
      <c r="Q79" s="18" t="s">
        <v>13</v>
      </c>
      <c r="R79" s="17" t="s">
        <v>13</v>
      </c>
      <c r="S79" s="18" t="s">
        <v>13</v>
      </c>
      <c r="T79" s="24" t="s">
        <v>13</v>
      </c>
    </row>
    <row r="80" spans="1:20">
      <c r="A80" s="25" t="s">
        <v>65</v>
      </c>
      <c r="B80" s="49" t="s">
        <v>34</v>
      </c>
      <c r="C80" s="137">
        <v>437959.38699999999</v>
      </c>
      <c r="D80" s="136">
        <v>1142780.977</v>
      </c>
      <c r="E80" s="136">
        <v>479.36599999999999</v>
      </c>
      <c r="F80" s="9">
        <v>2.2999999999999998</v>
      </c>
      <c r="G80" s="9">
        <v>1.9</v>
      </c>
      <c r="H80" s="106">
        <v>1.2</v>
      </c>
      <c r="I80" s="137">
        <v>437959.39299999998</v>
      </c>
      <c r="J80" s="136">
        <v>1142780.973</v>
      </c>
      <c r="K80" s="136">
        <v>479.35700000000003</v>
      </c>
      <c r="L80" s="9">
        <v>2.7</v>
      </c>
      <c r="M80" s="9">
        <v>1.4</v>
      </c>
      <c r="N80" s="106">
        <v>1</v>
      </c>
      <c r="O80" s="143">
        <f t="shared" ref="O80:O96" si="34">(I80-C80)*1000</f>
        <v>5.9999999939464033</v>
      </c>
      <c r="P80" s="117">
        <f t="shared" ref="P80:P96" si="35">(J80-D80)*1000</f>
        <v>-3.9999999571591616</v>
      </c>
      <c r="Q80" s="117">
        <f t="shared" ref="Q80:Q96" si="36">SQRT(O80^2+P80^2)</f>
        <v>7.21110252212726</v>
      </c>
      <c r="R80" s="119">
        <f t="shared" ref="R80:R96" si="37">2.5*SQRT(F80^2+G80^2+L80^2+M80^2)</f>
        <v>10.650704202070395</v>
      </c>
      <c r="S80" s="144">
        <f t="shared" ref="S80:S96" si="38">(E80-K80)*1000</f>
        <v>8.9999999999577085</v>
      </c>
      <c r="T80" s="106">
        <f t="shared" ref="T80:T96" si="39">2.5*SQRT(H80^2+N80^2)</f>
        <v>3.905124837953327</v>
      </c>
    </row>
    <row r="81" spans="1:20">
      <c r="A81" s="30" t="s">
        <v>64</v>
      </c>
      <c r="B81" s="53" t="s">
        <v>34</v>
      </c>
      <c r="C81" s="4">
        <v>438005.18</v>
      </c>
      <c r="D81" s="5">
        <v>1142747.3219999999</v>
      </c>
      <c r="E81" s="5">
        <v>481.57900000000001</v>
      </c>
      <c r="F81" s="6">
        <v>3</v>
      </c>
      <c r="G81" s="6">
        <v>1.9</v>
      </c>
      <c r="H81" s="14">
        <v>2.6</v>
      </c>
      <c r="I81" s="4">
        <v>438005.19</v>
      </c>
      <c r="J81" s="5">
        <v>1142747.3149999999</v>
      </c>
      <c r="K81" s="5">
        <v>481.57</v>
      </c>
      <c r="L81" s="6">
        <v>2.9</v>
      </c>
      <c r="M81" s="6">
        <v>2.2999999999999998</v>
      </c>
      <c r="N81" s="14">
        <v>1.8</v>
      </c>
      <c r="O81" s="138">
        <f t="shared" si="34"/>
        <v>10.000000009313226</v>
      </c>
      <c r="P81" s="121">
        <f t="shared" si="35"/>
        <v>-6.9999999832361937</v>
      </c>
      <c r="Q81" s="121">
        <f t="shared" si="36"/>
        <v>12.206555613749982</v>
      </c>
      <c r="R81" s="122">
        <f t="shared" si="37"/>
        <v>12.82331860323216</v>
      </c>
      <c r="S81" s="139">
        <f t="shared" si="38"/>
        <v>9.0000000000145519</v>
      </c>
      <c r="T81" s="14">
        <f t="shared" si="39"/>
        <v>7.905694150420949</v>
      </c>
    </row>
    <row r="82" spans="1:20">
      <c r="A82" s="30" t="s">
        <v>68</v>
      </c>
      <c r="B82" s="53" t="s">
        <v>34</v>
      </c>
      <c r="C82" s="54">
        <v>438032.967</v>
      </c>
      <c r="D82" s="55">
        <v>1142722.69</v>
      </c>
      <c r="E82" s="55">
        <v>481.21199999999999</v>
      </c>
      <c r="F82" s="34">
        <v>1.6</v>
      </c>
      <c r="G82" s="34">
        <v>1.9</v>
      </c>
      <c r="H82" s="35">
        <v>1.3</v>
      </c>
      <c r="I82" s="54">
        <v>438032.96500000003</v>
      </c>
      <c r="J82" s="55">
        <v>1142722.6939999999</v>
      </c>
      <c r="K82" s="55">
        <v>481.21199999999999</v>
      </c>
      <c r="L82" s="34">
        <v>1.8</v>
      </c>
      <c r="M82" s="34">
        <v>2.2000000000000002</v>
      </c>
      <c r="N82" s="35">
        <v>0.8</v>
      </c>
      <c r="O82" s="138">
        <f t="shared" si="34"/>
        <v>-1.9999999785795808</v>
      </c>
      <c r="P82" s="121">
        <f t="shared" si="35"/>
        <v>3.9999999571591616</v>
      </c>
      <c r="Q82" s="121">
        <f t="shared" si="36"/>
        <v>4.4721359071020661</v>
      </c>
      <c r="R82" s="122">
        <f t="shared" si="37"/>
        <v>9.4372930440884382</v>
      </c>
      <c r="S82" s="121">
        <f t="shared" si="38"/>
        <v>0</v>
      </c>
      <c r="T82" s="14">
        <f t="shared" si="39"/>
        <v>3.8160843806184368</v>
      </c>
    </row>
    <row r="83" spans="1:20">
      <c r="A83" s="30" t="s">
        <v>69</v>
      </c>
      <c r="B83" s="53" t="s">
        <v>34</v>
      </c>
      <c r="C83" s="4">
        <v>438060.60399999999</v>
      </c>
      <c r="D83" s="5">
        <v>1142703.4480000001</v>
      </c>
      <c r="E83" s="5">
        <v>483.18200000000002</v>
      </c>
      <c r="F83" s="6">
        <v>2</v>
      </c>
      <c r="G83" s="6">
        <v>1.2</v>
      </c>
      <c r="H83" s="14">
        <v>1.1000000000000001</v>
      </c>
      <c r="I83" s="4">
        <v>438060.60499999998</v>
      </c>
      <c r="J83" s="5">
        <v>1142703.4509999999</v>
      </c>
      <c r="K83" s="5">
        <v>483.18099999999998</v>
      </c>
      <c r="L83" s="6">
        <v>2.2999999999999998</v>
      </c>
      <c r="M83" s="6">
        <v>1.2</v>
      </c>
      <c r="N83" s="14">
        <v>0.7</v>
      </c>
      <c r="O83" s="138">
        <f t="shared" si="34"/>
        <v>0.99999998928979039</v>
      </c>
      <c r="P83" s="121">
        <f t="shared" si="35"/>
        <v>2.9999997932463884</v>
      </c>
      <c r="Q83" s="121">
        <f t="shared" si="36"/>
        <v>3.1622774606378159</v>
      </c>
      <c r="R83" s="122">
        <f t="shared" si="37"/>
        <v>8.721381771256203</v>
      </c>
      <c r="S83" s="121">
        <f t="shared" si="38"/>
        <v>1.0000000000331966</v>
      </c>
      <c r="T83" s="14">
        <f t="shared" si="39"/>
        <v>3.2596012026013241</v>
      </c>
    </row>
    <row r="84" spans="1:20">
      <c r="A84" s="30" t="s">
        <v>61</v>
      </c>
      <c r="B84" s="53" t="s">
        <v>34</v>
      </c>
      <c r="C84" s="4">
        <v>438103.43</v>
      </c>
      <c r="D84" s="5">
        <v>1142680.8149999999</v>
      </c>
      <c r="E84" s="5">
        <v>487.10399999999998</v>
      </c>
      <c r="F84" s="6">
        <v>2.2999999999999998</v>
      </c>
      <c r="G84" s="6">
        <v>2.8</v>
      </c>
      <c r="H84" s="14">
        <v>2.7</v>
      </c>
      <c r="I84" s="4">
        <v>438103.429</v>
      </c>
      <c r="J84" s="5">
        <v>1142680.818</v>
      </c>
      <c r="K84" s="5">
        <v>487.10300000000001</v>
      </c>
      <c r="L84" s="6">
        <v>3.1</v>
      </c>
      <c r="M84" s="6">
        <v>2.5</v>
      </c>
      <c r="N84" s="14">
        <v>1.4</v>
      </c>
      <c r="O84" s="138">
        <f t="shared" si="34"/>
        <v>-0.99999998928979039</v>
      </c>
      <c r="P84" s="121">
        <f t="shared" si="35"/>
        <v>3.0000000260770321</v>
      </c>
      <c r="Q84" s="121">
        <f t="shared" si="36"/>
        <v>3.1622776815203584</v>
      </c>
      <c r="R84" s="122">
        <f t="shared" si="37"/>
        <v>13.460590625971804</v>
      </c>
      <c r="S84" s="121">
        <f t="shared" si="38"/>
        <v>0.99999999997635314</v>
      </c>
      <c r="T84" s="14">
        <f t="shared" si="39"/>
        <v>7.603453162872774</v>
      </c>
    </row>
    <row r="85" spans="1:20">
      <c r="A85" s="30" t="s">
        <v>62</v>
      </c>
      <c r="B85" s="53" t="s">
        <v>34</v>
      </c>
      <c r="C85" s="4">
        <v>438133.60700000002</v>
      </c>
      <c r="D85" s="5">
        <v>1142667.8670000001</v>
      </c>
      <c r="E85" s="5">
        <v>487.947</v>
      </c>
      <c r="F85" s="6">
        <v>1.4</v>
      </c>
      <c r="G85" s="6">
        <v>2.9</v>
      </c>
      <c r="H85" s="14">
        <v>1.9</v>
      </c>
      <c r="I85" s="4">
        <v>438133.60800000001</v>
      </c>
      <c r="J85" s="5">
        <v>1142667.8689999999</v>
      </c>
      <c r="K85" s="5">
        <v>487.94600000000003</v>
      </c>
      <c r="L85" s="6">
        <v>2.4</v>
      </c>
      <c r="M85" s="6">
        <v>2.4</v>
      </c>
      <c r="N85" s="14">
        <v>1</v>
      </c>
      <c r="O85" s="138">
        <f t="shared" si="34"/>
        <v>0.99999998928979039</v>
      </c>
      <c r="P85" s="121">
        <f t="shared" si="35"/>
        <v>1.999999862164259</v>
      </c>
      <c r="Q85" s="121">
        <f t="shared" si="36"/>
        <v>2.2360678494260045</v>
      </c>
      <c r="R85" s="122">
        <f t="shared" si="37"/>
        <v>11.696687565289585</v>
      </c>
      <c r="S85" s="121">
        <f t="shared" si="38"/>
        <v>0.99999999997635314</v>
      </c>
      <c r="T85" s="14">
        <f t="shared" si="39"/>
        <v>5.3677276383959711</v>
      </c>
    </row>
    <row r="86" spans="1:20">
      <c r="A86" s="30" t="s">
        <v>63</v>
      </c>
      <c r="B86" s="53" t="s">
        <v>34</v>
      </c>
      <c r="C86" s="4">
        <v>438167.20299999998</v>
      </c>
      <c r="D86" s="5">
        <v>1142653.919</v>
      </c>
      <c r="E86" s="5">
        <v>487.209</v>
      </c>
      <c r="F86" s="6">
        <v>1.1000000000000001</v>
      </c>
      <c r="G86" s="6">
        <v>1.1000000000000001</v>
      </c>
      <c r="H86" s="14">
        <v>0.9</v>
      </c>
      <c r="I86" s="4">
        <v>438167.2</v>
      </c>
      <c r="J86" s="5">
        <v>1142653.9169999999</v>
      </c>
      <c r="K86" s="5">
        <v>487.209</v>
      </c>
      <c r="L86" s="6">
        <v>2.5</v>
      </c>
      <c r="M86" s="6">
        <v>2.1</v>
      </c>
      <c r="N86" s="14">
        <v>0.9</v>
      </c>
      <c r="O86" s="138">
        <f t="shared" si="34"/>
        <v>-2.9999999678693712</v>
      </c>
      <c r="P86" s="121">
        <f t="shared" si="35"/>
        <v>-2.0000000949949026</v>
      </c>
      <c r="Q86" s="121">
        <f t="shared" si="36"/>
        <v>3.6055513014233824</v>
      </c>
      <c r="R86" s="122">
        <f t="shared" si="37"/>
        <v>9.041570660012562</v>
      </c>
      <c r="S86" s="121">
        <f t="shared" si="38"/>
        <v>0</v>
      </c>
      <c r="T86" s="14">
        <f t="shared" si="39"/>
        <v>3.1819805153394638</v>
      </c>
    </row>
    <row r="87" spans="1:20">
      <c r="A87" s="30" t="s">
        <v>66</v>
      </c>
      <c r="B87" s="53" t="s">
        <v>34</v>
      </c>
      <c r="C87" s="4">
        <v>438205.71500000003</v>
      </c>
      <c r="D87" s="5">
        <v>1142644.013</v>
      </c>
      <c r="E87" s="5">
        <v>486.68200000000002</v>
      </c>
      <c r="F87" s="6">
        <v>2.2000000000000002</v>
      </c>
      <c r="G87" s="6">
        <v>1.5</v>
      </c>
      <c r="H87" s="14">
        <v>1.4</v>
      </c>
      <c r="I87" s="4">
        <v>438205.70899999997</v>
      </c>
      <c r="J87" s="5">
        <v>1142644.014</v>
      </c>
      <c r="K87" s="5">
        <v>486.68299999999999</v>
      </c>
      <c r="L87" s="6">
        <v>2.5</v>
      </c>
      <c r="M87" s="6">
        <v>2.8</v>
      </c>
      <c r="N87" s="14">
        <v>1</v>
      </c>
      <c r="O87" s="138">
        <f t="shared" si="34"/>
        <v>-6.0000000521540642</v>
      </c>
      <c r="P87" s="121">
        <f t="shared" si="35"/>
        <v>0.99999993108212948</v>
      </c>
      <c r="Q87" s="121">
        <f t="shared" si="36"/>
        <v>6.082762570412644</v>
      </c>
      <c r="R87" s="122">
        <f t="shared" si="37"/>
        <v>11.505433499003852</v>
      </c>
      <c r="S87" s="121">
        <f t="shared" si="38"/>
        <v>-0.99999999997635314</v>
      </c>
      <c r="T87" s="14">
        <f t="shared" si="39"/>
        <v>4.3011626335213133</v>
      </c>
    </row>
    <row r="88" spans="1:20" ht="15" thickBot="1">
      <c r="A88" s="36" t="s">
        <v>67</v>
      </c>
      <c r="B88" s="58" t="s">
        <v>34</v>
      </c>
      <c r="C88" s="97">
        <v>438241.43</v>
      </c>
      <c r="D88" s="98">
        <v>1142628.3289999999</v>
      </c>
      <c r="E88" s="98">
        <v>485.87599999999998</v>
      </c>
      <c r="F88" s="39">
        <v>2.2999999999999998</v>
      </c>
      <c r="G88" s="39">
        <v>2.1</v>
      </c>
      <c r="H88" s="114">
        <v>2.2999999999999998</v>
      </c>
      <c r="I88" s="97">
        <v>438241.42599999998</v>
      </c>
      <c r="J88" s="98">
        <v>1142628.331</v>
      </c>
      <c r="K88" s="98">
        <v>485.87700000000001</v>
      </c>
      <c r="L88" s="39">
        <v>2.9</v>
      </c>
      <c r="M88" s="39">
        <v>3.6</v>
      </c>
      <c r="N88" s="114">
        <v>1.4</v>
      </c>
      <c r="O88" s="145">
        <f t="shared" si="34"/>
        <v>-4.0000000153668225</v>
      </c>
      <c r="P88" s="124">
        <f t="shared" si="35"/>
        <v>2.0000000949949026</v>
      </c>
      <c r="Q88" s="124">
        <f t="shared" si="36"/>
        <v>4.4721360112270956</v>
      </c>
      <c r="R88" s="123">
        <f t="shared" si="37"/>
        <v>13.935117509371782</v>
      </c>
      <c r="S88" s="124">
        <f t="shared" si="38"/>
        <v>-1.0000000000331966</v>
      </c>
      <c r="T88" s="15">
        <f t="shared" si="39"/>
        <v>6.7314560089181299</v>
      </c>
    </row>
    <row r="89" spans="1:20" ht="15" hidden="1" thickBot="1">
      <c r="A89" s="99"/>
      <c r="B89" s="100"/>
      <c r="C89" s="101"/>
      <c r="D89" s="101"/>
      <c r="E89" s="101"/>
      <c r="F89" s="102"/>
      <c r="G89" s="103"/>
      <c r="H89" s="13"/>
      <c r="I89" s="93"/>
      <c r="J89" s="104"/>
      <c r="K89" s="104"/>
      <c r="L89" s="29"/>
      <c r="M89" s="105"/>
      <c r="N89" s="110"/>
      <c r="O89" s="140">
        <f t="shared" si="34"/>
        <v>0</v>
      </c>
      <c r="P89" s="141">
        <f t="shared" si="35"/>
        <v>0</v>
      </c>
      <c r="Q89" s="141">
        <f t="shared" si="36"/>
        <v>0</v>
      </c>
      <c r="R89" s="142">
        <f t="shared" si="37"/>
        <v>0</v>
      </c>
      <c r="S89" s="141">
        <f t="shared" si="38"/>
        <v>0</v>
      </c>
      <c r="T89" s="90">
        <f t="shared" si="39"/>
        <v>0</v>
      </c>
    </row>
    <row r="90" spans="1:20" ht="15" hidden="1" thickBot="1">
      <c r="A90" s="30"/>
      <c r="B90" s="53"/>
      <c r="C90" s="32"/>
      <c r="D90" s="33"/>
      <c r="E90" s="33"/>
      <c r="F90" s="34"/>
      <c r="G90" s="85"/>
      <c r="H90" s="108"/>
      <c r="I90" s="32"/>
      <c r="J90" s="33"/>
      <c r="K90" s="33"/>
      <c r="L90" s="34"/>
      <c r="M90" s="85"/>
      <c r="N90" s="108"/>
      <c r="O90" s="125">
        <f t="shared" si="34"/>
        <v>0</v>
      </c>
      <c r="P90" s="124">
        <f t="shared" si="35"/>
        <v>0</v>
      </c>
      <c r="Q90" s="124">
        <f t="shared" si="36"/>
        <v>0</v>
      </c>
      <c r="R90" s="123">
        <f t="shared" si="37"/>
        <v>0</v>
      </c>
      <c r="S90" s="124">
        <f t="shared" si="38"/>
        <v>0</v>
      </c>
      <c r="T90" s="15">
        <f t="shared" si="39"/>
        <v>0</v>
      </c>
    </row>
    <row r="91" spans="1:20" ht="15" hidden="1" thickBot="1">
      <c r="A91" s="30"/>
      <c r="B91" s="53"/>
      <c r="C91" s="7"/>
      <c r="D91" s="8"/>
      <c r="E91" s="8"/>
      <c r="F91" s="6"/>
      <c r="G91" s="86"/>
      <c r="H91" s="109"/>
      <c r="I91" s="7"/>
      <c r="J91" s="8"/>
      <c r="K91" s="8"/>
      <c r="L91" s="6"/>
      <c r="M91" s="86"/>
      <c r="N91" s="110"/>
      <c r="O91" s="125">
        <f t="shared" si="34"/>
        <v>0</v>
      </c>
      <c r="P91" s="124">
        <f t="shared" si="35"/>
        <v>0</v>
      </c>
      <c r="Q91" s="124">
        <f t="shared" si="36"/>
        <v>0</v>
      </c>
      <c r="R91" s="123">
        <f t="shared" si="37"/>
        <v>0</v>
      </c>
      <c r="S91" s="124">
        <f t="shared" si="38"/>
        <v>0</v>
      </c>
      <c r="T91" s="15">
        <f t="shared" si="39"/>
        <v>0</v>
      </c>
    </row>
    <row r="92" spans="1:20" ht="15" hidden="1" thickBot="1">
      <c r="A92" s="30"/>
      <c r="B92" s="53"/>
      <c r="C92" s="7"/>
      <c r="D92" s="8"/>
      <c r="E92" s="8"/>
      <c r="F92" s="6"/>
      <c r="G92" s="14"/>
      <c r="H92" s="109"/>
      <c r="I92" s="4"/>
      <c r="J92" s="5"/>
      <c r="K92" s="5"/>
      <c r="L92" s="6"/>
      <c r="M92" s="14"/>
      <c r="N92" s="109"/>
      <c r="O92" s="125">
        <f t="shared" si="34"/>
        <v>0</v>
      </c>
      <c r="P92" s="124">
        <f t="shared" si="35"/>
        <v>0</v>
      </c>
      <c r="Q92" s="124">
        <f t="shared" si="36"/>
        <v>0</v>
      </c>
      <c r="R92" s="123">
        <f t="shared" si="37"/>
        <v>0</v>
      </c>
      <c r="S92" s="124">
        <f t="shared" si="38"/>
        <v>0</v>
      </c>
      <c r="T92" s="15">
        <f t="shared" si="39"/>
        <v>0</v>
      </c>
    </row>
    <row r="93" spans="1:20" ht="15" hidden="1" thickBot="1">
      <c r="A93" s="30"/>
      <c r="B93" s="53"/>
      <c r="C93" s="32"/>
      <c r="D93" s="33"/>
      <c r="E93" s="33"/>
      <c r="F93" s="34"/>
      <c r="G93" s="85"/>
      <c r="H93" s="108"/>
      <c r="I93" s="4"/>
      <c r="J93" s="5"/>
      <c r="K93" s="5"/>
      <c r="L93" s="6"/>
      <c r="M93" s="14"/>
      <c r="N93" s="109"/>
      <c r="O93" s="125">
        <f t="shared" si="34"/>
        <v>0</v>
      </c>
      <c r="P93" s="124">
        <f t="shared" si="35"/>
        <v>0</v>
      </c>
      <c r="Q93" s="124">
        <f t="shared" si="36"/>
        <v>0</v>
      </c>
      <c r="R93" s="123">
        <f t="shared" si="37"/>
        <v>0</v>
      </c>
      <c r="S93" s="124">
        <f t="shared" si="38"/>
        <v>0</v>
      </c>
      <c r="T93" s="15">
        <f t="shared" si="39"/>
        <v>0</v>
      </c>
    </row>
    <row r="94" spans="1:20" ht="15" hidden="1" thickBot="1">
      <c r="A94" s="30"/>
      <c r="B94" s="53"/>
      <c r="C94" s="32"/>
      <c r="D94" s="33"/>
      <c r="E94" s="33"/>
      <c r="F94" s="34"/>
      <c r="G94" s="85"/>
      <c r="H94" s="108"/>
      <c r="I94" s="32"/>
      <c r="J94" s="33"/>
      <c r="K94" s="33"/>
      <c r="L94" s="34"/>
      <c r="M94" s="85"/>
      <c r="N94" s="108"/>
      <c r="O94" s="125">
        <f t="shared" si="34"/>
        <v>0</v>
      </c>
      <c r="P94" s="124">
        <f t="shared" si="35"/>
        <v>0</v>
      </c>
      <c r="Q94" s="124">
        <f t="shared" si="36"/>
        <v>0</v>
      </c>
      <c r="R94" s="123">
        <f t="shared" si="37"/>
        <v>0</v>
      </c>
      <c r="S94" s="124">
        <f t="shared" si="38"/>
        <v>0</v>
      </c>
      <c r="T94" s="15">
        <f t="shared" si="39"/>
        <v>0</v>
      </c>
    </row>
    <row r="95" spans="1:20" ht="15" hidden="1" thickBot="1">
      <c r="A95" s="30"/>
      <c r="B95" s="56"/>
      <c r="C95" s="4"/>
      <c r="D95" s="5"/>
      <c r="E95" s="5"/>
      <c r="F95" s="6"/>
      <c r="G95" s="14"/>
      <c r="H95" s="109"/>
      <c r="I95" s="4"/>
      <c r="J95" s="5"/>
      <c r="K95" s="5"/>
      <c r="L95" s="6"/>
      <c r="M95" s="14"/>
      <c r="N95" s="109"/>
      <c r="O95" s="125">
        <f t="shared" si="34"/>
        <v>0</v>
      </c>
      <c r="P95" s="124">
        <f t="shared" si="35"/>
        <v>0</v>
      </c>
      <c r="Q95" s="124">
        <f t="shared" si="36"/>
        <v>0</v>
      </c>
      <c r="R95" s="123">
        <f t="shared" si="37"/>
        <v>0</v>
      </c>
      <c r="S95" s="124">
        <f t="shared" si="38"/>
        <v>0</v>
      </c>
      <c r="T95" s="15">
        <f t="shared" si="39"/>
        <v>0</v>
      </c>
    </row>
    <row r="96" spans="1:20" ht="15" hidden="1" thickBot="1">
      <c r="A96" s="36"/>
      <c r="B96" s="58"/>
      <c r="C96" s="37"/>
      <c r="D96" s="38"/>
      <c r="E96" s="38"/>
      <c r="F96" s="39"/>
      <c r="G96" s="87"/>
      <c r="H96" s="111"/>
      <c r="I96" s="37"/>
      <c r="J96" s="38"/>
      <c r="K96" s="38"/>
      <c r="L96" s="39"/>
      <c r="M96" s="87"/>
      <c r="N96" s="112"/>
      <c r="O96" s="125">
        <f t="shared" si="34"/>
        <v>0</v>
      </c>
      <c r="P96" s="124">
        <f t="shared" si="35"/>
        <v>0</v>
      </c>
      <c r="Q96" s="124">
        <f t="shared" si="36"/>
        <v>0</v>
      </c>
      <c r="R96" s="123">
        <f t="shared" si="37"/>
        <v>0</v>
      </c>
      <c r="S96" s="124">
        <f t="shared" si="38"/>
        <v>0</v>
      </c>
      <c r="T96" s="15">
        <f t="shared" si="39"/>
        <v>0</v>
      </c>
    </row>
    <row r="97" spans="1:20">
      <c r="A97" s="40"/>
      <c r="B97" s="40"/>
      <c r="C97" s="59"/>
      <c r="D97" s="59"/>
      <c r="E97" s="59"/>
      <c r="F97" s="42"/>
      <c r="G97" s="42"/>
      <c r="H97" s="42"/>
      <c r="I97" s="12"/>
      <c r="J97" s="12"/>
      <c r="K97" s="12"/>
      <c r="L97" s="13"/>
      <c r="M97" s="13"/>
      <c r="N97" s="13"/>
      <c r="O97" s="13"/>
      <c r="P97" s="13"/>
      <c r="Q97" s="13"/>
      <c r="R97" s="44"/>
    </row>
    <row r="98" spans="1:20">
      <c r="A98" s="77"/>
      <c r="B98" s="146" t="s">
        <v>14</v>
      </c>
      <c r="C98" s="146"/>
      <c r="D98" s="146"/>
      <c r="E98" s="94"/>
      <c r="F98" s="147" t="s">
        <v>17</v>
      </c>
      <c r="G98" s="147"/>
      <c r="H98" s="147"/>
      <c r="I98" s="147"/>
      <c r="J98" s="147"/>
      <c r="K98" s="147"/>
      <c r="L98" s="147"/>
      <c r="M98" s="147"/>
      <c r="N98" s="95"/>
    </row>
    <row r="99" spans="1:20">
      <c r="B99" s="94"/>
      <c r="C99" s="94"/>
      <c r="D99" s="94"/>
      <c r="E99" s="94"/>
      <c r="F99" s="147" t="s">
        <v>21</v>
      </c>
      <c r="G99" s="147"/>
      <c r="H99" s="147"/>
      <c r="I99" s="147"/>
      <c r="J99" s="147"/>
      <c r="K99" s="147"/>
      <c r="L99" s="147"/>
      <c r="M99" s="147"/>
      <c r="N99" s="95"/>
    </row>
    <row r="100" spans="1:20">
      <c r="B100" s="94"/>
      <c r="C100" s="94"/>
      <c r="D100" s="94"/>
      <c r="E100" s="94"/>
      <c r="F100" s="147" t="s">
        <v>31</v>
      </c>
      <c r="G100" s="147"/>
      <c r="H100" s="147"/>
      <c r="I100" s="147"/>
      <c r="J100" s="147"/>
      <c r="K100" s="147"/>
      <c r="L100" s="147"/>
      <c r="M100" s="147"/>
      <c r="N100" s="95"/>
    </row>
    <row r="101" spans="1:20" ht="15" thickBot="1"/>
    <row r="102" spans="1:20" ht="18.600000000000001" thickBot="1">
      <c r="A102" s="148" t="s">
        <v>60</v>
      </c>
      <c r="B102" s="149"/>
      <c r="C102" s="149"/>
      <c r="D102" s="149"/>
      <c r="E102" s="149"/>
      <c r="F102" s="149"/>
      <c r="G102" s="149"/>
      <c r="H102" s="149"/>
      <c r="I102" s="149"/>
      <c r="J102" s="149"/>
      <c r="K102" s="149"/>
      <c r="L102" s="149"/>
      <c r="M102" s="149"/>
      <c r="N102" s="149"/>
      <c r="O102" s="149"/>
      <c r="P102" s="149"/>
      <c r="Q102" s="149"/>
      <c r="R102" s="149"/>
      <c r="S102" s="149"/>
      <c r="T102" s="150"/>
    </row>
    <row r="103" spans="1:20" ht="17.399999999999999">
      <c r="A103" s="151" t="s">
        <v>1</v>
      </c>
      <c r="B103" s="152"/>
      <c r="C103" s="157" t="s">
        <v>16</v>
      </c>
      <c r="D103" s="158"/>
      <c r="E103" s="158"/>
      <c r="F103" s="158"/>
      <c r="G103" s="158"/>
      <c r="H103" s="159"/>
      <c r="I103" s="157" t="s">
        <v>75</v>
      </c>
      <c r="J103" s="158"/>
      <c r="K103" s="158"/>
      <c r="L103" s="158"/>
      <c r="M103" s="158"/>
      <c r="N103" s="159"/>
      <c r="O103" s="160" t="s">
        <v>76</v>
      </c>
      <c r="P103" s="161"/>
      <c r="Q103" s="161"/>
      <c r="R103" s="161"/>
      <c r="S103" s="161"/>
      <c r="T103" s="162"/>
    </row>
    <row r="104" spans="1:20">
      <c r="A104" s="153"/>
      <c r="B104" s="154"/>
      <c r="C104" s="163">
        <v>45091</v>
      </c>
      <c r="D104" s="164"/>
      <c r="E104" s="164"/>
      <c r="F104" s="164"/>
      <c r="G104" s="164"/>
      <c r="H104" s="165"/>
      <c r="I104" s="163">
        <v>45197</v>
      </c>
      <c r="J104" s="164"/>
      <c r="K104" s="164"/>
      <c r="L104" s="164"/>
      <c r="M104" s="164"/>
      <c r="N104" s="165"/>
      <c r="O104" s="166" t="s">
        <v>28</v>
      </c>
      <c r="P104" s="167"/>
      <c r="Q104" s="167"/>
      <c r="R104" s="167"/>
      <c r="S104" s="167" t="s">
        <v>29</v>
      </c>
      <c r="T104" s="170"/>
    </row>
    <row r="105" spans="1:20">
      <c r="A105" s="153"/>
      <c r="B105" s="154"/>
      <c r="C105" s="172" t="s">
        <v>2</v>
      </c>
      <c r="D105" s="173"/>
      <c r="E105" s="174"/>
      <c r="F105" s="175" t="s">
        <v>3</v>
      </c>
      <c r="G105" s="175"/>
      <c r="H105" s="176"/>
      <c r="I105" s="172" t="s">
        <v>2</v>
      </c>
      <c r="J105" s="173"/>
      <c r="K105" s="174"/>
      <c r="L105" s="175" t="s">
        <v>3</v>
      </c>
      <c r="M105" s="175"/>
      <c r="N105" s="176"/>
      <c r="O105" s="168"/>
      <c r="P105" s="169"/>
      <c r="Q105" s="169"/>
      <c r="R105" s="169"/>
      <c r="S105" s="169"/>
      <c r="T105" s="171"/>
    </row>
    <row r="106" spans="1:20" ht="30.6">
      <c r="A106" s="153"/>
      <c r="B106" s="154"/>
      <c r="C106" s="2" t="s">
        <v>4</v>
      </c>
      <c r="D106" s="1" t="s">
        <v>5</v>
      </c>
      <c r="E106" s="1" t="s">
        <v>25</v>
      </c>
      <c r="F106" s="1" t="s">
        <v>6</v>
      </c>
      <c r="G106" s="1" t="s">
        <v>7</v>
      </c>
      <c r="H106" s="3" t="s">
        <v>27</v>
      </c>
      <c r="I106" s="2" t="s">
        <v>4</v>
      </c>
      <c r="J106" s="1" t="s">
        <v>5</v>
      </c>
      <c r="K106" s="1" t="s">
        <v>25</v>
      </c>
      <c r="L106" s="1" t="s">
        <v>6</v>
      </c>
      <c r="M106" s="1" t="s">
        <v>7</v>
      </c>
      <c r="N106" s="3" t="s">
        <v>27</v>
      </c>
      <c r="O106" s="2" t="s">
        <v>8</v>
      </c>
      <c r="P106" s="1" t="s">
        <v>9</v>
      </c>
      <c r="Q106" s="1" t="s">
        <v>10</v>
      </c>
      <c r="R106" s="118" t="s">
        <v>11</v>
      </c>
      <c r="S106" s="116" t="s">
        <v>30</v>
      </c>
      <c r="T106" s="11" t="s">
        <v>11</v>
      </c>
    </row>
    <row r="107" spans="1:20" ht="15" thickBot="1">
      <c r="A107" s="155"/>
      <c r="B107" s="156"/>
      <c r="C107" s="16" t="s">
        <v>12</v>
      </c>
      <c r="D107" s="17" t="s">
        <v>12</v>
      </c>
      <c r="E107" s="17" t="s">
        <v>26</v>
      </c>
      <c r="F107" s="18" t="s">
        <v>13</v>
      </c>
      <c r="G107" s="18" t="s">
        <v>13</v>
      </c>
      <c r="H107" s="19" t="s">
        <v>13</v>
      </c>
      <c r="I107" s="16" t="s">
        <v>12</v>
      </c>
      <c r="J107" s="17" t="s">
        <v>12</v>
      </c>
      <c r="K107" s="17" t="s">
        <v>26</v>
      </c>
      <c r="L107" s="18" t="s">
        <v>13</v>
      </c>
      <c r="M107" s="18" t="s">
        <v>13</v>
      </c>
      <c r="N107" s="19" t="s">
        <v>13</v>
      </c>
      <c r="O107" s="23" t="s">
        <v>13</v>
      </c>
      <c r="P107" s="18" t="s">
        <v>13</v>
      </c>
      <c r="Q107" s="18" t="s">
        <v>13</v>
      </c>
      <c r="R107" s="17" t="s">
        <v>13</v>
      </c>
      <c r="S107" s="18" t="s">
        <v>13</v>
      </c>
      <c r="T107" s="24" t="s">
        <v>13</v>
      </c>
    </row>
    <row r="108" spans="1:20">
      <c r="A108" s="25" t="s">
        <v>65</v>
      </c>
      <c r="B108" s="49" t="s">
        <v>34</v>
      </c>
      <c r="C108" s="136">
        <v>437959.38799999998</v>
      </c>
      <c r="D108" s="136">
        <v>1142780.977</v>
      </c>
      <c r="E108" s="136">
        <v>479.35300000000001</v>
      </c>
      <c r="F108" s="9">
        <v>1.1000000000000001</v>
      </c>
      <c r="G108" s="9">
        <v>0.9</v>
      </c>
      <c r="H108" s="106">
        <v>0.7</v>
      </c>
      <c r="I108" s="137">
        <v>437959.39199999999</v>
      </c>
      <c r="J108" s="136">
        <v>1142780.977</v>
      </c>
      <c r="K108" s="136">
        <v>479.35700000000003</v>
      </c>
      <c r="L108" s="9">
        <v>1.3</v>
      </c>
      <c r="M108" s="9">
        <v>1.2</v>
      </c>
      <c r="N108" s="106">
        <v>0.8</v>
      </c>
      <c r="O108" s="143">
        <f t="shared" ref="O108:O124" si="40">(I108-C108)*1000</f>
        <v>4.0000000153668225</v>
      </c>
      <c r="P108" s="117">
        <f t="shared" ref="P108:P124" si="41">(J108-D108)*1000</f>
        <v>0</v>
      </c>
      <c r="Q108" s="117">
        <f t="shared" ref="Q108:Q124" si="42">SQRT(O108^2+P108^2)</f>
        <v>4.0000000153668225</v>
      </c>
      <c r="R108" s="119">
        <f t="shared" ref="R108:R124" si="43">2.5*SQRT(F108^2+G108^2+L108^2+M108^2)</f>
        <v>5.6734028589551091</v>
      </c>
      <c r="S108" s="144">
        <f t="shared" ref="S108:S124" si="44">(E108-K108)*1000</f>
        <v>-4.0000000000190994</v>
      </c>
      <c r="T108" s="106">
        <f t="shared" ref="T108:T124" si="45">2.5*SQRT(H108^2+N108^2)</f>
        <v>2.6575364531836625</v>
      </c>
    </row>
    <row r="109" spans="1:20">
      <c r="A109" s="30" t="s">
        <v>64</v>
      </c>
      <c r="B109" s="53" t="s">
        <v>34</v>
      </c>
      <c r="C109" s="54">
        <v>438005.17700000003</v>
      </c>
      <c r="D109" s="55">
        <v>1142747.3149999999</v>
      </c>
      <c r="E109" s="55">
        <v>481.565</v>
      </c>
      <c r="F109" s="34">
        <v>1.4</v>
      </c>
      <c r="G109" s="34">
        <v>0.9</v>
      </c>
      <c r="H109" s="35">
        <v>1.5</v>
      </c>
      <c r="I109" s="4">
        <v>438005.19</v>
      </c>
      <c r="J109" s="5">
        <v>1142747.321</v>
      </c>
      <c r="K109" s="5">
        <v>481.57</v>
      </c>
      <c r="L109" s="6">
        <v>1.5</v>
      </c>
      <c r="M109" s="6">
        <v>1.4</v>
      </c>
      <c r="N109" s="14">
        <v>1.5</v>
      </c>
      <c r="O109" s="138">
        <f t="shared" si="40"/>
        <v>12.999999977182597</v>
      </c>
      <c r="P109" s="121">
        <f t="shared" si="41"/>
        <v>6.0000000521540642</v>
      </c>
      <c r="Q109" s="121">
        <f t="shared" si="42"/>
        <v>14.317821064414664</v>
      </c>
      <c r="R109" s="122">
        <f t="shared" si="43"/>
        <v>6.6049224068114532</v>
      </c>
      <c r="S109" s="139">
        <f t="shared" si="44"/>
        <v>-4.9999999999954525</v>
      </c>
      <c r="T109" s="14">
        <f t="shared" si="45"/>
        <v>5.3033008588991057</v>
      </c>
    </row>
    <row r="110" spans="1:20">
      <c r="A110" s="30" t="s">
        <v>68</v>
      </c>
      <c r="B110" s="53" t="s">
        <v>34</v>
      </c>
      <c r="C110" s="54">
        <v>438032.96299999999</v>
      </c>
      <c r="D110" s="55">
        <v>1142722.69</v>
      </c>
      <c r="E110" s="55">
        <v>481.21199999999999</v>
      </c>
      <c r="F110" s="34">
        <v>1.2</v>
      </c>
      <c r="G110" s="34">
        <v>1</v>
      </c>
      <c r="H110" s="35">
        <v>1</v>
      </c>
      <c r="I110" s="54">
        <v>438032.94699999999</v>
      </c>
      <c r="J110" s="55">
        <v>1142722.6839999999</v>
      </c>
      <c r="K110" s="55">
        <v>481.214</v>
      </c>
      <c r="L110" s="34">
        <v>1.7</v>
      </c>
      <c r="M110" s="34">
        <v>2.2000000000000002</v>
      </c>
      <c r="N110" s="35">
        <v>1.4</v>
      </c>
      <c r="O110" s="138">
        <f t="shared" si="40"/>
        <v>-16.000000003259629</v>
      </c>
      <c r="P110" s="121">
        <f t="shared" si="41"/>
        <v>-6.0000000521540642</v>
      </c>
      <c r="Q110" s="121">
        <f t="shared" si="42"/>
        <v>17.088007511999663</v>
      </c>
      <c r="R110" s="122">
        <f t="shared" si="43"/>
        <v>7.9726093595509875</v>
      </c>
      <c r="S110" s="121">
        <f t="shared" si="44"/>
        <v>-2.0000000000095497</v>
      </c>
      <c r="T110" s="14">
        <f t="shared" si="45"/>
        <v>4.3011626335213133</v>
      </c>
    </row>
    <row r="111" spans="1:20">
      <c r="A111" s="30" t="s">
        <v>69</v>
      </c>
      <c r="B111" s="53" t="s">
        <v>34</v>
      </c>
      <c r="C111" s="4">
        <v>438060.60399999999</v>
      </c>
      <c r="D111" s="5">
        <v>1142703.452</v>
      </c>
      <c r="E111" s="5">
        <v>483.18200000000002</v>
      </c>
      <c r="F111" s="6">
        <v>0.5</v>
      </c>
      <c r="G111" s="6">
        <v>1.3</v>
      </c>
      <c r="H111" s="14">
        <v>0.6</v>
      </c>
      <c r="I111" s="4">
        <v>438060.60100000002</v>
      </c>
      <c r="J111" s="5">
        <v>1142703.44</v>
      </c>
      <c r="K111" s="5">
        <v>483.18200000000002</v>
      </c>
      <c r="L111" s="6">
        <v>0.9</v>
      </c>
      <c r="M111" s="6">
        <v>1.6</v>
      </c>
      <c r="N111" s="14">
        <v>1</v>
      </c>
      <c r="O111" s="138">
        <f t="shared" si="40"/>
        <v>-2.9999999678693712</v>
      </c>
      <c r="P111" s="121">
        <f t="shared" si="41"/>
        <v>-12.000000104308128</v>
      </c>
      <c r="Q111" s="121">
        <f t="shared" si="42"/>
        <v>12.369316970253907</v>
      </c>
      <c r="R111" s="122">
        <f t="shared" si="43"/>
        <v>5.7608593109014556</v>
      </c>
      <c r="S111" s="121">
        <f t="shared" si="44"/>
        <v>0</v>
      </c>
      <c r="T111" s="14">
        <f t="shared" si="45"/>
        <v>2.9154759474226499</v>
      </c>
    </row>
    <row r="112" spans="1:20">
      <c r="A112" s="30" t="s">
        <v>61</v>
      </c>
      <c r="B112" s="53" t="s">
        <v>34</v>
      </c>
      <c r="C112" s="4">
        <v>438103.43</v>
      </c>
      <c r="D112" s="5">
        <v>1142680.8149999999</v>
      </c>
      <c r="E112" s="5">
        <v>487.1</v>
      </c>
      <c r="F112" s="6">
        <v>1.1000000000000001</v>
      </c>
      <c r="G112" s="6">
        <v>1.3</v>
      </c>
      <c r="H112" s="14">
        <v>1.5</v>
      </c>
      <c r="I112" s="4">
        <v>438103.43099999998</v>
      </c>
      <c r="J112" s="5">
        <v>1142680.814</v>
      </c>
      <c r="K112" s="5">
        <v>487.1</v>
      </c>
      <c r="L112" s="6">
        <v>1.4</v>
      </c>
      <c r="M112" s="6">
        <v>1.7</v>
      </c>
      <c r="N112" s="14">
        <v>1.7</v>
      </c>
      <c r="O112" s="138">
        <f t="shared" si="40"/>
        <v>0.99999998928979039</v>
      </c>
      <c r="P112" s="121">
        <f t="shared" si="41"/>
        <v>-0.99999993108212948</v>
      </c>
      <c r="Q112" s="121">
        <f t="shared" si="42"/>
        <v>1.4142135060675403</v>
      </c>
      <c r="R112" s="122">
        <f t="shared" si="43"/>
        <v>6.9597054535375271</v>
      </c>
      <c r="S112" s="121">
        <f t="shared" si="44"/>
        <v>0</v>
      </c>
      <c r="T112" s="14">
        <f t="shared" si="45"/>
        <v>5.6678920243773163</v>
      </c>
    </row>
    <row r="113" spans="1:20">
      <c r="A113" s="30" t="s">
        <v>62</v>
      </c>
      <c r="B113" s="53" t="s">
        <v>34</v>
      </c>
      <c r="C113" s="54"/>
      <c r="D113" s="55"/>
      <c r="E113" s="55"/>
      <c r="F113" s="34"/>
      <c r="G113" s="34"/>
      <c r="H113" s="35"/>
      <c r="I113" s="4">
        <v>438133.63400000002</v>
      </c>
      <c r="J113" s="5">
        <v>1142667.8400000001</v>
      </c>
      <c r="K113" s="5">
        <v>488.09699999999998</v>
      </c>
      <c r="L113" s="6">
        <v>0.9</v>
      </c>
      <c r="M113" s="6">
        <v>1.7</v>
      </c>
      <c r="N113" s="14">
        <v>1.2</v>
      </c>
      <c r="O113" s="138"/>
      <c r="P113" s="121"/>
      <c r="Q113" s="121"/>
      <c r="R113" s="122"/>
      <c r="S113" s="121"/>
      <c r="T113" s="14"/>
    </row>
    <row r="114" spans="1:20">
      <c r="A114" s="30" t="s">
        <v>63</v>
      </c>
      <c r="B114" s="53" t="s">
        <v>34</v>
      </c>
      <c r="C114" s="4">
        <v>438167.19900000002</v>
      </c>
      <c r="D114" s="5">
        <v>1142653.9140000001</v>
      </c>
      <c r="E114" s="5">
        <v>487.20699999999999</v>
      </c>
      <c r="F114" s="6">
        <v>1</v>
      </c>
      <c r="G114" s="6">
        <v>1.1000000000000001</v>
      </c>
      <c r="H114" s="14">
        <v>1</v>
      </c>
      <c r="I114" s="4">
        <v>438167.2</v>
      </c>
      <c r="J114" s="5">
        <v>1142653.9080000001</v>
      </c>
      <c r="K114" s="5">
        <v>487.20499999999998</v>
      </c>
      <c r="L114" s="6">
        <v>1.3</v>
      </c>
      <c r="M114" s="6">
        <v>1.4</v>
      </c>
      <c r="N114" s="14">
        <v>1.1000000000000001</v>
      </c>
      <c r="O114" s="138">
        <f t="shared" si="40"/>
        <v>0.99999998928979039</v>
      </c>
      <c r="P114" s="121">
        <f t="shared" si="41"/>
        <v>-6.0000000521540642</v>
      </c>
      <c r="Q114" s="121">
        <f t="shared" si="42"/>
        <v>6.0827625799819236</v>
      </c>
      <c r="R114" s="122">
        <f t="shared" si="43"/>
        <v>6.0518592184551023</v>
      </c>
      <c r="S114" s="121">
        <f t="shared" si="44"/>
        <v>2.0000000000095497</v>
      </c>
      <c r="T114" s="14">
        <f t="shared" si="45"/>
        <v>3.7165171868296265</v>
      </c>
    </row>
    <row r="115" spans="1:20">
      <c r="A115" s="30" t="s">
        <v>66</v>
      </c>
      <c r="B115" s="53" t="s">
        <v>34</v>
      </c>
      <c r="C115" s="4">
        <v>438205.712</v>
      </c>
      <c r="D115" s="5">
        <v>1142644.0120000001</v>
      </c>
      <c r="E115" s="5">
        <v>486.68299999999999</v>
      </c>
      <c r="F115" s="6">
        <v>1.4</v>
      </c>
      <c r="G115" s="6">
        <v>0.8</v>
      </c>
      <c r="H115" s="14">
        <v>1.1000000000000001</v>
      </c>
      <c r="I115" s="4">
        <v>438205.70699999999</v>
      </c>
      <c r="J115" s="5">
        <v>1142644.0090000001</v>
      </c>
      <c r="K115" s="5">
        <v>486.67599999999999</v>
      </c>
      <c r="L115" s="6">
        <v>1.4</v>
      </c>
      <c r="M115" s="6">
        <v>1.2</v>
      </c>
      <c r="N115" s="14">
        <v>1.4</v>
      </c>
      <c r="O115" s="138">
        <f t="shared" si="40"/>
        <v>-5.0000000046566129</v>
      </c>
      <c r="P115" s="121">
        <f t="shared" si="41"/>
        <v>-3.0000000260770321</v>
      </c>
      <c r="Q115" s="121">
        <f t="shared" si="42"/>
        <v>5.830951912254835</v>
      </c>
      <c r="R115" s="122">
        <f t="shared" si="43"/>
        <v>6.1237243569579451</v>
      </c>
      <c r="S115" s="139">
        <f t="shared" si="44"/>
        <v>7.0000000000050022</v>
      </c>
      <c r="T115" s="14">
        <f t="shared" si="45"/>
        <v>4.4511234536912134</v>
      </c>
    </row>
    <row r="116" spans="1:20" ht="15" thickBot="1">
      <c r="A116" s="36" t="s">
        <v>67</v>
      </c>
      <c r="B116" s="58" t="s">
        <v>34</v>
      </c>
      <c r="C116" s="97">
        <v>438241.42700000003</v>
      </c>
      <c r="D116" s="98">
        <v>1142628.33</v>
      </c>
      <c r="E116" s="98">
        <v>485.87599999999998</v>
      </c>
      <c r="F116" s="39">
        <v>1.5</v>
      </c>
      <c r="G116" s="39">
        <v>0.9</v>
      </c>
      <c r="H116" s="114">
        <v>1.5</v>
      </c>
      <c r="I116" s="97">
        <v>438241.42599999998</v>
      </c>
      <c r="J116" s="98">
        <v>1142628.321</v>
      </c>
      <c r="K116" s="98">
        <v>485.87299999999999</v>
      </c>
      <c r="L116" s="39">
        <v>1.8</v>
      </c>
      <c r="M116" s="39">
        <v>1.9</v>
      </c>
      <c r="N116" s="114">
        <v>2.4</v>
      </c>
      <c r="O116" s="145">
        <f t="shared" si="40"/>
        <v>-1.0000000474974513</v>
      </c>
      <c r="P116" s="124">
        <f t="shared" si="41"/>
        <v>-9.0000000782310963</v>
      </c>
      <c r="Q116" s="124">
        <f t="shared" si="42"/>
        <v>9.0553852211352464</v>
      </c>
      <c r="R116" s="123">
        <f t="shared" si="43"/>
        <v>7.8700381193485969</v>
      </c>
      <c r="S116" s="124">
        <f t="shared" si="44"/>
        <v>2.9999999999859028</v>
      </c>
      <c r="T116" s="15">
        <f t="shared" si="45"/>
        <v>7.0754858490424528</v>
      </c>
    </row>
    <row r="117" spans="1:20" ht="15" hidden="1" thickBot="1">
      <c r="A117" s="99"/>
      <c r="B117" s="100"/>
      <c r="C117" s="101"/>
      <c r="D117" s="101"/>
      <c r="E117" s="101"/>
      <c r="F117" s="102"/>
      <c r="G117" s="103"/>
      <c r="H117" s="13"/>
      <c r="I117" s="93"/>
      <c r="J117" s="104"/>
      <c r="K117" s="104"/>
      <c r="L117" s="29"/>
      <c r="M117" s="105"/>
      <c r="N117" s="110"/>
      <c r="O117" s="140">
        <f t="shared" si="40"/>
        <v>0</v>
      </c>
      <c r="P117" s="141">
        <f t="shared" si="41"/>
        <v>0</v>
      </c>
      <c r="Q117" s="141">
        <f t="shared" si="42"/>
        <v>0</v>
      </c>
      <c r="R117" s="142">
        <f t="shared" si="43"/>
        <v>0</v>
      </c>
      <c r="S117" s="141">
        <f t="shared" si="44"/>
        <v>0</v>
      </c>
      <c r="T117" s="90">
        <f t="shared" si="45"/>
        <v>0</v>
      </c>
    </row>
    <row r="118" spans="1:20" ht="15" hidden="1" thickBot="1">
      <c r="A118" s="30"/>
      <c r="B118" s="53"/>
      <c r="C118" s="32"/>
      <c r="D118" s="33"/>
      <c r="E118" s="33"/>
      <c r="F118" s="34"/>
      <c r="G118" s="85"/>
      <c r="H118" s="108"/>
      <c r="I118" s="32"/>
      <c r="J118" s="33"/>
      <c r="K118" s="33"/>
      <c r="L118" s="34"/>
      <c r="M118" s="85"/>
      <c r="N118" s="108"/>
      <c r="O118" s="125">
        <f t="shared" si="40"/>
        <v>0</v>
      </c>
      <c r="P118" s="124">
        <f t="shared" si="41"/>
        <v>0</v>
      </c>
      <c r="Q118" s="124">
        <f t="shared" si="42"/>
        <v>0</v>
      </c>
      <c r="R118" s="123">
        <f t="shared" si="43"/>
        <v>0</v>
      </c>
      <c r="S118" s="124">
        <f t="shared" si="44"/>
        <v>0</v>
      </c>
      <c r="T118" s="15">
        <f t="shared" si="45"/>
        <v>0</v>
      </c>
    </row>
    <row r="119" spans="1:20" ht="15" hidden="1" thickBot="1">
      <c r="A119" s="30"/>
      <c r="B119" s="53"/>
      <c r="C119" s="7"/>
      <c r="D119" s="8"/>
      <c r="E119" s="8"/>
      <c r="F119" s="6"/>
      <c r="G119" s="86"/>
      <c r="H119" s="109"/>
      <c r="I119" s="7"/>
      <c r="J119" s="8"/>
      <c r="K119" s="8"/>
      <c r="L119" s="6"/>
      <c r="M119" s="86"/>
      <c r="N119" s="110"/>
      <c r="O119" s="125">
        <f t="shared" si="40"/>
        <v>0</v>
      </c>
      <c r="P119" s="124">
        <f t="shared" si="41"/>
        <v>0</v>
      </c>
      <c r="Q119" s="124">
        <f t="shared" si="42"/>
        <v>0</v>
      </c>
      <c r="R119" s="123">
        <f t="shared" si="43"/>
        <v>0</v>
      </c>
      <c r="S119" s="124">
        <f t="shared" si="44"/>
        <v>0</v>
      </c>
      <c r="T119" s="15">
        <f t="shared" si="45"/>
        <v>0</v>
      </c>
    </row>
    <row r="120" spans="1:20" ht="15" hidden="1" thickBot="1">
      <c r="A120" s="30"/>
      <c r="B120" s="53"/>
      <c r="C120" s="7"/>
      <c r="D120" s="8"/>
      <c r="E120" s="8"/>
      <c r="F120" s="6"/>
      <c r="G120" s="14"/>
      <c r="H120" s="109"/>
      <c r="I120" s="4"/>
      <c r="J120" s="5"/>
      <c r="K120" s="5"/>
      <c r="L120" s="6"/>
      <c r="M120" s="14"/>
      <c r="N120" s="109"/>
      <c r="O120" s="125">
        <f t="shared" si="40"/>
        <v>0</v>
      </c>
      <c r="P120" s="124">
        <f t="shared" si="41"/>
        <v>0</v>
      </c>
      <c r="Q120" s="124">
        <f t="shared" si="42"/>
        <v>0</v>
      </c>
      <c r="R120" s="123">
        <f t="shared" si="43"/>
        <v>0</v>
      </c>
      <c r="S120" s="124">
        <f t="shared" si="44"/>
        <v>0</v>
      </c>
      <c r="T120" s="15">
        <f t="shared" si="45"/>
        <v>0</v>
      </c>
    </row>
    <row r="121" spans="1:20" ht="15" hidden="1" thickBot="1">
      <c r="A121" s="30"/>
      <c r="B121" s="53"/>
      <c r="C121" s="32"/>
      <c r="D121" s="33"/>
      <c r="E121" s="33"/>
      <c r="F121" s="34"/>
      <c r="G121" s="85"/>
      <c r="H121" s="108"/>
      <c r="I121" s="4"/>
      <c r="J121" s="5"/>
      <c r="K121" s="5"/>
      <c r="L121" s="6"/>
      <c r="M121" s="14"/>
      <c r="N121" s="109"/>
      <c r="O121" s="125">
        <f t="shared" si="40"/>
        <v>0</v>
      </c>
      <c r="P121" s="124">
        <f t="shared" si="41"/>
        <v>0</v>
      </c>
      <c r="Q121" s="124">
        <f t="shared" si="42"/>
        <v>0</v>
      </c>
      <c r="R121" s="123">
        <f t="shared" si="43"/>
        <v>0</v>
      </c>
      <c r="S121" s="124">
        <f t="shared" si="44"/>
        <v>0</v>
      </c>
      <c r="T121" s="15">
        <f t="shared" si="45"/>
        <v>0</v>
      </c>
    </row>
    <row r="122" spans="1:20" ht="15" hidden="1" thickBot="1">
      <c r="A122" s="30"/>
      <c r="B122" s="53"/>
      <c r="C122" s="32"/>
      <c r="D122" s="33"/>
      <c r="E122" s="33"/>
      <c r="F122" s="34"/>
      <c r="G122" s="85"/>
      <c r="H122" s="108"/>
      <c r="I122" s="32"/>
      <c r="J122" s="33"/>
      <c r="K122" s="33"/>
      <c r="L122" s="34"/>
      <c r="M122" s="85"/>
      <c r="N122" s="108"/>
      <c r="O122" s="125">
        <f t="shared" si="40"/>
        <v>0</v>
      </c>
      <c r="P122" s="124">
        <f t="shared" si="41"/>
        <v>0</v>
      </c>
      <c r="Q122" s="124">
        <f t="shared" si="42"/>
        <v>0</v>
      </c>
      <c r="R122" s="123">
        <f t="shared" si="43"/>
        <v>0</v>
      </c>
      <c r="S122" s="124">
        <f t="shared" si="44"/>
        <v>0</v>
      </c>
      <c r="T122" s="15">
        <f t="shared" si="45"/>
        <v>0</v>
      </c>
    </row>
    <row r="123" spans="1:20" ht="15" hidden="1" thickBot="1">
      <c r="A123" s="30"/>
      <c r="B123" s="56"/>
      <c r="C123" s="4"/>
      <c r="D123" s="5"/>
      <c r="E123" s="5"/>
      <c r="F123" s="6"/>
      <c r="G123" s="14"/>
      <c r="H123" s="109"/>
      <c r="I123" s="4"/>
      <c r="J123" s="5"/>
      <c r="K123" s="5"/>
      <c r="L123" s="6"/>
      <c r="M123" s="14"/>
      <c r="N123" s="109"/>
      <c r="O123" s="125">
        <f t="shared" si="40"/>
        <v>0</v>
      </c>
      <c r="P123" s="124">
        <f t="shared" si="41"/>
        <v>0</v>
      </c>
      <c r="Q123" s="124">
        <f t="shared" si="42"/>
        <v>0</v>
      </c>
      <c r="R123" s="123">
        <f t="shared" si="43"/>
        <v>0</v>
      </c>
      <c r="S123" s="124">
        <f t="shared" si="44"/>
        <v>0</v>
      </c>
      <c r="T123" s="15">
        <f t="shared" si="45"/>
        <v>0</v>
      </c>
    </row>
    <row r="124" spans="1:20" ht="15" hidden="1" thickBot="1">
      <c r="A124" s="36"/>
      <c r="B124" s="58"/>
      <c r="C124" s="37"/>
      <c r="D124" s="38"/>
      <c r="E124" s="38"/>
      <c r="F124" s="39"/>
      <c r="G124" s="87"/>
      <c r="H124" s="111"/>
      <c r="I124" s="37"/>
      <c r="J124" s="38"/>
      <c r="K124" s="38"/>
      <c r="L124" s="39"/>
      <c r="M124" s="87"/>
      <c r="N124" s="112"/>
      <c r="O124" s="125">
        <f t="shared" si="40"/>
        <v>0</v>
      </c>
      <c r="P124" s="124">
        <f t="shared" si="41"/>
        <v>0</v>
      </c>
      <c r="Q124" s="124">
        <f t="shared" si="42"/>
        <v>0</v>
      </c>
      <c r="R124" s="123">
        <f t="shared" si="43"/>
        <v>0</v>
      </c>
      <c r="S124" s="124">
        <f t="shared" si="44"/>
        <v>0</v>
      </c>
      <c r="T124" s="15">
        <f t="shared" si="45"/>
        <v>0</v>
      </c>
    </row>
    <row r="125" spans="1:20">
      <c r="A125" s="40"/>
      <c r="B125" s="40"/>
      <c r="C125" s="59"/>
      <c r="D125" s="59"/>
      <c r="E125" s="59"/>
      <c r="F125" s="42"/>
      <c r="G125" s="42"/>
      <c r="H125" s="42"/>
      <c r="I125" s="12"/>
      <c r="J125" s="12"/>
      <c r="K125" s="12"/>
      <c r="L125" s="13"/>
      <c r="M125" s="13"/>
      <c r="N125" s="13"/>
      <c r="O125" s="13"/>
      <c r="P125" s="13"/>
      <c r="Q125" s="13"/>
      <c r="R125" s="44"/>
    </row>
    <row r="126" spans="1:20">
      <c r="A126" s="77"/>
      <c r="B126" s="146" t="s">
        <v>14</v>
      </c>
      <c r="C126" s="146"/>
      <c r="D126" s="146"/>
      <c r="E126" s="94"/>
      <c r="F126" s="147" t="s">
        <v>17</v>
      </c>
      <c r="G126" s="147"/>
      <c r="H126" s="147"/>
      <c r="I126" s="147"/>
      <c r="J126" s="147"/>
      <c r="K126" s="147"/>
      <c r="L126" s="147"/>
      <c r="M126" s="147"/>
      <c r="N126" s="95"/>
    </row>
    <row r="127" spans="1:20">
      <c r="B127" s="94"/>
      <c r="C127" s="94"/>
      <c r="D127" s="94"/>
      <c r="E127" s="94"/>
      <c r="F127" s="147" t="s">
        <v>21</v>
      </c>
      <c r="G127" s="147"/>
      <c r="H127" s="147"/>
      <c r="I127" s="147"/>
      <c r="J127" s="147"/>
      <c r="K127" s="147"/>
      <c r="L127" s="147"/>
      <c r="M127" s="147"/>
      <c r="N127" s="95"/>
    </row>
    <row r="128" spans="1:20">
      <c r="B128" s="94"/>
      <c r="C128" s="94"/>
      <c r="D128" s="94"/>
      <c r="E128" s="94"/>
      <c r="F128" s="147" t="s">
        <v>31</v>
      </c>
      <c r="G128" s="147"/>
      <c r="H128" s="147"/>
      <c r="I128" s="147"/>
      <c r="J128" s="147"/>
      <c r="K128" s="147"/>
      <c r="L128" s="147"/>
      <c r="M128" s="147"/>
      <c r="N128" s="95"/>
    </row>
    <row r="129" spans="1:20" ht="15" thickBot="1"/>
    <row r="130" spans="1:20" ht="18.600000000000001" thickBot="1">
      <c r="A130" s="148" t="s">
        <v>60</v>
      </c>
      <c r="B130" s="149"/>
      <c r="C130" s="149"/>
      <c r="D130" s="149"/>
      <c r="E130" s="149"/>
      <c r="F130" s="149"/>
      <c r="G130" s="149"/>
      <c r="H130" s="149"/>
      <c r="I130" s="149"/>
      <c r="J130" s="149"/>
      <c r="K130" s="149"/>
      <c r="L130" s="149"/>
      <c r="M130" s="149"/>
      <c r="N130" s="149"/>
      <c r="O130" s="149"/>
      <c r="P130" s="149"/>
      <c r="Q130" s="149"/>
      <c r="R130" s="149"/>
      <c r="S130" s="149"/>
      <c r="T130" s="150"/>
    </row>
    <row r="131" spans="1:20" ht="17.399999999999999">
      <c r="A131" s="151" t="s">
        <v>1</v>
      </c>
      <c r="B131" s="152"/>
      <c r="C131" s="157" t="s">
        <v>72</v>
      </c>
      <c r="D131" s="158"/>
      <c r="E131" s="158"/>
      <c r="F131" s="158"/>
      <c r="G131" s="158"/>
      <c r="H131" s="159"/>
      <c r="I131" s="157" t="s">
        <v>75</v>
      </c>
      <c r="J131" s="158"/>
      <c r="K131" s="158"/>
      <c r="L131" s="158"/>
      <c r="M131" s="158"/>
      <c r="N131" s="159"/>
      <c r="O131" s="160" t="s">
        <v>77</v>
      </c>
      <c r="P131" s="161"/>
      <c r="Q131" s="161"/>
      <c r="R131" s="161"/>
      <c r="S131" s="161"/>
      <c r="T131" s="162"/>
    </row>
    <row r="132" spans="1:20">
      <c r="A132" s="153"/>
      <c r="B132" s="154"/>
      <c r="C132" s="163">
        <v>45160</v>
      </c>
      <c r="D132" s="164"/>
      <c r="E132" s="164"/>
      <c r="F132" s="164"/>
      <c r="G132" s="164"/>
      <c r="H132" s="165"/>
      <c r="I132" s="163">
        <v>45197</v>
      </c>
      <c r="J132" s="164"/>
      <c r="K132" s="164"/>
      <c r="L132" s="164"/>
      <c r="M132" s="164"/>
      <c r="N132" s="165"/>
      <c r="O132" s="166" t="s">
        <v>28</v>
      </c>
      <c r="P132" s="167"/>
      <c r="Q132" s="167"/>
      <c r="R132" s="167"/>
      <c r="S132" s="167" t="s">
        <v>29</v>
      </c>
      <c r="T132" s="170"/>
    </row>
    <row r="133" spans="1:20" ht="14.55" customHeight="1">
      <c r="A133" s="153"/>
      <c r="B133" s="154"/>
      <c r="C133" s="172" t="s">
        <v>2</v>
      </c>
      <c r="D133" s="173"/>
      <c r="E133" s="174"/>
      <c r="F133" s="175" t="s">
        <v>3</v>
      </c>
      <c r="G133" s="175"/>
      <c r="H133" s="176"/>
      <c r="I133" s="172" t="s">
        <v>2</v>
      </c>
      <c r="J133" s="173"/>
      <c r="K133" s="174"/>
      <c r="L133" s="175" t="s">
        <v>3</v>
      </c>
      <c r="M133" s="175"/>
      <c r="N133" s="176"/>
      <c r="O133" s="168"/>
      <c r="P133" s="169"/>
      <c r="Q133" s="169"/>
      <c r="R133" s="169"/>
      <c r="S133" s="169"/>
      <c r="T133" s="171"/>
    </row>
    <row r="134" spans="1:20" ht="30.6">
      <c r="A134" s="153"/>
      <c r="B134" s="154"/>
      <c r="C134" s="2" t="s">
        <v>4</v>
      </c>
      <c r="D134" s="1" t="s">
        <v>5</v>
      </c>
      <c r="E134" s="1" t="s">
        <v>25</v>
      </c>
      <c r="F134" s="1" t="s">
        <v>6</v>
      </c>
      <c r="G134" s="1" t="s">
        <v>7</v>
      </c>
      <c r="H134" s="3" t="s">
        <v>27</v>
      </c>
      <c r="I134" s="2" t="s">
        <v>4</v>
      </c>
      <c r="J134" s="1" t="s">
        <v>5</v>
      </c>
      <c r="K134" s="1" t="s">
        <v>25</v>
      </c>
      <c r="L134" s="1" t="s">
        <v>6</v>
      </c>
      <c r="M134" s="1" t="s">
        <v>7</v>
      </c>
      <c r="N134" s="3" t="s">
        <v>27</v>
      </c>
      <c r="O134" s="2" t="s">
        <v>8</v>
      </c>
      <c r="P134" s="1" t="s">
        <v>9</v>
      </c>
      <c r="Q134" s="1" t="s">
        <v>10</v>
      </c>
      <c r="R134" s="118" t="s">
        <v>11</v>
      </c>
      <c r="S134" s="116" t="s">
        <v>30</v>
      </c>
      <c r="T134" s="11" t="s">
        <v>11</v>
      </c>
    </row>
    <row r="135" spans="1:20" ht="15" thickBot="1">
      <c r="A135" s="155"/>
      <c r="B135" s="156"/>
      <c r="C135" s="16" t="s">
        <v>12</v>
      </c>
      <c r="D135" s="17" t="s">
        <v>12</v>
      </c>
      <c r="E135" s="17" t="s">
        <v>26</v>
      </c>
      <c r="F135" s="18" t="s">
        <v>13</v>
      </c>
      <c r="G135" s="18" t="s">
        <v>13</v>
      </c>
      <c r="H135" s="19" t="s">
        <v>13</v>
      </c>
      <c r="I135" s="16" t="s">
        <v>12</v>
      </c>
      <c r="J135" s="17" t="s">
        <v>12</v>
      </c>
      <c r="K135" s="17" t="s">
        <v>26</v>
      </c>
      <c r="L135" s="18" t="s">
        <v>13</v>
      </c>
      <c r="M135" s="18" t="s">
        <v>13</v>
      </c>
      <c r="N135" s="19" t="s">
        <v>13</v>
      </c>
      <c r="O135" s="23" t="s">
        <v>13</v>
      </c>
      <c r="P135" s="18" t="s">
        <v>13</v>
      </c>
      <c r="Q135" s="18" t="s">
        <v>13</v>
      </c>
      <c r="R135" s="17" t="s">
        <v>13</v>
      </c>
      <c r="S135" s="18" t="s">
        <v>13</v>
      </c>
      <c r="T135" s="24" t="s">
        <v>13</v>
      </c>
    </row>
    <row r="136" spans="1:20">
      <c r="A136" s="25" t="s">
        <v>65</v>
      </c>
      <c r="B136" s="49" t="s">
        <v>34</v>
      </c>
      <c r="C136" s="137">
        <v>437959.39299999998</v>
      </c>
      <c r="D136" s="136">
        <v>1142780.973</v>
      </c>
      <c r="E136" s="136">
        <v>479.35700000000003</v>
      </c>
      <c r="F136" s="9">
        <v>2.7</v>
      </c>
      <c r="G136" s="9">
        <v>1.4</v>
      </c>
      <c r="H136" s="106">
        <v>1</v>
      </c>
      <c r="I136" s="137">
        <v>437959.39199999999</v>
      </c>
      <c r="J136" s="136">
        <v>1142780.977</v>
      </c>
      <c r="K136" s="136">
        <v>479.35700000000003</v>
      </c>
      <c r="L136" s="9">
        <v>1.3</v>
      </c>
      <c r="M136" s="9">
        <v>1.2</v>
      </c>
      <c r="N136" s="106">
        <v>0.8</v>
      </c>
      <c r="O136" s="143">
        <f t="shared" ref="O136:O140" si="46">(I136-C136)*1000</f>
        <v>-0.99999998928979039</v>
      </c>
      <c r="P136" s="117">
        <f t="shared" ref="P136:P140" si="47">(J136-D136)*1000</f>
        <v>3.9999999571591616</v>
      </c>
      <c r="Q136" s="117">
        <f t="shared" ref="Q136:Q140" si="48">SQRT(O136^2+P136^2)</f>
        <v>4.1231055814583355</v>
      </c>
      <c r="R136" s="119">
        <f t="shared" ref="R136:R140" si="49">2.5*SQRT(F136^2+G136^2+L136^2+M136^2)</f>
        <v>8.7963060428795909</v>
      </c>
      <c r="S136" s="117">
        <f t="shared" ref="S136:S140" si="50">(E136-K136)*1000</f>
        <v>0</v>
      </c>
      <c r="T136" s="106">
        <f t="shared" ref="T136:T140" si="51">2.5*SQRT(H136^2+N136^2)</f>
        <v>3.2015621187164243</v>
      </c>
    </row>
    <row r="137" spans="1:20">
      <c r="A137" s="30" t="s">
        <v>64</v>
      </c>
      <c r="B137" s="53" t="s">
        <v>34</v>
      </c>
      <c r="C137" s="4">
        <v>438005.19</v>
      </c>
      <c r="D137" s="5">
        <v>1142747.3149999999</v>
      </c>
      <c r="E137" s="5">
        <v>481.57</v>
      </c>
      <c r="F137" s="6">
        <v>2.9</v>
      </c>
      <c r="G137" s="6">
        <v>2.2999999999999998</v>
      </c>
      <c r="H137" s="14">
        <v>1.8</v>
      </c>
      <c r="I137" s="4">
        <v>438005.19</v>
      </c>
      <c r="J137" s="5">
        <v>1142747.321</v>
      </c>
      <c r="K137" s="5">
        <v>481.57</v>
      </c>
      <c r="L137" s="6">
        <v>1.5</v>
      </c>
      <c r="M137" s="6">
        <v>1.4</v>
      </c>
      <c r="N137" s="14">
        <v>1.5</v>
      </c>
      <c r="O137" s="138">
        <f t="shared" si="46"/>
        <v>0</v>
      </c>
      <c r="P137" s="121">
        <f t="shared" si="47"/>
        <v>6.0000000521540642</v>
      </c>
      <c r="Q137" s="121">
        <f t="shared" si="48"/>
        <v>6.0000000521540642</v>
      </c>
      <c r="R137" s="122">
        <f t="shared" si="49"/>
        <v>10.580051984749412</v>
      </c>
      <c r="S137" s="121">
        <f t="shared" si="50"/>
        <v>0</v>
      </c>
      <c r="T137" s="14">
        <f t="shared" si="51"/>
        <v>5.8576872569299905</v>
      </c>
    </row>
    <row r="138" spans="1:20">
      <c r="A138" s="30" t="s">
        <v>68</v>
      </c>
      <c r="B138" s="53" t="s">
        <v>34</v>
      </c>
      <c r="C138" s="54">
        <v>438032.96500000003</v>
      </c>
      <c r="D138" s="55">
        <v>1142722.6939999999</v>
      </c>
      <c r="E138" s="55">
        <v>481.21199999999999</v>
      </c>
      <c r="F138" s="34">
        <v>1.8</v>
      </c>
      <c r="G138" s="34">
        <v>2.2000000000000002</v>
      </c>
      <c r="H138" s="35">
        <v>0.8</v>
      </c>
      <c r="I138" s="54">
        <v>438032.94699999999</v>
      </c>
      <c r="J138" s="55">
        <v>1142722.6839999999</v>
      </c>
      <c r="K138" s="55">
        <v>481.214</v>
      </c>
      <c r="L138" s="34">
        <v>1.7</v>
      </c>
      <c r="M138" s="34">
        <v>2.2000000000000002</v>
      </c>
      <c r="N138" s="35">
        <v>1.4</v>
      </c>
      <c r="O138" s="138">
        <f t="shared" si="46"/>
        <v>-18.000000040046871</v>
      </c>
      <c r="P138" s="121">
        <f t="shared" si="47"/>
        <v>-10.000000009313226</v>
      </c>
      <c r="Q138" s="121">
        <f t="shared" si="48"/>
        <v>20.591260321504166</v>
      </c>
      <c r="R138" s="122">
        <f t="shared" si="49"/>
        <v>9.9404476760355216</v>
      </c>
      <c r="S138" s="121">
        <f t="shared" si="50"/>
        <v>-2.0000000000095497</v>
      </c>
      <c r="T138" s="14">
        <f t="shared" si="51"/>
        <v>4.0311288741492746</v>
      </c>
    </row>
    <row r="139" spans="1:20">
      <c r="A139" s="30" t="s">
        <v>69</v>
      </c>
      <c r="B139" s="53" t="s">
        <v>34</v>
      </c>
      <c r="C139" s="4">
        <v>438060.60499999998</v>
      </c>
      <c r="D139" s="5">
        <v>1142703.4509999999</v>
      </c>
      <c r="E139" s="5">
        <v>483.18099999999998</v>
      </c>
      <c r="F139" s="6">
        <v>2.2999999999999998</v>
      </c>
      <c r="G139" s="6">
        <v>1.2</v>
      </c>
      <c r="H139" s="14">
        <v>0.7</v>
      </c>
      <c r="I139" s="4">
        <v>438060.60100000002</v>
      </c>
      <c r="J139" s="5">
        <v>1142703.44</v>
      </c>
      <c r="K139" s="5">
        <v>483.18200000000002</v>
      </c>
      <c r="L139" s="6">
        <v>0.9</v>
      </c>
      <c r="M139" s="6">
        <v>1.6</v>
      </c>
      <c r="N139" s="14">
        <v>1</v>
      </c>
      <c r="O139" s="138">
        <f t="shared" si="46"/>
        <v>-3.9999999571591616</v>
      </c>
      <c r="P139" s="121">
        <f t="shared" si="47"/>
        <v>-10.999999940395355</v>
      </c>
      <c r="Q139" s="121">
        <f t="shared" si="48"/>
        <v>11.704699840063013</v>
      </c>
      <c r="R139" s="122">
        <f t="shared" si="49"/>
        <v>7.9451242910353512</v>
      </c>
      <c r="S139" s="121">
        <f t="shared" si="50"/>
        <v>-1.0000000000331966</v>
      </c>
      <c r="T139" s="14">
        <f t="shared" si="51"/>
        <v>3.0516389039334255</v>
      </c>
    </row>
    <row r="140" spans="1:20">
      <c r="A140" s="30" t="s">
        <v>61</v>
      </c>
      <c r="B140" s="53" t="s">
        <v>34</v>
      </c>
      <c r="C140" s="4">
        <v>438103.429</v>
      </c>
      <c r="D140" s="5">
        <v>1142680.818</v>
      </c>
      <c r="E140" s="5">
        <v>487.10300000000001</v>
      </c>
      <c r="F140" s="6">
        <v>3.1</v>
      </c>
      <c r="G140" s="6">
        <v>2.5</v>
      </c>
      <c r="H140" s="14">
        <v>1.4</v>
      </c>
      <c r="I140" s="4">
        <v>438103.43099999998</v>
      </c>
      <c r="J140" s="5">
        <v>1142680.814</v>
      </c>
      <c r="K140" s="5">
        <v>487.1</v>
      </c>
      <c r="L140" s="6">
        <v>1.4</v>
      </c>
      <c r="M140" s="6">
        <v>1.7</v>
      </c>
      <c r="N140" s="14">
        <v>1.7</v>
      </c>
      <c r="O140" s="138">
        <f t="shared" si="46"/>
        <v>1.9999999785795808</v>
      </c>
      <c r="P140" s="121">
        <f t="shared" si="47"/>
        <v>-3.9999999571591616</v>
      </c>
      <c r="Q140" s="121">
        <f t="shared" si="48"/>
        <v>4.4721359071020661</v>
      </c>
      <c r="R140" s="122">
        <f t="shared" si="49"/>
        <v>11.377060252982753</v>
      </c>
      <c r="S140" s="121">
        <f t="shared" si="50"/>
        <v>2.9999999999859028</v>
      </c>
      <c r="T140" s="14">
        <f t="shared" si="51"/>
        <v>5.5056788863863106</v>
      </c>
    </row>
    <row r="141" spans="1:20">
      <c r="A141" s="30" t="s">
        <v>62</v>
      </c>
      <c r="B141" s="53" t="s">
        <v>34</v>
      </c>
      <c r="C141" s="4"/>
      <c r="D141" s="5"/>
      <c r="E141" s="5"/>
      <c r="F141" s="6"/>
      <c r="G141" s="6"/>
      <c r="H141" s="14"/>
      <c r="I141" s="4">
        <v>438133.63400000002</v>
      </c>
      <c r="J141" s="5">
        <v>1142667.8400000001</v>
      </c>
      <c r="K141" s="5">
        <v>488.09699999999998</v>
      </c>
      <c r="L141" s="6">
        <v>0.9</v>
      </c>
      <c r="M141" s="6">
        <v>1.7</v>
      </c>
      <c r="N141" s="14">
        <v>1.2</v>
      </c>
      <c r="O141" s="138"/>
      <c r="P141" s="121"/>
      <c r="Q141" s="121"/>
      <c r="R141" s="122"/>
      <c r="S141" s="121"/>
      <c r="T141" s="14"/>
    </row>
    <row r="142" spans="1:20">
      <c r="A142" s="30" t="s">
        <v>63</v>
      </c>
      <c r="B142" s="53" t="s">
        <v>34</v>
      </c>
      <c r="C142" s="4">
        <v>438167.2</v>
      </c>
      <c r="D142" s="5">
        <v>1142653.9169999999</v>
      </c>
      <c r="E142" s="5">
        <v>487.209</v>
      </c>
      <c r="F142" s="6">
        <v>2.5</v>
      </c>
      <c r="G142" s="6">
        <v>2.1</v>
      </c>
      <c r="H142" s="14">
        <v>0.9</v>
      </c>
      <c r="I142" s="4">
        <v>438167.2</v>
      </c>
      <c r="J142" s="5">
        <v>1142653.9080000001</v>
      </c>
      <c r="K142" s="5">
        <v>487.20499999999998</v>
      </c>
      <c r="L142" s="6">
        <v>1.3</v>
      </c>
      <c r="M142" s="6">
        <v>1.4</v>
      </c>
      <c r="N142" s="14">
        <v>1.1000000000000001</v>
      </c>
      <c r="O142" s="138">
        <f t="shared" ref="O142:O152" si="52">(I142-C142)*1000</f>
        <v>0</v>
      </c>
      <c r="P142" s="121">
        <f t="shared" ref="P142:P152" si="53">(J142-D142)*1000</f>
        <v>-8.9999998454004526</v>
      </c>
      <c r="Q142" s="121">
        <f t="shared" ref="Q142:Q152" si="54">SQRT(O142^2+P142^2)</f>
        <v>8.9999998454004526</v>
      </c>
      <c r="R142" s="122">
        <f t="shared" ref="R142:R152" si="55">2.5*SQRT(F142^2+G142^2+L142^2+M142^2)</f>
        <v>9.4571401596888691</v>
      </c>
      <c r="S142" s="139">
        <f t="shared" ref="S142:S152" si="56">(E142-K142)*1000</f>
        <v>4.0000000000190994</v>
      </c>
      <c r="T142" s="14">
        <f t="shared" ref="T142:T152" si="57">2.5*SQRT(H142^2+N142^2)</f>
        <v>3.5531676008879742</v>
      </c>
    </row>
    <row r="143" spans="1:20">
      <c r="A143" s="30" t="s">
        <v>66</v>
      </c>
      <c r="B143" s="53" t="s">
        <v>34</v>
      </c>
      <c r="C143" s="4">
        <v>438205.70899999997</v>
      </c>
      <c r="D143" s="5">
        <v>1142644.014</v>
      </c>
      <c r="E143" s="5">
        <v>486.68299999999999</v>
      </c>
      <c r="F143" s="6">
        <v>2.5</v>
      </c>
      <c r="G143" s="6">
        <v>2.8</v>
      </c>
      <c r="H143" s="14">
        <v>1</v>
      </c>
      <c r="I143" s="4">
        <v>438205.70699999999</v>
      </c>
      <c r="J143" s="5">
        <v>1142644.0090000001</v>
      </c>
      <c r="K143" s="5">
        <v>486.67599999999999</v>
      </c>
      <c r="L143" s="6">
        <v>1.4</v>
      </c>
      <c r="M143" s="6">
        <v>1.2</v>
      </c>
      <c r="N143" s="14">
        <v>1.4</v>
      </c>
      <c r="O143" s="138">
        <f t="shared" si="52"/>
        <v>-1.9999999785795808</v>
      </c>
      <c r="P143" s="121">
        <f t="shared" si="53"/>
        <v>-4.999999888241291</v>
      </c>
      <c r="Q143" s="121">
        <f t="shared" si="54"/>
        <v>5.3851646954138044</v>
      </c>
      <c r="R143" s="122">
        <f t="shared" si="55"/>
        <v>10.455261833163243</v>
      </c>
      <c r="S143" s="139">
        <f t="shared" si="56"/>
        <v>7.0000000000050022</v>
      </c>
      <c r="T143" s="14">
        <f t="shared" si="57"/>
        <v>4.3011626335213133</v>
      </c>
    </row>
    <row r="144" spans="1:20" ht="15" thickBot="1">
      <c r="A144" s="36" t="s">
        <v>67</v>
      </c>
      <c r="B144" s="58" t="s">
        <v>34</v>
      </c>
      <c r="C144" s="97">
        <v>438241.42599999998</v>
      </c>
      <c r="D144" s="98">
        <v>1142628.331</v>
      </c>
      <c r="E144" s="98">
        <v>485.87700000000001</v>
      </c>
      <c r="F144" s="39">
        <v>2.9</v>
      </c>
      <c r="G144" s="39">
        <v>3.6</v>
      </c>
      <c r="H144" s="114">
        <v>1.4</v>
      </c>
      <c r="I144" s="97">
        <v>438241.42599999998</v>
      </c>
      <c r="J144" s="98">
        <v>1142628.321</v>
      </c>
      <c r="K144" s="98">
        <v>485.87299999999999</v>
      </c>
      <c r="L144" s="39">
        <v>1.8</v>
      </c>
      <c r="M144" s="39">
        <v>1.9</v>
      </c>
      <c r="N144" s="114">
        <v>2.4</v>
      </c>
      <c r="O144" s="145">
        <f t="shared" si="52"/>
        <v>0</v>
      </c>
      <c r="P144" s="124">
        <f t="shared" si="53"/>
        <v>-10.000000009313226</v>
      </c>
      <c r="Q144" s="124">
        <f t="shared" si="54"/>
        <v>10.000000009313226</v>
      </c>
      <c r="R144" s="123">
        <f t="shared" si="55"/>
        <v>13.280624985293425</v>
      </c>
      <c r="S144" s="124">
        <f t="shared" si="56"/>
        <v>4.0000000000190994</v>
      </c>
      <c r="T144" s="15">
        <f t="shared" si="57"/>
        <v>6.9462219947249029</v>
      </c>
    </row>
    <row r="145" spans="1:20" ht="15" hidden="1" thickBot="1">
      <c r="A145" s="99"/>
      <c r="B145" s="100"/>
      <c r="C145" s="101"/>
      <c r="D145" s="101"/>
      <c r="E145" s="101"/>
      <c r="F145" s="102"/>
      <c r="G145" s="103"/>
      <c r="H145" s="13"/>
      <c r="I145" s="93"/>
      <c r="J145" s="104"/>
      <c r="K145" s="104"/>
      <c r="L145" s="29"/>
      <c r="M145" s="105"/>
      <c r="N145" s="110"/>
      <c r="O145" s="140">
        <f t="shared" si="52"/>
        <v>0</v>
      </c>
      <c r="P145" s="141">
        <f t="shared" si="53"/>
        <v>0</v>
      </c>
      <c r="Q145" s="141">
        <f t="shared" si="54"/>
        <v>0</v>
      </c>
      <c r="R145" s="142">
        <f t="shared" si="55"/>
        <v>0</v>
      </c>
      <c r="S145" s="141">
        <f t="shared" si="56"/>
        <v>0</v>
      </c>
      <c r="T145" s="90">
        <f t="shared" si="57"/>
        <v>0</v>
      </c>
    </row>
    <row r="146" spans="1:20" ht="15" hidden="1" thickBot="1">
      <c r="A146" s="30"/>
      <c r="B146" s="53"/>
      <c r="C146" s="32"/>
      <c r="D146" s="33"/>
      <c r="E146" s="33"/>
      <c r="F146" s="34"/>
      <c r="G146" s="85"/>
      <c r="H146" s="108"/>
      <c r="I146" s="32"/>
      <c r="J146" s="33"/>
      <c r="K146" s="33"/>
      <c r="L146" s="34"/>
      <c r="M146" s="85"/>
      <c r="N146" s="108"/>
      <c r="O146" s="125">
        <f t="shared" si="52"/>
        <v>0</v>
      </c>
      <c r="P146" s="124">
        <f t="shared" si="53"/>
        <v>0</v>
      </c>
      <c r="Q146" s="124">
        <f t="shared" si="54"/>
        <v>0</v>
      </c>
      <c r="R146" s="123">
        <f t="shared" si="55"/>
        <v>0</v>
      </c>
      <c r="S146" s="124">
        <f t="shared" si="56"/>
        <v>0</v>
      </c>
      <c r="T146" s="15">
        <f t="shared" si="57"/>
        <v>0</v>
      </c>
    </row>
    <row r="147" spans="1:20" ht="15" hidden="1" thickBot="1">
      <c r="A147" s="30"/>
      <c r="B147" s="53"/>
      <c r="C147" s="7"/>
      <c r="D147" s="8"/>
      <c r="E147" s="8"/>
      <c r="F147" s="6"/>
      <c r="G147" s="86"/>
      <c r="H147" s="109"/>
      <c r="I147" s="7"/>
      <c r="J147" s="8"/>
      <c r="K147" s="8"/>
      <c r="L147" s="6"/>
      <c r="M147" s="86"/>
      <c r="N147" s="110"/>
      <c r="O147" s="125">
        <f t="shared" si="52"/>
        <v>0</v>
      </c>
      <c r="P147" s="124">
        <f t="shared" si="53"/>
        <v>0</v>
      </c>
      <c r="Q147" s="124">
        <f t="shared" si="54"/>
        <v>0</v>
      </c>
      <c r="R147" s="123">
        <f t="shared" si="55"/>
        <v>0</v>
      </c>
      <c r="S147" s="124">
        <f t="shared" si="56"/>
        <v>0</v>
      </c>
      <c r="T147" s="15">
        <f t="shared" si="57"/>
        <v>0</v>
      </c>
    </row>
    <row r="148" spans="1:20" ht="15" hidden="1" thickBot="1">
      <c r="A148" s="30"/>
      <c r="B148" s="53"/>
      <c r="C148" s="7"/>
      <c r="D148" s="8"/>
      <c r="E148" s="8"/>
      <c r="F148" s="6"/>
      <c r="G148" s="14"/>
      <c r="H148" s="109"/>
      <c r="I148" s="4"/>
      <c r="J148" s="5"/>
      <c r="K148" s="5"/>
      <c r="L148" s="6"/>
      <c r="M148" s="14"/>
      <c r="N148" s="109"/>
      <c r="O148" s="125">
        <f t="shared" si="52"/>
        <v>0</v>
      </c>
      <c r="P148" s="124">
        <f t="shared" si="53"/>
        <v>0</v>
      </c>
      <c r="Q148" s="124">
        <f t="shared" si="54"/>
        <v>0</v>
      </c>
      <c r="R148" s="123">
        <f t="shared" si="55"/>
        <v>0</v>
      </c>
      <c r="S148" s="124">
        <f t="shared" si="56"/>
        <v>0</v>
      </c>
      <c r="T148" s="15">
        <f t="shared" si="57"/>
        <v>0</v>
      </c>
    </row>
    <row r="149" spans="1:20" ht="15" hidden="1" thickBot="1">
      <c r="A149" s="30"/>
      <c r="B149" s="53"/>
      <c r="C149" s="32"/>
      <c r="D149" s="33"/>
      <c r="E149" s="33"/>
      <c r="F149" s="34"/>
      <c r="G149" s="85"/>
      <c r="H149" s="108"/>
      <c r="I149" s="4"/>
      <c r="J149" s="5"/>
      <c r="K149" s="5"/>
      <c r="L149" s="6"/>
      <c r="M149" s="14"/>
      <c r="N149" s="109"/>
      <c r="O149" s="125">
        <f t="shared" si="52"/>
        <v>0</v>
      </c>
      <c r="P149" s="124">
        <f t="shared" si="53"/>
        <v>0</v>
      </c>
      <c r="Q149" s="124">
        <f t="shared" si="54"/>
        <v>0</v>
      </c>
      <c r="R149" s="123">
        <f t="shared" si="55"/>
        <v>0</v>
      </c>
      <c r="S149" s="124">
        <f t="shared" si="56"/>
        <v>0</v>
      </c>
      <c r="T149" s="15">
        <f t="shared" si="57"/>
        <v>0</v>
      </c>
    </row>
    <row r="150" spans="1:20" ht="15" hidden="1" thickBot="1">
      <c r="A150" s="30"/>
      <c r="B150" s="53"/>
      <c r="C150" s="32"/>
      <c r="D150" s="33"/>
      <c r="E150" s="33"/>
      <c r="F150" s="34"/>
      <c r="G150" s="85"/>
      <c r="H150" s="108"/>
      <c r="I150" s="32"/>
      <c r="J150" s="33"/>
      <c r="K150" s="33"/>
      <c r="L150" s="34"/>
      <c r="M150" s="85"/>
      <c r="N150" s="108"/>
      <c r="O150" s="125">
        <f t="shared" si="52"/>
        <v>0</v>
      </c>
      <c r="P150" s="124">
        <f t="shared" si="53"/>
        <v>0</v>
      </c>
      <c r="Q150" s="124">
        <f t="shared" si="54"/>
        <v>0</v>
      </c>
      <c r="R150" s="123">
        <f t="shared" si="55"/>
        <v>0</v>
      </c>
      <c r="S150" s="124">
        <f t="shared" si="56"/>
        <v>0</v>
      </c>
      <c r="T150" s="15">
        <f t="shared" si="57"/>
        <v>0</v>
      </c>
    </row>
    <row r="151" spans="1:20" ht="15" hidden="1" thickBot="1">
      <c r="A151" s="30"/>
      <c r="B151" s="56"/>
      <c r="C151" s="4"/>
      <c r="D151" s="5"/>
      <c r="E151" s="5"/>
      <c r="F151" s="6"/>
      <c r="G151" s="14"/>
      <c r="H151" s="109"/>
      <c r="I151" s="4"/>
      <c r="J151" s="5"/>
      <c r="K151" s="5"/>
      <c r="L151" s="6"/>
      <c r="M151" s="14"/>
      <c r="N151" s="109"/>
      <c r="O151" s="125">
        <f t="shared" si="52"/>
        <v>0</v>
      </c>
      <c r="P151" s="124">
        <f t="shared" si="53"/>
        <v>0</v>
      </c>
      <c r="Q151" s="124">
        <f t="shared" si="54"/>
        <v>0</v>
      </c>
      <c r="R151" s="123">
        <f t="shared" si="55"/>
        <v>0</v>
      </c>
      <c r="S151" s="124">
        <f t="shared" si="56"/>
        <v>0</v>
      </c>
      <c r="T151" s="15">
        <f t="shared" si="57"/>
        <v>0</v>
      </c>
    </row>
    <row r="152" spans="1:20" ht="15" hidden="1" thickBot="1">
      <c r="A152" s="36"/>
      <c r="B152" s="58"/>
      <c r="C152" s="37"/>
      <c r="D152" s="38"/>
      <c r="E152" s="38"/>
      <c r="F152" s="39"/>
      <c r="G152" s="87"/>
      <c r="H152" s="111"/>
      <c r="I152" s="37"/>
      <c r="J152" s="38"/>
      <c r="K152" s="38"/>
      <c r="L152" s="39"/>
      <c r="M152" s="87"/>
      <c r="N152" s="112"/>
      <c r="O152" s="125">
        <f t="shared" si="52"/>
        <v>0</v>
      </c>
      <c r="P152" s="124">
        <f t="shared" si="53"/>
        <v>0</v>
      </c>
      <c r="Q152" s="124">
        <f t="shared" si="54"/>
        <v>0</v>
      </c>
      <c r="R152" s="123">
        <f t="shared" si="55"/>
        <v>0</v>
      </c>
      <c r="S152" s="124">
        <f t="shared" si="56"/>
        <v>0</v>
      </c>
      <c r="T152" s="15">
        <f t="shared" si="57"/>
        <v>0</v>
      </c>
    </row>
    <row r="153" spans="1:20">
      <c r="A153" s="40"/>
      <c r="B153" s="40"/>
      <c r="C153" s="59"/>
      <c r="D153" s="59"/>
      <c r="E153" s="59"/>
      <c r="F153" s="42"/>
      <c r="G153" s="42"/>
      <c r="H153" s="42"/>
      <c r="I153" s="12"/>
      <c r="J153" s="12"/>
      <c r="K153" s="12"/>
      <c r="L153" s="13"/>
      <c r="M153" s="13"/>
      <c r="N153" s="13"/>
      <c r="O153" s="13"/>
      <c r="P153" s="13"/>
      <c r="Q153" s="13"/>
      <c r="R153" s="44"/>
    </row>
    <row r="154" spans="1:20">
      <c r="A154" s="77"/>
      <c r="B154" s="146" t="s">
        <v>14</v>
      </c>
      <c r="C154" s="146"/>
      <c r="D154" s="146"/>
      <c r="E154" s="94"/>
      <c r="F154" s="147" t="s">
        <v>17</v>
      </c>
      <c r="G154" s="147"/>
      <c r="H154" s="147"/>
      <c r="I154" s="147"/>
      <c r="J154" s="147"/>
      <c r="K154" s="147"/>
      <c r="L154" s="147"/>
      <c r="M154" s="147"/>
      <c r="N154" s="95"/>
    </row>
    <row r="155" spans="1:20" ht="15" thickBot="1">
      <c r="B155" s="94"/>
      <c r="C155" s="94"/>
      <c r="D155" s="94"/>
      <c r="E155" s="94"/>
      <c r="F155" s="147" t="s">
        <v>21</v>
      </c>
      <c r="G155" s="147"/>
      <c r="H155" s="147"/>
      <c r="I155" s="147"/>
      <c r="J155" s="147"/>
      <c r="K155" s="147"/>
      <c r="L155" s="147"/>
      <c r="M155" s="147"/>
      <c r="N155" s="95"/>
    </row>
    <row r="156" spans="1:20" ht="18.600000000000001" thickBot="1">
      <c r="A156" s="148" t="s">
        <v>60</v>
      </c>
      <c r="B156" s="149"/>
      <c r="C156" s="149"/>
      <c r="D156" s="149"/>
      <c r="E156" s="149"/>
      <c r="F156" s="149"/>
      <c r="G156" s="149"/>
      <c r="H156" s="149"/>
      <c r="I156" s="149"/>
      <c r="J156" s="149"/>
      <c r="K156" s="149"/>
      <c r="L156" s="149"/>
      <c r="M156" s="149"/>
      <c r="N156" s="149"/>
      <c r="O156" s="149"/>
      <c r="P156" s="149"/>
      <c r="Q156" s="149"/>
      <c r="R156" s="149"/>
      <c r="S156" s="149"/>
      <c r="T156" s="150"/>
    </row>
    <row r="157" spans="1:20" ht="17.399999999999999">
      <c r="A157" s="151" t="s">
        <v>1</v>
      </c>
      <c r="B157" s="152"/>
      <c r="C157" s="157" t="s">
        <v>16</v>
      </c>
      <c r="D157" s="158"/>
      <c r="E157" s="158"/>
      <c r="F157" s="158"/>
      <c r="G157" s="158"/>
      <c r="H157" s="159"/>
      <c r="I157" s="157" t="s">
        <v>78</v>
      </c>
      <c r="J157" s="158"/>
      <c r="K157" s="158"/>
      <c r="L157" s="158"/>
      <c r="M157" s="158"/>
      <c r="N157" s="159"/>
      <c r="O157" s="160" t="s">
        <v>79</v>
      </c>
      <c r="P157" s="161"/>
      <c r="Q157" s="161"/>
      <c r="R157" s="161"/>
      <c r="S157" s="161"/>
      <c r="T157" s="162"/>
    </row>
    <row r="158" spans="1:20">
      <c r="A158" s="153"/>
      <c r="B158" s="154"/>
      <c r="C158" s="163" t="s">
        <v>80</v>
      </c>
      <c r="D158" s="164"/>
      <c r="E158" s="164"/>
      <c r="F158" s="164"/>
      <c r="G158" s="164"/>
      <c r="H158" s="165"/>
      <c r="I158" s="163">
        <v>45225</v>
      </c>
      <c r="J158" s="164"/>
      <c r="K158" s="164"/>
      <c r="L158" s="164"/>
      <c r="M158" s="164"/>
      <c r="N158" s="165"/>
      <c r="O158" s="166" t="s">
        <v>28</v>
      </c>
      <c r="P158" s="167"/>
      <c r="Q158" s="167"/>
      <c r="R158" s="167"/>
      <c r="S158" s="167" t="s">
        <v>29</v>
      </c>
      <c r="T158" s="170"/>
    </row>
    <row r="159" spans="1:20">
      <c r="A159" s="153"/>
      <c r="B159" s="154"/>
      <c r="C159" s="172" t="s">
        <v>2</v>
      </c>
      <c r="D159" s="173"/>
      <c r="E159" s="174"/>
      <c r="F159" s="175" t="s">
        <v>3</v>
      </c>
      <c r="G159" s="175"/>
      <c r="H159" s="176"/>
      <c r="I159" s="172" t="s">
        <v>2</v>
      </c>
      <c r="J159" s="173"/>
      <c r="K159" s="174"/>
      <c r="L159" s="175" t="s">
        <v>3</v>
      </c>
      <c r="M159" s="175"/>
      <c r="N159" s="176"/>
      <c r="O159" s="168"/>
      <c r="P159" s="169"/>
      <c r="Q159" s="169"/>
      <c r="R159" s="169"/>
      <c r="S159" s="169"/>
      <c r="T159" s="171"/>
    </row>
    <row r="160" spans="1:20" ht="30.6">
      <c r="A160" s="153"/>
      <c r="B160" s="154"/>
      <c r="C160" s="2" t="s">
        <v>4</v>
      </c>
      <c r="D160" s="1" t="s">
        <v>5</v>
      </c>
      <c r="E160" s="1" t="s">
        <v>25</v>
      </c>
      <c r="F160" s="1" t="s">
        <v>6</v>
      </c>
      <c r="G160" s="1" t="s">
        <v>7</v>
      </c>
      <c r="H160" s="3" t="s">
        <v>27</v>
      </c>
      <c r="I160" s="2" t="s">
        <v>4</v>
      </c>
      <c r="J160" s="1" t="s">
        <v>5</v>
      </c>
      <c r="K160" s="1" t="s">
        <v>25</v>
      </c>
      <c r="L160" s="1" t="s">
        <v>6</v>
      </c>
      <c r="M160" s="1" t="s">
        <v>7</v>
      </c>
      <c r="N160" s="3" t="s">
        <v>27</v>
      </c>
      <c r="O160" s="2" t="s">
        <v>8</v>
      </c>
      <c r="P160" s="1" t="s">
        <v>9</v>
      </c>
      <c r="Q160" s="1" t="s">
        <v>10</v>
      </c>
      <c r="R160" s="118" t="s">
        <v>11</v>
      </c>
      <c r="S160" s="116" t="s">
        <v>30</v>
      </c>
      <c r="T160" s="11" t="s">
        <v>11</v>
      </c>
    </row>
    <row r="161" spans="1:20" ht="15" thickBot="1">
      <c r="A161" s="155"/>
      <c r="B161" s="156"/>
      <c r="C161" s="16" t="s">
        <v>12</v>
      </c>
      <c r="D161" s="17" t="s">
        <v>12</v>
      </c>
      <c r="E161" s="17" t="s">
        <v>26</v>
      </c>
      <c r="F161" s="18" t="s">
        <v>13</v>
      </c>
      <c r="G161" s="18" t="s">
        <v>13</v>
      </c>
      <c r="H161" s="19" t="s">
        <v>13</v>
      </c>
      <c r="I161" s="16" t="s">
        <v>12</v>
      </c>
      <c r="J161" s="17" t="s">
        <v>12</v>
      </c>
      <c r="K161" s="17" t="s">
        <v>26</v>
      </c>
      <c r="L161" s="18" t="s">
        <v>13</v>
      </c>
      <c r="M161" s="18" t="s">
        <v>13</v>
      </c>
      <c r="N161" s="19" t="s">
        <v>13</v>
      </c>
      <c r="O161" s="23" t="s">
        <v>13</v>
      </c>
      <c r="P161" s="18" t="s">
        <v>13</v>
      </c>
      <c r="Q161" s="18" t="s">
        <v>13</v>
      </c>
      <c r="R161" s="17" t="s">
        <v>13</v>
      </c>
      <c r="S161" s="18" t="s">
        <v>13</v>
      </c>
      <c r="T161" s="24" t="s">
        <v>13</v>
      </c>
    </row>
    <row r="162" spans="1:20">
      <c r="A162" s="25" t="s">
        <v>65</v>
      </c>
      <c r="B162" s="49" t="s">
        <v>34</v>
      </c>
      <c r="C162" s="136">
        <v>437959.38799999998</v>
      </c>
      <c r="D162" s="136">
        <v>1142780.977</v>
      </c>
      <c r="E162" s="136">
        <v>479.35300000000001</v>
      </c>
      <c r="F162" s="9">
        <v>1.1000000000000001</v>
      </c>
      <c r="G162" s="9">
        <v>0.9</v>
      </c>
      <c r="H162" s="106">
        <v>0.7</v>
      </c>
      <c r="I162" s="137">
        <v>437959.38699999999</v>
      </c>
      <c r="J162" s="136">
        <v>1142780.9779999999</v>
      </c>
      <c r="K162" s="136">
        <v>479.35700000000003</v>
      </c>
      <c r="L162" s="9">
        <v>1.2</v>
      </c>
      <c r="M162" s="9">
        <v>1</v>
      </c>
      <c r="N162" s="106">
        <v>0.5</v>
      </c>
      <c r="O162" s="143">
        <f t="shared" ref="O162:O166" si="58">(I162-C162)*1000</f>
        <v>-0.99999998928979039</v>
      </c>
      <c r="P162" s="117">
        <f t="shared" ref="P162:P166" si="59">(J162-D162)*1000</f>
        <v>0.99999993108212948</v>
      </c>
      <c r="Q162" s="117">
        <f t="shared" ref="Q162:Q166" si="60">SQRT(O162^2+P162^2)</f>
        <v>1.4142135060675403</v>
      </c>
      <c r="R162" s="119">
        <f t="shared" ref="R162:R166" si="61">2.5*SQRT(F162^2+G162^2+L162^2+M162^2)</f>
        <v>5.2796780204857194</v>
      </c>
      <c r="S162" s="144">
        <f t="shared" ref="S162:S166" si="62">(E162-K162)*1000</f>
        <v>-4.0000000000190994</v>
      </c>
      <c r="T162" s="106">
        <f t="shared" ref="T162:T166" si="63">2.5*SQRT(H162^2+N162^2)</f>
        <v>2.1505813167606567</v>
      </c>
    </row>
    <row r="163" spans="1:20">
      <c r="A163" s="30" t="s">
        <v>64</v>
      </c>
      <c r="B163" s="53" t="s">
        <v>34</v>
      </c>
      <c r="C163" s="54">
        <v>438005.17700000003</v>
      </c>
      <c r="D163" s="55">
        <v>1142747.3149999999</v>
      </c>
      <c r="E163" s="55">
        <v>481.565</v>
      </c>
      <c r="F163" s="34">
        <v>1.4</v>
      </c>
      <c r="G163" s="34">
        <v>0.9</v>
      </c>
      <c r="H163" s="35">
        <v>1.5</v>
      </c>
      <c r="I163" s="4">
        <v>438005.18099999998</v>
      </c>
      <c r="J163" s="5">
        <v>1142747.3230000001</v>
      </c>
      <c r="K163" s="5">
        <v>481.57100000000003</v>
      </c>
      <c r="L163" s="6">
        <v>1.5</v>
      </c>
      <c r="M163" s="6">
        <v>1</v>
      </c>
      <c r="N163" s="14">
        <v>1.2</v>
      </c>
      <c r="O163" s="138">
        <f t="shared" si="58"/>
        <v>3.9999999571591616</v>
      </c>
      <c r="P163" s="121">
        <f t="shared" si="59"/>
        <v>8.0000001471489668</v>
      </c>
      <c r="Q163" s="121">
        <f t="shared" si="60"/>
        <v>8.9442720224541912</v>
      </c>
      <c r="R163" s="122">
        <f t="shared" si="61"/>
        <v>6.1339220731926485</v>
      </c>
      <c r="S163" s="139">
        <f t="shared" si="62"/>
        <v>-6.0000000000286491</v>
      </c>
      <c r="T163" s="14">
        <f t="shared" si="63"/>
        <v>4.8023431780746364</v>
      </c>
    </row>
    <row r="164" spans="1:20">
      <c r="A164" s="30" t="s">
        <v>68</v>
      </c>
      <c r="B164" s="53" t="s">
        <v>34</v>
      </c>
      <c r="C164" s="54">
        <v>438032.96299999999</v>
      </c>
      <c r="D164" s="55">
        <v>1142722.69</v>
      </c>
      <c r="E164" s="55">
        <v>481.21199999999999</v>
      </c>
      <c r="F164" s="34">
        <v>1.2</v>
      </c>
      <c r="G164" s="34">
        <v>1</v>
      </c>
      <c r="H164" s="35">
        <v>1</v>
      </c>
      <c r="I164" s="54">
        <v>438032.94900000002</v>
      </c>
      <c r="J164" s="55">
        <v>1142722.6850000001</v>
      </c>
      <c r="K164" s="55">
        <v>481.21499999999997</v>
      </c>
      <c r="L164" s="34">
        <v>0.9</v>
      </c>
      <c r="M164" s="34">
        <v>1.5</v>
      </c>
      <c r="N164" s="35">
        <v>1</v>
      </c>
      <c r="O164" s="138">
        <f t="shared" si="58"/>
        <v>-13.999999966472387</v>
      </c>
      <c r="P164" s="121">
        <f t="shared" si="59"/>
        <v>-4.999999888241291</v>
      </c>
      <c r="Q164" s="121">
        <f t="shared" si="60"/>
        <v>14.866068678155626</v>
      </c>
      <c r="R164" s="122">
        <f t="shared" si="61"/>
        <v>5.8630196997792874</v>
      </c>
      <c r="S164" s="121">
        <f t="shared" si="62"/>
        <v>-2.9999999999859028</v>
      </c>
      <c r="T164" s="14">
        <f t="shared" si="63"/>
        <v>3.5355339059327378</v>
      </c>
    </row>
    <row r="165" spans="1:20">
      <c r="A165" s="30" t="s">
        <v>69</v>
      </c>
      <c r="B165" s="53" t="s">
        <v>34</v>
      </c>
      <c r="C165" s="4">
        <v>438060.60399999999</v>
      </c>
      <c r="D165" s="5">
        <v>1142703.452</v>
      </c>
      <c r="E165" s="5">
        <v>483.18200000000002</v>
      </c>
      <c r="F165" s="6">
        <v>0.5</v>
      </c>
      <c r="G165" s="6">
        <v>1.3</v>
      </c>
      <c r="H165" s="14">
        <v>0.6</v>
      </c>
      <c r="I165" s="4">
        <v>438060.6</v>
      </c>
      <c r="J165" s="5">
        <v>1142703.4410000001</v>
      </c>
      <c r="K165" s="5">
        <v>483.18299999999999</v>
      </c>
      <c r="L165" s="6">
        <v>0.8</v>
      </c>
      <c r="M165" s="6">
        <v>1.4</v>
      </c>
      <c r="N165" s="14">
        <v>0.7</v>
      </c>
      <c r="O165" s="138">
        <f t="shared" si="58"/>
        <v>-4.0000000153668225</v>
      </c>
      <c r="P165" s="121">
        <f t="shared" si="59"/>
        <v>-10.999999940395355</v>
      </c>
      <c r="Q165" s="121">
        <f t="shared" si="60"/>
        <v>11.704699859955078</v>
      </c>
      <c r="R165" s="122">
        <f t="shared" si="61"/>
        <v>5.3268189381656299</v>
      </c>
      <c r="S165" s="121">
        <f t="shared" si="62"/>
        <v>-0.99999999997635314</v>
      </c>
      <c r="T165" s="14">
        <f t="shared" si="63"/>
        <v>2.3048861143232218</v>
      </c>
    </row>
    <row r="166" spans="1:20">
      <c r="A166" s="30" t="s">
        <v>61</v>
      </c>
      <c r="B166" s="53" t="s">
        <v>34</v>
      </c>
      <c r="C166" s="4">
        <v>438103.43</v>
      </c>
      <c r="D166" s="5">
        <v>1142680.8149999999</v>
      </c>
      <c r="E166" s="5">
        <v>487.1</v>
      </c>
      <c r="F166" s="6">
        <v>1.1000000000000001</v>
      </c>
      <c r="G166" s="6">
        <v>1.3</v>
      </c>
      <c r="H166" s="14">
        <v>1.5</v>
      </c>
      <c r="I166" s="4">
        <v>438103.43099999998</v>
      </c>
      <c r="J166" s="5">
        <v>1142680.8160000001</v>
      </c>
      <c r="K166" s="5">
        <v>487.101</v>
      </c>
      <c r="L166" s="6">
        <v>1.2</v>
      </c>
      <c r="M166" s="6">
        <v>1.4</v>
      </c>
      <c r="N166" s="14">
        <v>0.9</v>
      </c>
      <c r="O166" s="138">
        <f t="shared" si="58"/>
        <v>0.99999998928979039</v>
      </c>
      <c r="P166" s="121">
        <f t="shared" si="59"/>
        <v>1.0000001639127731</v>
      </c>
      <c r="Q166" s="121">
        <f t="shared" si="60"/>
        <v>1.4142136707036721</v>
      </c>
      <c r="R166" s="122">
        <f t="shared" si="61"/>
        <v>6.2749501990055663</v>
      </c>
      <c r="S166" s="121">
        <f t="shared" si="62"/>
        <v>-0.99999999997635314</v>
      </c>
      <c r="T166" s="14">
        <f t="shared" si="63"/>
        <v>4.3732139211339751</v>
      </c>
    </row>
    <row r="167" spans="1:20">
      <c r="A167" s="30" t="s">
        <v>62</v>
      </c>
      <c r="B167" s="53" t="s">
        <v>34</v>
      </c>
      <c r="C167" s="4">
        <v>438133.63400000002</v>
      </c>
      <c r="D167" s="5">
        <v>1142667.8400000001</v>
      </c>
      <c r="E167" s="5">
        <v>488.09699999999998</v>
      </c>
      <c r="F167" s="6">
        <v>0.9</v>
      </c>
      <c r="G167" s="6">
        <v>1.7</v>
      </c>
      <c r="H167" s="14">
        <v>1.2</v>
      </c>
      <c r="I167" s="4">
        <v>438133.63099999999</v>
      </c>
      <c r="J167" s="5">
        <v>1142667.8359999999</v>
      </c>
      <c r="K167" s="5">
        <v>488.09699999999998</v>
      </c>
      <c r="L167" s="6">
        <v>0.7</v>
      </c>
      <c r="M167" s="6">
        <v>1.5</v>
      </c>
      <c r="N167" s="14">
        <v>1.2</v>
      </c>
      <c r="O167" s="138">
        <f t="shared" ref="O167" si="64">(I167-C167)*1000</f>
        <v>-3.0000000260770321</v>
      </c>
      <c r="P167" s="121">
        <f t="shared" ref="P167" si="65">(J167-D167)*1000</f>
        <v>-4.0000001899898052</v>
      </c>
      <c r="Q167" s="121">
        <f t="shared" ref="Q167" si="66">SQRT(O167^2+P167^2)</f>
        <v>5.0000001676380643</v>
      </c>
      <c r="R167" s="122">
        <f t="shared" ref="R167" si="67">2.5*SQRT(F167^2+G167^2+L167^2+M167^2)</f>
        <v>6.3442887702247592</v>
      </c>
      <c r="S167" s="121">
        <f t="shared" ref="S167" si="68">(E167-K167)*1000</f>
        <v>0</v>
      </c>
      <c r="T167" s="14">
        <f t="shared" ref="T167" si="69">2.5*SQRT(H167^2+N167^2)</f>
        <v>4.2426406871192848</v>
      </c>
    </row>
    <row r="168" spans="1:20">
      <c r="A168" s="30" t="s">
        <v>63</v>
      </c>
      <c r="B168" s="53" t="s">
        <v>34</v>
      </c>
      <c r="C168" s="4">
        <v>438167.19900000002</v>
      </c>
      <c r="D168" s="5">
        <v>1142653.9140000001</v>
      </c>
      <c r="E168" s="5">
        <v>487.20699999999999</v>
      </c>
      <c r="F168" s="6">
        <v>1</v>
      </c>
      <c r="G168" s="6">
        <v>1.1000000000000001</v>
      </c>
      <c r="H168" s="14">
        <v>1</v>
      </c>
      <c r="I168" s="4">
        <v>438167.19400000002</v>
      </c>
      <c r="J168" s="5">
        <v>1142653.906</v>
      </c>
      <c r="K168" s="5">
        <v>487.20800000000003</v>
      </c>
      <c r="L168" s="6">
        <v>1.1000000000000001</v>
      </c>
      <c r="M168" s="6">
        <v>1.2</v>
      </c>
      <c r="N168" s="14">
        <v>0.9</v>
      </c>
      <c r="O168" s="138">
        <f t="shared" ref="O168:O178" si="70">(I168-C168)*1000</f>
        <v>-5.0000000046566129</v>
      </c>
      <c r="P168" s="121">
        <f t="shared" ref="P168:P178" si="71">(J168-D168)*1000</f>
        <v>-8.0000001471489668</v>
      </c>
      <c r="Q168" s="121">
        <f t="shared" ref="Q168:Q178" si="72">SQRT(O168^2+P168^2)</f>
        <v>9.4339812593066785</v>
      </c>
      <c r="R168" s="122">
        <f t="shared" ref="R168:R178" si="73">2.5*SQRT(F168^2+G168^2+L168^2+M168^2)</f>
        <v>5.5113519212621505</v>
      </c>
      <c r="S168" s="121">
        <f t="shared" ref="S168:S178" si="74">(E168-K168)*1000</f>
        <v>-1.0000000000331966</v>
      </c>
      <c r="T168" s="14">
        <f t="shared" ref="T168:T178" si="75">2.5*SQRT(H168^2+N168^2)</f>
        <v>3.3634060117684279</v>
      </c>
    </row>
    <row r="169" spans="1:20">
      <c r="A169" s="30" t="s">
        <v>66</v>
      </c>
      <c r="B169" s="53" t="s">
        <v>34</v>
      </c>
      <c r="C169" s="4">
        <v>438205.712</v>
      </c>
      <c r="D169" s="5">
        <v>1142644.0120000001</v>
      </c>
      <c r="E169" s="5">
        <v>486.68299999999999</v>
      </c>
      <c r="F169" s="6">
        <v>1.4</v>
      </c>
      <c r="G169" s="6">
        <v>0.8</v>
      </c>
      <c r="H169" s="14">
        <v>1.1000000000000001</v>
      </c>
      <c r="I169" s="4">
        <v>438205.70500000002</v>
      </c>
      <c r="J169" s="5">
        <v>1142644.0090000001</v>
      </c>
      <c r="K169" s="5">
        <v>486.68</v>
      </c>
      <c r="L169" s="6">
        <v>1.5</v>
      </c>
      <c r="M169" s="6">
        <v>1.1000000000000001</v>
      </c>
      <c r="N169" s="14">
        <v>1.2</v>
      </c>
      <c r="O169" s="138">
        <f t="shared" si="70"/>
        <v>-6.9999999832361937</v>
      </c>
      <c r="P169" s="121">
        <f t="shared" si="71"/>
        <v>-3.0000000260770321</v>
      </c>
      <c r="Q169" s="121">
        <f t="shared" si="72"/>
        <v>7.6157731007277851</v>
      </c>
      <c r="R169" s="122">
        <f t="shared" si="73"/>
        <v>6.1542668125455862</v>
      </c>
      <c r="S169" s="121">
        <f t="shared" si="74"/>
        <v>2.9999999999859028</v>
      </c>
      <c r="T169" s="14">
        <f t="shared" si="75"/>
        <v>4.0697051490249265</v>
      </c>
    </row>
    <row r="170" spans="1:20" ht="15" thickBot="1">
      <c r="A170" s="36" t="s">
        <v>67</v>
      </c>
      <c r="B170" s="58" t="s">
        <v>34</v>
      </c>
      <c r="C170" s="97">
        <v>438241.42700000003</v>
      </c>
      <c r="D170" s="98">
        <v>1142628.33</v>
      </c>
      <c r="E170" s="98">
        <v>485.87599999999998</v>
      </c>
      <c r="F170" s="39">
        <v>1.5</v>
      </c>
      <c r="G170" s="39">
        <v>0.9</v>
      </c>
      <c r="H170" s="114">
        <v>1.5</v>
      </c>
      <c r="I170" s="97">
        <v>438241.42700000003</v>
      </c>
      <c r="J170" s="98">
        <v>1142628.3189999999</v>
      </c>
      <c r="K170" s="98">
        <v>485.87299999999999</v>
      </c>
      <c r="L170" s="39">
        <v>1.6</v>
      </c>
      <c r="M170" s="39">
        <v>1.4</v>
      </c>
      <c r="N170" s="114">
        <v>1.7</v>
      </c>
      <c r="O170" s="145">
        <f t="shared" si="70"/>
        <v>0</v>
      </c>
      <c r="P170" s="124">
        <f t="shared" si="71"/>
        <v>-11.000000173225999</v>
      </c>
      <c r="Q170" s="124">
        <f t="shared" si="72"/>
        <v>11.000000173225999</v>
      </c>
      <c r="R170" s="123">
        <f t="shared" si="73"/>
        <v>6.8829499489681023</v>
      </c>
      <c r="S170" s="124">
        <f t="shared" si="74"/>
        <v>2.9999999999859028</v>
      </c>
      <c r="T170" s="15">
        <f t="shared" si="75"/>
        <v>5.6678920243773163</v>
      </c>
    </row>
    <row r="171" spans="1:20" ht="15" hidden="1" thickBot="1">
      <c r="A171" s="99"/>
      <c r="B171" s="100"/>
      <c r="C171" s="101"/>
      <c r="D171" s="101"/>
      <c r="E171" s="101"/>
      <c r="F171" s="102"/>
      <c r="G171" s="103"/>
      <c r="H171" s="13"/>
      <c r="I171" s="93"/>
      <c r="J171" s="104"/>
      <c r="K171" s="104"/>
      <c r="L171" s="29"/>
      <c r="M171" s="105"/>
      <c r="N171" s="110"/>
      <c r="O171" s="140">
        <f t="shared" si="70"/>
        <v>0</v>
      </c>
      <c r="P171" s="141">
        <f t="shared" si="71"/>
        <v>0</v>
      </c>
      <c r="Q171" s="141">
        <f t="shared" si="72"/>
        <v>0</v>
      </c>
      <c r="R171" s="142">
        <f t="shared" si="73"/>
        <v>0</v>
      </c>
      <c r="S171" s="141">
        <f t="shared" si="74"/>
        <v>0</v>
      </c>
      <c r="T171" s="90">
        <f t="shared" si="75"/>
        <v>0</v>
      </c>
    </row>
    <row r="172" spans="1:20" ht="15" hidden="1" thickBot="1">
      <c r="A172" s="30"/>
      <c r="B172" s="53"/>
      <c r="C172" s="32"/>
      <c r="D172" s="33"/>
      <c r="E172" s="33"/>
      <c r="F172" s="34"/>
      <c r="G172" s="85"/>
      <c r="H172" s="108"/>
      <c r="I172" s="32"/>
      <c r="J172" s="33"/>
      <c r="K172" s="33"/>
      <c r="L172" s="34"/>
      <c r="M172" s="85"/>
      <c r="N172" s="108"/>
      <c r="O172" s="125">
        <f t="shared" si="70"/>
        <v>0</v>
      </c>
      <c r="P172" s="124">
        <f t="shared" si="71"/>
        <v>0</v>
      </c>
      <c r="Q172" s="124">
        <f t="shared" si="72"/>
        <v>0</v>
      </c>
      <c r="R172" s="123">
        <f t="shared" si="73"/>
        <v>0</v>
      </c>
      <c r="S172" s="124">
        <f t="shared" si="74"/>
        <v>0</v>
      </c>
      <c r="T172" s="15">
        <f t="shared" si="75"/>
        <v>0</v>
      </c>
    </row>
    <row r="173" spans="1:20" ht="15" hidden="1" thickBot="1">
      <c r="A173" s="30"/>
      <c r="B173" s="53"/>
      <c r="C173" s="7"/>
      <c r="D173" s="8"/>
      <c r="E173" s="8"/>
      <c r="F173" s="6"/>
      <c r="G173" s="86"/>
      <c r="H173" s="109"/>
      <c r="I173" s="7"/>
      <c r="J173" s="8"/>
      <c r="K173" s="8"/>
      <c r="L173" s="6"/>
      <c r="M173" s="86"/>
      <c r="N173" s="110"/>
      <c r="O173" s="125">
        <f t="shared" si="70"/>
        <v>0</v>
      </c>
      <c r="P173" s="124">
        <f t="shared" si="71"/>
        <v>0</v>
      </c>
      <c r="Q173" s="124">
        <f t="shared" si="72"/>
        <v>0</v>
      </c>
      <c r="R173" s="123">
        <f t="shared" si="73"/>
        <v>0</v>
      </c>
      <c r="S173" s="124">
        <f t="shared" si="74"/>
        <v>0</v>
      </c>
      <c r="T173" s="15">
        <f t="shared" si="75"/>
        <v>0</v>
      </c>
    </row>
    <row r="174" spans="1:20" ht="15" hidden="1" thickBot="1">
      <c r="A174" s="30"/>
      <c r="B174" s="53"/>
      <c r="C174" s="7"/>
      <c r="D174" s="8"/>
      <c r="E174" s="8"/>
      <c r="F174" s="6"/>
      <c r="G174" s="14"/>
      <c r="H174" s="109"/>
      <c r="I174" s="4"/>
      <c r="J174" s="5"/>
      <c r="K174" s="5"/>
      <c r="L174" s="6"/>
      <c r="M174" s="14"/>
      <c r="N174" s="109"/>
      <c r="O174" s="125">
        <f t="shared" si="70"/>
        <v>0</v>
      </c>
      <c r="P174" s="124">
        <f t="shared" si="71"/>
        <v>0</v>
      </c>
      <c r="Q174" s="124">
        <f t="shared" si="72"/>
        <v>0</v>
      </c>
      <c r="R174" s="123">
        <f t="shared" si="73"/>
        <v>0</v>
      </c>
      <c r="S174" s="124">
        <f t="shared" si="74"/>
        <v>0</v>
      </c>
      <c r="T174" s="15">
        <f t="shared" si="75"/>
        <v>0</v>
      </c>
    </row>
    <row r="175" spans="1:20" ht="15" hidden="1" thickBot="1">
      <c r="A175" s="30"/>
      <c r="B175" s="53"/>
      <c r="C175" s="32"/>
      <c r="D175" s="33"/>
      <c r="E175" s="33"/>
      <c r="F175" s="34"/>
      <c r="G175" s="85"/>
      <c r="H175" s="108"/>
      <c r="I175" s="4"/>
      <c r="J175" s="5"/>
      <c r="K175" s="5"/>
      <c r="L175" s="6"/>
      <c r="M175" s="14"/>
      <c r="N175" s="109"/>
      <c r="O175" s="125">
        <f t="shared" si="70"/>
        <v>0</v>
      </c>
      <c r="P175" s="124">
        <f t="shared" si="71"/>
        <v>0</v>
      </c>
      <c r="Q175" s="124">
        <f t="shared" si="72"/>
        <v>0</v>
      </c>
      <c r="R175" s="123">
        <f t="shared" si="73"/>
        <v>0</v>
      </c>
      <c r="S175" s="124">
        <f t="shared" si="74"/>
        <v>0</v>
      </c>
      <c r="T175" s="15">
        <f t="shared" si="75"/>
        <v>0</v>
      </c>
    </row>
    <row r="176" spans="1:20" ht="15" hidden="1" thickBot="1">
      <c r="A176" s="30"/>
      <c r="B176" s="53"/>
      <c r="C176" s="32"/>
      <c r="D176" s="33"/>
      <c r="E176" s="33"/>
      <c r="F176" s="34"/>
      <c r="G176" s="85"/>
      <c r="H176" s="108"/>
      <c r="I176" s="32"/>
      <c r="J176" s="33"/>
      <c r="K176" s="33"/>
      <c r="L176" s="34"/>
      <c r="M176" s="85"/>
      <c r="N176" s="108"/>
      <c r="O176" s="125">
        <f t="shared" si="70"/>
        <v>0</v>
      </c>
      <c r="P176" s="124">
        <f t="shared" si="71"/>
        <v>0</v>
      </c>
      <c r="Q176" s="124">
        <f t="shared" si="72"/>
        <v>0</v>
      </c>
      <c r="R176" s="123">
        <f t="shared" si="73"/>
        <v>0</v>
      </c>
      <c r="S176" s="124">
        <f t="shared" si="74"/>
        <v>0</v>
      </c>
      <c r="T176" s="15">
        <f t="shared" si="75"/>
        <v>0</v>
      </c>
    </row>
    <row r="177" spans="1:20" ht="15" hidden="1" thickBot="1">
      <c r="A177" s="30"/>
      <c r="B177" s="56"/>
      <c r="C177" s="4"/>
      <c r="D177" s="5"/>
      <c r="E177" s="5"/>
      <c r="F177" s="6"/>
      <c r="G177" s="14"/>
      <c r="H177" s="109"/>
      <c r="I177" s="4"/>
      <c r="J177" s="5"/>
      <c r="K177" s="5"/>
      <c r="L177" s="6"/>
      <c r="M177" s="14"/>
      <c r="N177" s="109"/>
      <c r="O177" s="125">
        <f t="shared" si="70"/>
        <v>0</v>
      </c>
      <c r="P177" s="124">
        <f t="shared" si="71"/>
        <v>0</v>
      </c>
      <c r="Q177" s="124">
        <f t="shared" si="72"/>
        <v>0</v>
      </c>
      <c r="R177" s="123">
        <f t="shared" si="73"/>
        <v>0</v>
      </c>
      <c r="S177" s="124">
        <f t="shared" si="74"/>
        <v>0</v>
      </c>
      <c r="T177" s="15">
        <f t="shared" si="75"/>
        <v>0</v>
      </c>
    </row>
    <row r="178" spans="1:20" ht="15" hidden="1" thickBot="1">
      <c r="A178" s="36"/>
      <c r="B178" s="58"/>
      <c r="C178" s="37"/>
      <c r="D178" s="38"/>
      <c r="E178" s="38"/>
      <c r="F178" s="39"/>
      <c r="G178" s="87"/>
      <c r="H178" s="111"/>
      <c r="I178" s="37"/>
      <c r="J178" s="38"/>
      <c r="K178" s="38"/>
      <c r="L178" s="39"/>
      <c r="M178" s="87"/>
      <c r="N178" s="112"/>
      <c r="O178" s="125">
        <f t="shared" si="70"/>
        <v>0</v>
      </c>
      <c r="P178" s="124">
        <f t="shared" si="71"/>
        <v>0</v>
      </c>
      <c r="Q178" s="124">
        <f t="shared" si="72"/>
        <v>0</v>
      </c>
      <c r="R178" s="123">
        <f t="shared" si="73"/>
        <v>0</v>
      </c>
      <c r="S178" s="124">
        <f t="shared" si="74"/>
        <v>0</v>
      </c>
      <c r="T178" s="15">
        <f t="shared" si="75"/>
        <v>0</v>
      </c>
    </row>
    <row r="179" spans="1:20">
      <c r="A179" s="40"/>
      <c r="B179" s="40"/>
      <c r="C179" s="59"/>
      <c r="D179" s="59"/>
      <c r="E179" s="59"/>
      <c r="F179" s="42"/>
      <c r="G179" s="42"/>
      <c r="H179" s="42"/>
      <c r="I179" s="12"/>
      <c r="J179" s="12"/>
      <c r="K179" s="12"/>
      <c r="L179" s="13"/>
      <c r="M179" s="13"/>
      <c r="N179" s="13"/>
      <c r="O179" s="13"/>
      <c r="P179" s="13"/>
      <c r="Q179" s="13"/>
      <c r="R179" s="44"/>
    </row>
    <row r="180" spans="1:20">
      <c r="A180" s="77"/>
      <c r="B180" s="146" t="s">
        <v>14</v>
      </c>
      <c r="C180" s="146"/>
      <c r="D180" s="146"/>
      <c r="E180" s="94"/>
      <c r="F180" s="147" t="s">
        <v>17</v>
      </c>
      <c r="G180" s="147"/>
      <c r="H180" s="147"/>
      <c r="I180" s="147"/>
      <c r="J180" s="147"/>
      <c r="K180" s="147"/>
      <c r="L180" s="147"/>
      <c r="M180" s="147"/>
      <c r="N180" s="95"/>
    </row>
    <row r="181" spans="1:20">
      <c r="B181" s="94"/>
      <c r="C181" s="94"/>
      <c r="D181" s="94"/>
      <c r="E181" s="94"/>
      <c r="F181" s="147" t="s">
        <v>21</v>
      </c>
      <c r="G181" s="147"/>
      <c r="H181" s="147"/>
      <c r="I181" s="147"/>
      <c r="J181" s="147"/>
      <c r="K181" s="147"/>
      <c r="L181" s="147"/>
      <c r="M181" s="147"/>
      <c r="N181" s="95"/>
    </row>
    <row r="182" spans="1:20">
      <c r="B182" s="94"/>
      <c r="C182" s="94"/>
      <c r="D182" s="94"/>
      <c r="E182" s="94"/>
      <c r="F182" s="147" t="s">
        <v>31</v>
      </c>
      <c r="G182" s="147"/>
      <c r="H182" s="147"/>
      <c r="I182" s="147"/>
      <c r="J182" s="147"/>
      <c r="K182" s="147"/>
      <c r="L182" s="147"/>
      <c r="M182" s="147"/>
      <c r="N182" s="95"/>
    </row>
    <row r="183" spans="1:20" ht="15" thickBot="1"/>
    <row r="184" spans="1:20" ht="18.600000000000001" thickBot="1">
      <c r="A184" s="148" t="s">
        <v>60</v>
      </c>
      <c r="B184" s="149"/>
      <c r="C184" s="149"/>
      <c r="D184" s="149"/>
      <c r="E184" s="149"/>
      <c r="F184" s="149"/>
      <c r="G184" s="149"/>
      <c r="H184" s="149"/>
      <c r="I184" s="149"/>
      <c r="J184" s="149"/>
      <c r="K184" s="149"/>
      <c r="L184" s="149"/>
      <c r="M184" s="149"/>
      <c r="N184" s="149"/>
      <c r="O184" s="149"/>
      <c r="P184" s="149"/>
      <c r="Q184" s="149"/>
      <c r="R184" s="149"/>
      <c r="S184" s="149"/>
      <c r="T184" s="150"/>
    </row>
    <row r="185" spans="1:20" ht="17.399999999999999">
      <c r="A185" s="151" t="s">
        <v>1</v>
      </c>
      <c r="B185" s="152"/>
      <c r="C185" s="157" t="s">
        <v>75</v>
      </c>
      <c r="D185" s="158"/>
      <c r="E185" s="158"/>
      <c r="F185" s="158"/>
      <c r="G185" s="158"/>
      <c r="H185" s="159"/>
      <c r="I185" s="157" t="s">
        <v>78</v>
      </c>
      <c r="J185" s="158"/>
      <c r="K185" s="158"/>
      <c r="L185" s="158"/>
      <c r="M185" s="158"/>
      <c r="N185" s="159"/>
      <c r="O185" s="160" t="s">
        <v>81</v>
      </c>
      <c r="P185" s="161"/>
      <c r="Q185" s="161"/>
      <c r="R185" s="161"/>
      <c r="S185" s="161"/>
      <c r="T185" s="162"/>
    </row>
    <row r="186" spans="1:20" ht="14.55" customHeight="1">
      <c r="A186" s="153"/>
      <c r="B186" s="154"/>
      <c r="C186" s="163">
        <v>45197</v>
      </c>
      <c r="D186" s="164"/>
      <c r="E186" s="164"/>
      <c r="F186" s="164"/>
      <c r="G186" s="164"/>
      <c r="H186" s="165"/>
      <c r="I186" s="163">
        <v>45225</v>
      </c>
      <c r="J186" s="164"/>
      <c r="K186" s="164"/>
      <c r="L186" s="164"/>
      <c r="M186" s="164"/>
      <c r="N186" s="165"/>
      <c r="O186" s="166" t="s">
        <v>28</v>
      </c>
      <c r="P186" s="167"/>
      <c r="Q186" s="167"/>
      <c r="R186" s="167"/>
      <c r="S186" s="167" t="s">
        <v>29</v>
      </c>
      <c r="T186" s="170"/>
    </row>
    <row r="187" spans="1:20" ht="14.55" customHeight="1">
      <c r="A187" s="153"/>
      <c r="B187" s="154"/>
      <c r="C187" s="172" t="s">
        <v>2</v>
      </c>
      <c r="D187" s="173"/>
      <c r="E187" s="174"/>
      <c r="F187" s="175" t="s">
        <v>3</v>
      </c>
      <c r="G187" s="175"/>
      <c r="H187" s="176"/>
      <c r="I187" s="172" t="s">
        <v>2</v>
      </c>
      <c r="J187" s="173"/>
      <c r="K187" s="174"/>
      <c r="L187" s="175" t="s">
        <v>3</v>
      </c>
      <c r="M187" s="175"/>
      <c r="N187" s="176"/>
      <c r="O187" s="168"/>
      <c r="P187" s="169"/>
      <c r="Q187" s="169"/>
      <c r="R187" s="169"/>
      <c r="S187" s="169"/>
      <c r="T187" s="171"/>
    </row>
    <row r="188" spans="1:20" ht="30.6">
      <c r="A188" s="153"/>
      <c r="B188" s="154"/>
      <c r="C188" s="2" t="s">
        <v>4</v>
      </c>
      <c r="D188" s="1" t="s">
        <v>5</v>
      </c>
      <c r="E188" s="1" t="s">
        <v>25</v>
      </c>
      <c r="F188" s="1" t="s">
        <v>6</v>
      </c>
      <c r="G188" s="1" t="s">
        <v>7</v>
      </c>
      <c r="H188" s="3" t="s">
        <v>27</v>
      </c>
      <c r="I188" s="2" t="s">
        <v>4</v>
      </c>
      <c r="J188" s="1" t="s">
        <v>5</v>
      </c>
      <c r="K188" s="1" t="s">
        <v>25</v>
      </c>
      <c r="L188" s="1" t="s">
        <v>6</v>
      </c>
      <c r="M188" s="1" t="s">
        <v>7</v>
      </c>
      <c r="N188" s="3" t="s">
        <v>27</v>
      </c>
      <c r="O188" s="2" t="s">
        <v>8</v>
      </c>
      <c r="P188" s="1" t="s">
        <v>9</v>
      </c>
      <c r="Q188" s="1" t="s">
        <v>10</v>
      </c>
      <c r="R188" s="118" t="s">
        <v>11</v>
      </c>
      <c r="S188" s="116" t="s">
        <v>30</v>
      </c>
      <c r="T188" s="11" t="s">
        <v>11</v>
      </c>
    </row>
    <row r="189" spans="1:20" ht="15" thickBot="1">
      <c r="A189" s="155"/>
      <c r="B189" s="156"/>
      <c r="C189" s="16" t="s">
        <v>12</v>
      </c>
      <c r="D189" s="17" t="s">
        <v>12</v>
      </c>
      <c r="E189" s="17" t="s">
        <v>26</v>
      </c>
      <c r="F189" s="18" t="s">
        <v>13</v>
      </c>
      <c r="G189" s="18" t="s">
        <v>13</v>
      </c>
      <c r="H189" s="19" t="s">
        <v>13</v>
      </c>
      <c r="I189" s="16" t="s">
        <v>12</v>
      </c>
      <c r="J189" s="17" t="s">
        <v>12</v>
      </c>
      <c r="K189" s="17" t="s">
        <v>26</v>
      </c>
      <c r="L189" s="18" t="s">
        <v>13</v>
      </c>
      <c r="M189" s="18" t="s">
        <v>13</v>
      </c>
      <c r="N189" s="19" t="s">
        <v>13</v>
      </c>
      <c r="O189" s="23" t="s">
        <v>13</v>
      </c>
      <c r="P189" s="18" t="s">
        <v>13</v>
      </c>
      <c r="Q189" s="18" t="s">
        <v>13</v>
      </c>
      <c r="R189" s="17" t="s">
        <v>13</v>
      </c>
      <c r="S189" s="18" t="s">
        <v>13</v>
      </c>
      <c r="T189" s="24" t="s">
        <v>13</v>
      </c>
    </row>
    <row r="190" spans="1:20">
      <c r="A190" s="25" t="s">
        <v>65</v>
      </c>
      <c r="B190" s="49" t="s">
        <v>34</v>
      </c>
      <c r="C190" s="137">
        <v>437959.39199999999</v>
      </c>
      <c r="D190" s="136">
        <v>1142780.977</v>
      </c>
      <c r="E190" s="136">
        <v>479.35700000000003</v>
      </c>
      <c r="F190" s="9">
        <v>1.3</v>
      </c>
      <c r="G190" s="9">
        <v>1.2</v>
      </c>
      <c r="H190" s="106">
        <v>0.8</v>
      </c>
      <c r="I190" s="137">
        <v>437959.38699999999</v>
      </c>
      <c r="J190" s="136">
        <v>1142780.9779999999</v>
      </c>
      <c r="K190" s="136">
        <v>479.35700000000003</v>
      </c>
      <c r="L190" s="9">
        <v>1.2</v>
      </c>
      <c r="M190" s="9">
        <v>1</v>
      </c>
      <c r="N190" s="106">
        <v>0.5</v>
      </c>
      <c r="O190" s="143">
        <f t="shared" ref="O190:O206" si="76">(I190-C190)*1000</f>
        <v>-5.0000000046566129</v>
      </c>
      <c r="P190" s="117">
        <f t="shared" ref="P190:P206" si="77">(J190-D190)*1000</f>
        <v>0.99999993108212948</v>
      </c>
      <c r="Q190" s="117">
        <f t="shared" ref="Q190:Q206" si="78">SQRT(O190^2+P190^2)</f>
        <v>5.0990195046430635</v>
      </c>
      <c r="R190" s="119">
        <f t="shared" ref="R190:R206" si="79">2.5*SQRT(F190^2+G190^2+L190^2+M190^2)</f>
        <v>5.9002118606029725</v>
      </c>
      <c r="S190" s="144">
        <f t="shared" ref="S190:S206" si="80">(E190-K190)*1000</f>
        <v>0</v>
      </c>
      <c r="T190" s="106">
        <f t="shared" ref="T190:T206" si="81">2.5*SQRT(H190^2+N190^2)</f>
        <v>2.3584952830141512</v>
      </c>
    </row>
    <row r="191" spans="1:20">
      <c r="A191" s="30" t="s">
        <v>64</v>
      </c>
      <c r="B191" s="53" t="s">
        <v>34</v>
      </c>
      <c r="C191" s="4">
        <v>438005.19</v>
      </c>
      <c r="D191" s="5">
        <v>1142747.321</v>
      </c>
      <c r="E191" s="5">
        <v>481.57</v>
      </c>
      <c r="F191" s="6">
        <v>1.5</v>
      </c>
      <c r="G191" s="6">
        <v>1.4</v>
      </c>
      <c r="H191" s="14">
        <v>1.5</v>
      </c>
      <c r="I191" s="4">
        <v>438005.18099999998</v>
      </c>
      <c r="J191" s="5">
        <v>1142747.3230000001</v>
      </c>
      <c r="K191" s="5">
        <v>481.57100000000003</v>
      </c>
      <c r="L191" s="6">
        <v>1.5</v>
      </c>
      <c r="M191" s="6">
        <v>1</v>
      </c>
      <c r="N191" s="14">
        <v>1.2</v>
      </c>
      <c r="O191" s="138">
        <f t="shared" si="76"/>
        <v>-9.0000000200234354</v>
      </c>
      <c r="P191" s="121">
        <f t="shared" si="77"/>
        <v>2.0000000949949026</v>
      </c>
      <c r="Q191" s="121">
        <f t="shared" si="78"/>
        <v>9.2195444974467939</v>
      </c>
      <c r="R191" s="122">
        <f t="shared" si="79"/>
        <v>6.8282501418738315</v>
      </c>
      <c r="S191" s="139">
        <f t="shared" si="80"/>
        <v>-1.0000000000331966</v>
      </c>
      <c r="T191" s="14">
        <f t="shared" si="81"/>
        <v>4.8023431780746364</v>
      </c>
    </row>
    <row r="192" spans="1:20">
      <c r="A192" s="30" t="s">
        <v>68</v>
      </c>
      <c r="B192" s="53" t="s">
        <v>34</v>
      </c>
      <c r="C192" s="54">
        <v>438032.94699999999</v>
      </c>
      <c r="D192" s="55">
        <v>1142722.6839999999</v>
      </c>
      <c r="E192" s="55">
        <v>481.214</v>
      </c>
      <c r="F192" s="34">
        <v>1.7</v>
      </c>
      <c r="G192" s="34">
        <v>2.2000000000000002</v>
      </c>
      <c r="H192" s="35">
        <v>1.4</v>
      </c>
      <c r="I192" s="54">
        <v>438032.94900000002</v>
      </c>
      <c r="J192" s="55">
        <v>1142722.6850000001</v>
      </c>
      <c r="K192" s="55">
        <v>481.21499999999997</v>
      </c>
      <c r="L192" s="34">
        <v>0.9</v>
      </c>
      <c r="M192" s="34">
        <v>1.5</v>
      </c>
      <c r="N192" s="35">
        <v>1</v>
      </c>
      <c r="O192" s="138">
        <f t="shared" si="76"/>
        <v>2.0000000367872417</v>
      </c>
      <c r="P192" s="121">
        <f t="shared" si="77"/>
        <v>1.0000001639127731</v>
      </c>
      <c r="Q192" s="121">
        <f t="shared" si="78"/>
        <v>2.2360680837073232</v>
      </c>
      <c r="R192" s="122">
        <f t="shared" si="79"/>
        <v>8.2120338528284211</v>
      </c>
      <c r="S192" s="121">
        <f t="shared" si="80"/>
        <v>-0.99999999997635314</v>
      </c>
      <c r="T192" s="14">
        <f t="shared" si="81"/>
        <v>4.3011626335213133</v>
      </c>
    </row>
    <row r="193" spans="1:20">
      <c r="A193" s="30" t="s">
        <v>69</v>
      </c>
      <c r="B193" s="53" t="s">
        <v>34</v>
      </c>
      <c r="C193" s="4">
        <v>438060.60100000002</v>
      </c>
      <c r="D193" s="5">
        <v>1142703.44</v>
      </c>
      <c r="E193" s="5">
        <v>483.18200000000002</v>
      </c>
      <c r="F193" s="6">
        <v>0.9</v>
      </c>
      <c r="G193" s="6">
        <v>1.6</v>
      </c>
      <c r="H193" s="14">
        <v>1</v>
      </c>
      <c r="I193" s="4">
        <v>438060.6</v>
      </c>
      <c r="J193" s="5">
        <v>1142703.4410000001</v>
      </c>
      <c r="K193" s="5">
        <v>483.18299999999999</v>
      </c>
      <c r="L193" s="6">
        <v>0.8</v>
      </c>
      <c r="M193" s="6">
        <v>1.4</v>
      </c>
      <c r="N193" s="14">
        <v>0.7</v>
      </c>
      <c r="O193" s="138">
        <f t="shared" si="76"/>
        <v>-1.0000000474974513</v>
      </c>
      <c r="P193" s="121">
        <f t="shared" si="77"/>
        <v>1.0000001639127731</v>
      </c>
      <c r="Q193" s="121">
        <f t="shared" si="78"/>
        <v>1.4142137118627007</v>
      </c>
      <c r="R193" s="122">
        <f t="shared" si="79"/>
        <v>6.1083958614353087</v>
      </c>
      <c r="S193" s="121">
        <f t="shared" si="80"/>
        <v>-0.99999999997635314</v>
      </c>
      <c r="T193" s="14">
        <f t="shared" si="81"/>
        <v>3.0516389039334255</v>
      </c>
    </row>
    <row r="194" spans="1:20">
      <c r="A194" s="30" t="s">
        <v>61</v>
      </c>
      <c r="B194" s="53" t="s">
        <v>34</v>
      </c>
      <c r="C194" s="4">
        <v>438103.43099999998</v>
      </c>
      <c r="D194" s="5">
        <v>1142680.814</v>
      </c>
      <c r="E194" s="5">
        <v>487.1</v>
      </c>
      <c r="F194" s="6">
        <v>1.4</v>
      </c>
      <c r="G194" s="6">
        <v>1.7</v>
      </c>
      <c r="H194" s="14">
        <v>1.7</v>
      </c>
      <c r="I194" s="4">
        <v>438103.43099999998</v>
      </c>
      <c r="J194" s="5">
        <v>1142680.8160000001</v>
      </c>
      <c r="K194" s="5">
        <v>487.101</v>
      </c>
      <c r="L194" s="6">
        <v>1.2</v>
      </c>
      <c r="M194" s="6">
        <v>1.4</v>
      </c>
      <c r="N194" s="14">
        <v>0.9</v>
      </c>
      <c r="O194" s="138">
        <f t="shared" si="76"/>
        <v>0</v>
      </c>
      <c r="P194" s="121">
        <f t="shared" si="77"/>
        <v>2.0000000949949026</v>
      </c>
      <c r="Q194" s="121">
        <f t="shared" si="78"/>
        <v>2.0000000949949026</v>
      </c>
      <c r="R194" s="122">
        <f t="shared" si="79"/>
        <v>7.1807033081725349</v>
      </c>
      <c r="S194" s="121">
        <f t="shared" si="80"/>
        <v>-0.99999999997635314</v>
      </c>
      <c r="T194" s="14">
        <f t="shared" si="81"/>
        <v>4.8088460154178359</v>
      </c>
    </row>
    <row r="195" spans="1:20">
      <c r="A195" s="30" t="s">
        <v>62</v>
      </c>
      <c r="B195" s="53" t="s">
        <v>34</v>
      </c>
      <c r="C195" s="4">
        <v>438133.63400000002</v>
      </c>
      <c r="D195" s="5">
        <v>1142667.8400000001</v>
      </c>
      <c r="E195" s="5">
        <v>488.09699999999998</v>
      </c>
      <c r="F195" s="6">
        <v>0.9</v>
      </c>
      <c r="G195" s="6">
        <v>1.7</v>
      </c>
      <c r="H195" s="14">
        <v>1.2</v>
      </c>
      <c r="I195" s="4">
        <v>438133.63099999999</v>
      </c>
      <c r="J195" s="5">
        <v>1142667.8359999999</v>
      </c>
      <c r="K195" s="5">
        <v>488.09699999999998</v>
      </c>
      <c r="L195" s="6">
        <v>0.7</v>
      </c>
      <c r="M195" s="6">
        <v>1.5</v>
      </c>
      <c r="N195" s="14">
        <v>1.2</v>
      </c>
      <c r="O195" s="138">
        <f t="shared" si="76"/>
        <v>-3.0000000260770321</v>
      </c>
      <c r="P195" s="121">
        <f t="shared" si="77"/>
        <v>-4.0000001899898052</v>
      </c>
      <c r="Q195" s="121">
        <f t="shared" si="78"/>
        <v>5.0000001676380643</v>
      </c>
      <c r="R195" s="122">
        <f t="shared" si="79"/>
        <v>6.3442887702247592</v>
      </c>
      <c r="S195" s="121">
        <f t="shared" si="80"/>
        <v>0</v>
      </c>
      <c r="T195" s="14">
        <f t="shared" si="81"/>
        <v>4.2426406871192848</v>
      </c>
    </row>
    <row r="196" spans="1:20">
      <c r="A196" s="30" t="s">
        <v>63</v>
      </c>
      <c r="B196" s="53" t="s">
        <v>34</v>
      </c>
      <c r="C196" s="4">
        <v>438167.2</v>
      </c>
      <c r="D196" s="5">
        <v>1142653.9080000001</v>
      </c>
      <c r="E196" s="5">
        <v>487.20499999999998</v>
      </c>
      <c r="F196" s="6">
        <v>1.3</v>
      </c>
      <c r="G196" s="6">
        <v>1.4</v>
      </c>
      <c r="H196" s="14">
        <v>1.1000000000000001</v>
      </c>
      <c r="I196" s="4">
        <v>438167.19400000002</v>
      </c>
      <c r="J196" s="5">
        <v>1142653.906</v>
      </c>
      <c r="K196" s="5">
        <v>487.20800000000003</v>
      </c>
      <c r="L196" s="6">
        <v>1.1000000000000001</v>
      </c>
      <c r="M196" s="6">
        <v>1.2</v>
      </c>
      <c r="N196" s="14">
        <v>0.9</v>
      </c>
      <c r="O196" s="138">
        <f t="shared" si="76"/>
        <v>-5.9999999939464033</v>
      </c>
      <c r="P196" s="121">
        <f t="shared" si="77"/>
        <v>-2.0000000949949026</v>
      </c>
      <c r="Q196" s="121">
        <f t="shared" si="78"/>
        <v>6.3245553446338389</v>
      </c>
      <c r="R196" s="122">
        <f t="shared" si="79"/>
        <v>6.2749501990055663</v>
      </c>
      <c r="S196" s="121">
        <f t="shared" si="80"/>
        <v>-3.0000000000427463</v>
      </c>
      <c r="T196" s="14">
        <f t="shared" si="81"/>
        <v>3.5531676008879742</v>
      </c>
    </row>
    <row r="197" spans="1:20">
      <c r="A197" s="30" t="s">
        <v>66</v>
      </c>
      <c r="B197" s="53" t="s">
        <v>34</v>
      </c>
      <c r="C197" s="4">
        <v>438205.70699999999</v>
      </c>
      <c r="D197" s="5">
        <v>1142644.0090000001</v>
      </c>
      <c r="E197" s="5">
        <v>486.67599999999999</v>
      </c>
      <c r="F197" s="6">
        <v>1.4</v>
      </c>
      <c r="G197" s="6">
        <v>1.2</v>
      </c>
      <c r="H197" s="14">
        <v>1.4</v>
      </c>
      <c r="I197" s="4">
        <v>438205.70500000002</v>
      </c>
      <c r="J197" s="5">
        <v>1142644.0090000001</v>
      </c>
      <c r="K197" s="5">
        <v>486.68</v>
      </c>
      <c r="L197" s="6">
        <v>1.5</v>
      </c>
      <c r="M197" s="6">
        <v>1.1000000000000001</v>
      </c>
      <c r="N197" s="14">
        <v>1.2</v>
      </c>
      <c r="O197" s="138">
        <f t="shared" si="76"/>
        <v>-1.9999999785795808</v>
      </c>
      <c r="P197" s="121">
        <f t="shared" si="77"/>
        <v>0</v>
      </c>
      <c r="Q197" s="121">
        <f t="shared" si="78"/>
        <v>1.9999999785795808</v>
      </c>
      <c r="R197" s="122">
        <f t="shared" si="79"/>
        <v>6.5479004268543974</v>
      </c>
      <c r="S197" s="121">
        <f t="shared" si="80"/>
        <v>-4.0000000000190994</v>
      </c>
      <c r="T197" s="14">
        <f t="shared" si="81"/>
        <v>4.6097722286464435</v>
      </c>
    </row>
    <row r="198" spans="1:20" ht="15" thickBot="1">
      <c r="A198" s="36" t="s">
        <v>67</v>
      </c>
      <c r="B198" s="58" t="s">
        <v>34</v>
      </c>
      <c r="C198" s="97">
        <v>438241.42599999998</v>
      </c>
      <c r="D198" s="98">
        <v>1142628.321</v>
      </c>
      <c r="E198" s="98">
        <v>485.87299999999999</v>
      </c>
      <c r="F198" s="39">
        <v>1.8</v>
      </c>
      <c r="G198" s="39">
        <v>1.9</v>
      </c>
      <c r="H198" s="114">
        <v>2.4</v>
      </c>
      <c r="I198" s="97">
        <v>438241.42700000003</v>
      </c>
      <c r="J198" s="98">
        <v>1142628.3189999999</v>
      </c>
      <c r="K198" s="98">
        <v>485.87299999999999</v>
      </c>
      <c r="L198" s="39">
        <v>1.6</v>
      </c>
      <c r="M198" s="39">
        <v>1.4</v>
      </c>
      <c r="N198" s="114">
        <v>1.7</v>
      </c>
      <c r="O198" s="145">
        <f t="shared" si="76"/>
        <v>1.0000000474974513</v>
      </c>
      <c r="P198" s="124">
        <f t="shared" si="77"/>
        <v>-2.0000000949949026</v>
      </c>
      <c r="Q198" s="124">
        <f t="shared" si="78"/>
        <v>2.2360680837073192</v>
      </c>
      <c r="R198" s="123">
        <f t="shared" si="79"/>
        <v>8.429857650043683</v>
      </c>
      <c r="S198" s="124">
        <f t="shared" si="80"/>
        <v>0</v>
      </c>
      <c r="T198" s="15">
        <f t="shared" si="81"/>
        <v>7.352720584926371</v>
      </c>
    </row>
    <row r="199" spans="1:20" ht="15" hidden="1" thickBot="1">
      <c r="A199" s="99"/>
      <c r="B199" s="100"/>
      <c r="C199" s="101"/>
      <c r="D199" s="101"/>
      <c r="E199" s="101"/>
      <c r="F199" s="102"/>
      <c r="G199" s="103"/>
      <c r="H199" s="13"/>
      <c r="I199" s="93"/>
      <c r="J199" s="104"/>
      <c r="K199" s="104"/>
      <c r="L199" s="29"/>
      <c r="M199" s="105"/>
      <c r="N199" s="110"/>
      <c r="O199" s="140">
        <f t="shared" si="76"/>
        <v>0</v>
      </c>
      <c r="P199" s="141">
        <f t="shared" si="77"/>
        <v>0</v>
      </c>
      <c r="Q199" s="141">
        <f t="shared" si="78"/>
        <v>0</v>
      </c>
      <c r="R199" s="142">
        <f t="shared" si="79"/>
        <v>0</v>
      </c>
      <c r="S199" s="141">
        <f t="shared" si="80"/>
        <v>0</v>
      </c>
      <c r="T199" s="90">
        <f t="shared" si="81"/>
        <v>0</v>
      </c>
    </row>
    <row r="200" spans="1:20" ht="15" hidden="1" thickBot="1">
      <c r="A200" s="30"/>
      <c r="B200" s="53"/>
      <c r="C200" s="32"/>
      <c r="D200" s="33"/>
      <c r="E200" s="33"/>
      <c r="F200" s="34"/>
      <c r="G200" s="85"/>
      <c r="H200" s="108"/>
      <c r="I200" s="32"/>
      <c r="J200" s="33"/>
      <c r="K200" s="33"/>
      <c r="L200" s="34"/>
      <c r="M200" s="85"/>
      <c r="N200" s="108"/>
      <c r="O200" s="125">
        <f t="shared" si="76"/>
        <v>0</v>
      </c>
      <c r="P200" s="124">
        <f t="shared" si="77"/>
        <v>0</v>
      </c>
      <c r="Q200" s="124">
        <f t="shared" si="78"/>
        <v>0</v>
      </c>
      <c r="R200" s="123">
        <f t="shared" si="79"/>
        <v>0</v>
      </c>
      <c r="S200" s="124">
        <f t="shared" si="80"/>
        <v>0</v>
      </c>
      <c r="T200" s="15">
        <f t="shared" si="81"/>
        <v>0</v>
      </c>
    </row>
    <row r="201" spans="1:20" ht="15" hidden="1" thickBot="1">
      <c r="A201" s="30"/>
      <c r="B201" s="53"/>
      <c r="C201" s="7"/>
      <c r="D201" s="8"/>
      <c r="E201" s="8"/>
      <c r="F201" s="6"/>
      <c r="G201" s="86"/>
      <c r="H201" s="109"/>
      <c r="I201" s="7"/>
      <c r="J201" s="8"/>
      <c r="K201" s="8"/>
      <c r="L201" s="6"/>
      <c r="M201" s="86"/>
      <c r="N201" s="110"/>
      <c r="O201" s="125">
        <f t="shared" si="76"/>
        <v>0</v>
      </c>
      <c r="P201" s="124">
        <f t="shared" si="77"/>
        <v>0</v>
      </c>
      <c r="Q201" s="124">
        <f t="shared" si="78"/>
        <v>0</v>
      </c>
      <c r="R201" s="123">
        <f t="shared" si="79"/>
        <v>0</v>
      </c>
      <c r="S201" s="124">
        <f t="shared" si="80"/>
        <v>0</v>
      </c>
      <c r="T201" s="15">
        <f t="shared" si="81"/>
        <v>0</v>
      </c>
    </row>
    <row r="202" spans="1:20" ht="15" hidden="1" thickBot="1">
      <c r="A202" s="30"/>
      <c r="B202" s="53"/>
      <c r="C202" s="7"/>
      <c r="D202" s="8"/>
      <c r="E202" s="8"/>
      <c r="F202" s="6"/>
      <c r="G202" s="14"/>
      <c r="H202" s="109"/>
      <c r="I202" s="4"/>
      <c r="J202" s="5"/>
      <c r="K202" s="5"/>
      <c r="L202" s="6"/>
      <c r="M202" s="14"/>
      <c r="N202" s="109"/>
      <c r="O202" s="125">
        <f t="shared" si="76"/>
        <v>0</v>
      </c>
      <c r="P202" s="124">
        <f t="shared" si="77"/>
        <v>0</v>
      </c>
      <c r="Q202" s="124">
        <f t="shared" si="78"/>
        <v>0</v>
      </c>
      <c r="R202" s="123">
        <f t="shared" si="79"/>
        <v>0</v>
      </c>
      <c r="S202" s="124">
        <f t="shared" si="80"/>
        <v>0</v>
      </c>
      <c r="T202" s="15">
        <f t="shared" si="81"/>
        <v>0</v>
      </c>
    </row>
    <row r="203" spans="1:20" ht="15" hidden="1" thickBot="1">
      <c r="A203" s="30"/>
      <c r="B203" s="53"/>
      <c r="C203" s="32"/>
      <c r="D203" s="33"/>
      <c r="E203" s="33"/>
      <c r="F203" s="34"/>
      <c r="G203" s="85"/>
      <c r="H203" s="108"/>
      <c r="I203" s="4"/>
      <c r="J203" s="5"/>
      <c r="K203" s="5"/>
      <c r="L203" s="6"/>
      <c r="M203" s="14"/>
      <c r="N203" s="109"/>
      <c r="O203" s="125">
        <f t="shared" si="76"/>
        <v>0</v>
      </c>
      <c r="P203" s="124">
        <f t="shared" si="77"/>
        <v>0</v>
      </c>
      <c r="Q203" s="124">
        <f t="shared" si="78"/>
        <v>0</v>
      </c>
      <c r="R203" s="123">
        <f t="shared" si="79"/>
        <v>0</v>
      </c>
      <c r="S203" s="124">
        <f t="shared" si="80"/>
        <v>0</v>
      </c>
      <c r="T203" s="15">
        <f t="shared" si="81"/>
        <v>0</v>
      </c>
    </row>
    <row r="204" spans="1:20" ht="15" hidden="1" thickBot="1">
      <c r="A204" s="30"/>
      <c r="B204" s="53"/>
      <c r="C204" s="32"/>
      <c r="D204" s="33"/>
      <c r="E204" s="33"/>
      <c r="F204" s="34"/>
      <c r="G204" s="85"/>
      <c r="H204" s="108"/>
      <c r="I204" s="32"/>
      <c r="J204" s="33"/>
      <c r="K204" s="33"/>
      <c r="L204" s="34"/>
      <c r="M204" s="85"/>
      <c r="N204" s="108"/>
      <c r="O204" s="125">
        <f t="shared" si="76"/>
        <v>0</v>
      </c>
      <c r="P204" s="124">
        <f t="shared" si="77"/>
        <v>0</v>
      </c>
      <c r="Q204" s="124">
        <f t="shared" si="78"/>
        <v>0</v>
      </c>
      <c r="R204" s="123">
        <f t="shared" si="79"/>
        <v>0</v>
      </c>
      <c r="S204" s="124">
        <f t="shared" si="80"/>
        <v>0</v>
      </c>
      <c r="T204" s="15">
        <f t="shared" si="81"/>
        <v>0</v>
      </c>
    </row>
    <row r="205" spans="1:20" ht="15" hidden="1" thickBot="1">
      <c r="A205" s="30"/>
      <c r="B205" s="56"/>
      <c r="C205" s="4"/>
      <c r="D205" s="5"/>
      <c r="E205" s="5"/>
      <c r="F205" s="6"/>
      <c r="G205" s="14"/>
      <c r="H205" s="109"/>
      <c r="I205" s="4"/>
      <c r="J205" s="5"/>
      <c r="K205" s="5"/>
      <c r="L205" s="6"/>
      <c r="M205" s="14"/>
      <c r="N205" s="109"/>
      <c r="O205" s="125">
        <f t="shared" si="76"/>
        <v>0</v>
      </c>
      <c r="P205" s="124">
        <f t="shared" si="77"/>
        <v>0</v>
      </c>
      <c r="Q205" s="124">
        <f t="shared" si="78"/>
        <v>0</v>
      </c>
      <c r="R205" s="123">
        <f t="shared" si="79"/>
        <v>0</v>
      </c>
      <c r="S205" s="124">
        <f t="shared" si="80"/>
        <v>0</v>
      </c>
      <c r="T205" s="15">
        <f t="shared" si="81"/>
        <v>0</v>
      </c>
    </row>
    <row r="206" spans="1:20" ht="15" hidden="1" thickBot="1">
      <c r="A206" s="36"/>
      <c r="B206" s="58"/>
      <c r="C206" s="37"/>
      <c r="D206" s="38"/>
      <c r="E206" s="38"/>
      <c r="F206" s="39"/>
      <c r="G206" s="87"/>
      <c r="H206" s="111"/>
      <c r="I206" s="37"/>
      <c r="J206" s="38"/>
      <c r="K206" s="38"/>
      <c r="L206" s="39"/>
      <c r="M206" s="87"/>
      <c r="N206" s="112"/>
      <c r="O206" s="125">
        <f t="shared" si="76"/>
        <v>0</v>
      </c>
      <c r="P206" s="124">
        <f t="shared" si="77"/>
        <v>0</v>
      </c>
      <c r="Q206" s="124">
        <f t="shared" si="78"/>
        <v>0</v>
      </c>
      <c r="R206" s="123">
        <f t="shared" si="79"/>
        <v>0</v>
      </c>
      <c r="S206" s="124">
        <f t="shared" si="80"/>
        <v>0</v>
      </c>
      <c r="T206" s="15">
        <f t="shared" si="81"/>
        <v>0</v>
      </c>
    </row>
    <row r="207" spans="1:20">
      <c r="A207" s="40"/>
      <c r="B207" s="40"/>
      <c r="C207" s="59"/>
      <c r="D207" s="59"/>
      <c r="E207" s="59"/>
      <c r="F207" s="42"/>
      <c r="G207" s="42"/>
      <c r="H207" s="42"/>
      <c r="I207" s="12"/>
      <c r="J207" s="12"/>
      <c r="K207" s="12"/>
      <c r="L207" s="13"/>
      <c r="M207" s="13"/>
      <c r="N207" s="13"/>
      <c r="O207" s="13"/>
      <c r="P207" s="13"/>
      <c r="Q207" s="13"/>
      <c r="R207" s="44"/>
    </row>
    <row r="208" spans="1:20">
      <c r="A208" s="77"/>
      <c r="B208" s="146" t="s">
        <v>14</v>
      </c>
      <c r="C208" s="146"/>
      <c r="D208" s="146"/>
      <c r="E208" s="94"/>
      <c r="F208" s="147" t="s">
        <v>17</v>
      </c>
      <c r="G208" s="147"/>
      <c r="H208" s="147"/>
      <c r="I208" s="147"/>
      <c r="J208" s="147"/>
      <c r="K208" s="147"/>
      <c r="L208" s="147"/>
      <c r="M208" s="147"/>
      <c r="N208" s="95"/>
    </row>
    <row r="209" spans="1:20">
      <c r="B209" s="94"/>
      <c r="C209" s="94"/>
      <c r="D209" s="94"/>
      <c r="E209" s="94"/>
      <c r="F209" s="147" t="s">
        <v>21</v>
      </c>
      <c r="G209" s="147"/>
      <c r="H209" s="147"/>
      <c r="I209" s="147"/>
      <c r="J209" s="147"/>
      <c r="K209" s="147"/>
      <c r="L209" s="147"/>
      <c r="M209" s="147"/>
      <c r="N209" s="95"/>
    </row>
    <row r="210" spans="1:20">
      <c r="B210" s="94"/>
      <c r="C210" s="94"/>
      <c r="D210" s="94"/>
      <c r="E210" s="94"/>
      <c r="F210" s="147" t="s">
        <v>31</v>
      </c>
      <c r="G210" s="147"/>
      <c r="H210" s="147"/>
      <c r="I210" s="147"/>
      <c r="J210" s="147"/>
      <c r="K210" s="147"/>
      <c r="L210" s="147"/>
      <c r="M210" s="147"/>
      <c r="N210" s="95"/>
    </row>
    <row r="211" spans="1:20" ht="15" thickBot="1"/>
    <row r="212" spans="1:20" ht="18.600000000000001" thickBot="1">
      <c r="A212" s="148" t="s">
        <v>60</v>
      </c>
      <c r="B212" s="149"/>
      <c r="C212" s="149"/>
      <c r="D212" s="149"/>
      <c r="E212" s="149"/>
      <c r="F212" s="149"/>
      <c r="G212" s="149"/>
      <c r="H212" s="149"/>
      <c r="I212" s="149"/>
      <c r="J212" s="149"/>
      <c r="K212" s="149"/>
      <c r="L212" s="149"/>
      <c r="M212" s="149"/>
      <c r="N212" s="149"/>
      <c r="O212" s="149"/>
      <c r="P212" s="149"/>
      <c r="Q212" s="149"/>
      <c r="R212" s="149"/>
      <c r="S212" s="149"/>
      <c r="T212" s="150"/>
    </row>
    <row r="213" spans="1:20" ht="17.399999999999999">
      <c r="A213" s="151" t="s">
        <v>1</v>
      </c>
      <c r="B213" s="152"/>
      <c r="C213" s="157" t="s">
        <v>16</v>
      </c>
      <c r="D213" s="158"/>
      <c r="E213" s="158"/>
      <c r="F213" s="158"/>
      <c r="G213" s="158"/>
      <c r="H213" s="159"/>
      <c r="I213" s="157" t="s">
        <v>82</v>
      </c>
      <c r="J213" s="158"/>
      <c r="K213" s="158"/>
      <c r="L213" s="158"/>
      <c r="M213" s="158"/>
      <c r="N213" s="159"/>
      <c r="O213" s="160" t="s">
        <v>83</v>
      </c>
      <c r="P213" s="161"/>
      <c r="Q213" s="161"/>
      <c r="R213" s="161"/>
      <c r="S213" s="161"/>
      <c r="T213" s="162"/>
    </row>
    <row r="214" spans="1:20">
      <c r="A214" s="153"/>
      <c r="B214" s="154"/>
      <c r="C214" s="163" t="s">
        <v>80</v>
      </c>
      <c r="D214" s="164"/>
      <c r="E214" s="164"/>
      <c r="F214" s="164"/>
      <c r="G214" s="164"/>
      <c r="H214" s="165"/>
      <c r="I214" s="163">
        <v>45259</v>
      </c>
      <c r="J214" s="164"/>
      <c r="K214" s="164"/>
      <c r="L214" s="164"/>
      <c r="M214" s="164"/>
      <c r="N214" s="165"/>
      <c r="O214" s="166" t="s">
        <v>28</v>
      </c>
      <c r="P214" s="167"/>
      <c r="Q214" s="167"/>
      <c r="R214" s="167"/>
      <c r="S214" s="167" t="s">
        <v>29</v>
      </c>
      <c r="T214" s="170"/>
    </row>
    <row r="215" spans="1:20">
      <c r="A215" s="153"/>
      <c r="B215" s="154"/>
      <c r="C215" s="172" t="s">
        <v>2</v>
      </c>
      <c r="D215" s="173"/>
      <c r="E215" s="174"/>
      <c r="F215" s="175" t="s">
        <v>3</v>
      </c>
      <c r="G215" s="175"/>
      <c r="H215" s="176"/>
      <c r="I215" s="172" t="s">
        <v>2</v>
      </c>
      <c r="J215" s="173"/>
      <c r="K215" s="174"/>
      <c r="L215" s="175" t="s">
        <v>3</v>
      </c>
      <c r="M215" s="175"/>
      <c r="N215" s="176"/>
      <c r="O215" s="168"/>
      <c r="P215" s="169"/>
      <c r="Q215" s="169"/>
      <c r="R215" s="169"/>
      <c r="S215" s="169"/>
      <c r="T215" s="171"/>
    </row>
    <row r="216" spans="1:20" ht="30.6">
      <c r="A216" s="153"/>
      <c r="B216" s="154"/>
      <c r="C216" s="2" t="s">
        <v>4</v>
      </c>
      <c r="D216" s="1" t="s">
        <v>5</v>
      </c>
      <c r="E216" s="1" t="s">
        <v>25</v>
      </c>
      <c r="F216" s="1" t="s">
        <v>6</v>
      </c>
      <c r="G216" s="1" t="s">
        <v>7</v>
      </c>
      <c r="H216" s="3" t="s">
        <v>27</v>
      </c>
      <c r="I216" s="2" t="s">
        <v>4</v>
      </c>
      <c r="J216" s="1" t="s">
        <v>5</v>
      </c>
      <c r="K216" s="1" t="s">
        <v>25</v>
      </c>
      <c r="L216" s="1" t="s">
        <v>6</v>
      </c>
      <c r="M216" s="1" t="s">
        <v>7</v>
      </c>
      <c r="N216" s="3" t="s">
        <v>27</v>
      </c>
      <c r="O216" s="2" t="s">
        <v>8</v>
      </c>
      <c r="P216" s="1" t="s">
        <v>9</v>
      </c>
      <c r="Q216" s="1" t="s">
        <v>10</v>
      </c>
      <c r="R216" s="118" t="s">
        <v>11</v>
      </c>
      <c r="S216" s="116" t="s">
        <v>30</v>
      </c>
      <c r="T216" s="11" t="s">
        <v>11</v>
      </c>
    </row>
    <row r="217" spans="1:20" ht="15" thickBot="1">
      <c r="A217" s="155"/>
      <c r="B217" s="156"/>
      <c r="C217" s="16" t="s">
        <v>12</v>
      </c>
      <c r="D217" s="17" t="s">
        <v>12</v>
      </c>
      <c r="E217" s="17" t="s">
        <v>26</v>
      </c>
      <c r="F217" s="18" t="s">
        <v>13</v>
      </c>
      <c r="G217" s="18" t="s">
        <v>13</v>
      </c>
      <c r="H217" s="19" t="s">
        <v>13</v>
      </c>
      <c r="I217" s="16" t="s">
        <v>12</v>
      </c>
      <c r="J217" s="17" t="s">
        <v>12</v>
      </c>
      <c r="K217" s="17" t="s">
        <v>26</v>
      </c>
      <c r="L217" s="18" t="s">
        <v>13</v>
      </c>
      <c r="M217" s="18" t="s">
        <v>13</v>
      </c>
      <c r="N217" s="19" t="s">
        <v>13</v>
      </c>
      <c r="O217" s="23" t="s">
        <v>13</v>
      </c>
      <c r="P217" s="18" t="s">
        <v>13</v>
      </c>
      <c r="Q217" s="18" t="s">
        <v>13</v>
      </c>
      <c r="R217" s="17" t="s">
        <v>13</v>
      </c>
      <c r="S217" s="18" t="s">
        <v>13</v>
      </c>
      <c r="T217" s="24" t="s">
        <v>13</v>
      </c>
    </row>
    <row r="218" spans="1:20">
      <c r="A218" s="25" t="s">
        <v>65</v>
      </c>
      <c r="B218" s="49" t="s">
        <v>34</v>
      </c>
      <c r="C218" s="136">
        <v>437959.38799999998</v>
      </c>
      <c r="D218" s="136">
        <v>1142780.977</v>
      </c>
      <c r="E218" s="136">
        <v>479.35300000000001</v>
      </c>
      <c r="F218" s="9">
        <v>1.1000000000000001</v>
      </c>
      <c r="G218" s="9">
        <v>0.9</v>
      </c>
      <c r="H218" s="106">
        <v>0.7</v>
      </c>
      <c r="I218" s="137">
        <v>437959.4</v>
      </c>
      <c r="J218" s="136">
        <v>1142780.96</v>
      </c>
      <c r="K218" s="136">
        <v>479.358</v>
      </c>
      <c r="L218" s="9">
        <v>1.6</v>
      </c>
      <c r="M218" s="9">
        <v>1.3</v>
      </c>
      <c r="N218" s="106">
        <v>0.7</v>
      </c>
      <c r="O218" s="143">
        <f t="shared" ref="O218:O234" si="82">(I218-C218)*1000</f>
        <v>12.000000046100467</v>
      </c>
      <c r="P218" s="117">
        <f t="shared" ref="P218:P234" si="83">(J218-D218)*1000</f>
        <v>-16.999999992549419</v>
      </c>
      <c r="Q218" s="117">
        <f t="shared" ref="Q218:Q234" si="84">SQRT(O218^2+P218^2)</f>
        <v>20.808652067183292</v>
      </c>
      <c r="R218" s="119">
        <f t="shared" ref="R218:R234" si="85">2.5*SQRT(F218^2+G218^2+L218^2+M218^2)</f>
        <v>6.2599920127744575</v>
      </c>
      <c r="S218" s="144">
        <f t="shared" ref="S218:S234" si="86">(E218-K218)*1000</f>
        <v>-4.9999999999954525</v>
      </c>
      <c r="T218" s="106">
        <f t="shared" ref="T218:T234" si="87">2.5*SQRT(H218^2+N218^2)</f>
        <v>2.4748737341529163</v>
      </c>
    </row>
    <row r="219" spans="1:20">
      <c r="A219" s="30" t="s">
        <v>64</v>
      </c>
      <c r="B219" s="53" t="s">
        <v>34</v>
      </c>
      <c r="C219" s="54">
        <v>438005.17700000003</v>
      </c>
      <c r="D219" s="55">
        <v>1142747.3149999999</v>
      </c>
      <c r="E219" s="55">
        <v>481.565</v>
      </c>
      <c r="F219" s="34">
        <v>1.4</v>
      </c>
      <c r="G219" s="34">
        <v>0.9</v>
      </c>
      <c r="H219" s="35">
        <v>1.5</v>
      </c>
      <c r="I219" s="4">
        <v>438005.185</v>
      </c>
      <c r="J219" s="5">
        <v>1142747.3289999999</v>
      </c>
      <c r="K219" s="5">
        <v>481.572</v>
      </c>
      <c r="L219" s="6">
        <v>2.1</v>
      </c>
      <c r="M219" s="6">
        <v>1.4</v>
      </c>
      <c r="N219" s="14">
        <v>1.5</v>
      </c>
      <c r="O219" s="138">
        <f t="shared" si="82"/>
        <v>7.999999972525984</v>
      </c>
      <c r="P219" s="121">
        <f t="shared" si="83"/>
        <v>13.999999966472387</v>
      </c>
      <c r="Q219" s="121">
        <f t="shared" si="84"/>
        <v>16.124515453856052</v>
      </c>
      <c r="R219" s="122">
        <f t="shared" si="85"/>
        <v>7.5581082289154864</v>
      </c>
      <c r="S219" s="139">
        <f t="shared" si="86"/>
        <v>-7.0000000000050022</v>
      </c>
      <c r="T219" s="14">
        <f t="shared" si="87"/>
        <v>5.3033008588991057</v>
      </c>
    </row>
    <row r="220" spans="1:20">
      <c r="A220" s="30" t="s">
        <v>68</v>
      </c>
      <c r="B220" s="53" t="s">
        <v>34</v>
      </c>
      <c r="C220" s="54">
        <v>438032.96299999999</v>
      </c>
      <c r="D220" s="55">
        <v>1142722.69</v>
      </c>
      <c r="E220" s="55">
        <v>481.21199999999999</v>
      </c>
      <c r="F220" s="34">
        <v>1.2</v>
      </c>
      <c r="G220" s="34">
        <v>1</v>
      </c>
      <c r="H220" s="35">
        <v>1</v>
      </c>
      <c r="I220" s="54">
        <v>438032.97399999999</v>
      </c>
      <c r="J220" s="55">
        <v>1142722.727</v>
      </c>
      <c r="K220" s="55">
        <v>481.21600000000001</v>
      </c>
      <c r="L220" s="34">
        <v>2.1</v>
      </c>
      <c r="M220" s="34">
        <v>2</v>
      </c>
      <c r="N220" s="35">
        <v>2.2999999999999998</v>
      </c>
      <c r="O220" s="138">
        <f t="shared" si="82"/>
        <v>10.999999998603016</v>
      </c>
      <c r="P220" s="121">
        <f t="shared" si="83"/>
        <v>37.000000011175871</v>
      </c>
      <c r="Q220" s="121">
        <f t="shared" si="84"/>
        <v>38.600518141551944</v>
      </c>
      <c r="R220" s="122">
        <f t="shared" si="85"/>
        <v>8.2348345460003021</v>
      </c>
      <c r="S220" s="121">
        <f t="shared" si="86"/>
        <v>-4.0000000000190994</v>
      </c>
      <c r="T220" s="14">
        <f t="shared" si="87"/>
        <v>6.2699681019922258</v>
      </c>
    </row>
    <row r="221" spans="1:20">
      <c r="A221" s="30" t="s">
        <v>69</v>
      </c>
      <c r="B221" s="53" t="s">
        <v>34</v>
      </c>
      <c r="C221" s="4">
        <v>438060.60399999999</v>
      </c>
      <c r="D221" s="5">
        <v>1142703.452</v>
      </c>
      <c r="E221" s="5">
        <v>483.18200000000002</v>
      </c>
      <c r="F221" s="6">
        <v>0.5</v>
      </c>
      <c r="G221" s="6">
        <v>1.3</v>
      </c>
      <c r="H221" s="14">
        <v>0.6</v>
      </c>
      <c r="I221" s="4">
        <v>438060.60700000002</v>
      </c>
      <c r="J221" s="5">
        <v>1142703.513</v>
      </c>
      <c r="K221" s="5">
        <v>483.202</v>
      </c>
      <c r="L221" s="6">
        <v>2.2999999999999998</v>
      </c>
      <c r="M221" s="6">
        <v>2.6</v>
      </c>
      <c r="N221" s="14">
        <v>3</v>
      </c>
      <c r="O221" s="138">
        <f t="shared" si="82"/>
        <v>3.0000000260770321</v>
      </c>
      <c r="P221" s="121">
        <f t="shared" si="83"/>
        <v>60.999999986961484</v>
      </c>
      <c r="Q221" s="121">
        <f t="shared" si="84"/>
        <v>61.073725926668033</v>
      </c>
      <c r="R221" s="122">
        <f t="shared" si="85"/>
        <v>9.3508021046325212</v>
      </c>
      <c r="S221" s="139">
        <f t="shared" si="86"/>
        <v>-19.99999999998181</v>
      </c>
      <c r="T221" s="14">
        <f t="shared" si="87"/>
        <v>7.6485292703891776</v>
      </c>
    </row>
    <row r="222" spans="1:20">
      <c r="A222" s="30" t="s">
        <v>61</v>
      </c>
      <c r="B222" s="53" t="s">
        <v>34</v>
      </c>
      <c r="C222" s="4">
        <v>438103.43</v>
      </c>
      <c r="D222" s="5">
        <v>1142680.8149999999</v>
      </c>
      <c r="E222" s="5">
        <v>487.1</v>
      </c>
      <c r="F222" s="6">
        <v>1.1000000000000001</v>
      </c>
      <c r="G222" s="6">
        <v>1.3</v>
      </c>
      <c r="H222" s="14">
        <v>1.5</v>
      </c>
      <c r="I222" s="4">
        <v>438103.43099999998</v>
      </c>
      <c r="J222" s="5">
        <v>1142680.8160000001</v>
      </c>
      <c r="K222" s="5">
        <v>487.1</v>
      </c>
      <c r="L222" s="6">
        <v>1.6</v>
      </c>
      <c r="M222" s="6">
        <v>1.9</v>
      </c>
      <c r="N222" s="14">
        <v>1.6</v>
      </c>
      <c r="O222" s="138">
        <f t="shared" si="82"/>
        <v>0.99999998928979039</v>
      </c>
      <c r="P222" s="121">
        <f t="shared" si="83"/>
        <v>1.0000001639127731</v>
      </c>
      <c r="Q222" s="121">
        <f t="shared" si="84"/>
        <v>1.4142136707036721</v>
      </c>
      <c r="R222" s="122">
        <f t="shared" si="85"/>
        <v>7.5291101731877985</v>
      </c>
      <c r="S222" s="121">
        <f t="shared" si="86"/>
        <v>0</v>
      </c>
      <c r="T222" s="14">
        <f t="shared" si="87"/>
        <v>5.4829280498653272</v>
      </c>
    </row>
    <row r="223" spans="1:20">
      <c r="A223" s="30" t="s">
        <v>62</v>
      </c>
      <c r="B223" s="53" t="s">
        <v>34</v>
      </c>
      <c r="C223" s="4">
        <v>438133.63400000002</v>
      </c>
      <c r="D223" s="5">
        <v>1142667.8400000001</v>
      </c>
      <c r="E223" s="5">
        <v>488.09699999999998</v>
      </c>
      <c r="F223" s="6">
        <v>0.9</v>
      </c>
      <c r="G223" s="6">
        <v>1.7</v>
      </c>
      <c r="H223" s="14">
        <v>1.2</v>
      </c>
      <c r="I223" s="4">
        <v>438133.62199999997</v>
      </c>
      <c r="J223" s="5">
        <v>1142667.8370000001</v>
      </c>
      <c r="K223" s="5">
        <v>488.096</v>
      </c>
      <c r="L223" s="6">
        <v>0.9</v>
      </c>
      <c r="M223" s="6">
        <v>2.1</v>
      </c>
      <c r="N223" s="14">
        <v>1.1000000000000001</v>
      </c>
      <c r="O223" s="138">
        <f t="shared" si="82"/>
        <v>-12.000000046100467</v>
      </c>
      <c r="P223" s="121">
        <f t="shared" si="83"/>
        <v>-3.0000000260770321</v>
      </c>
      <c r="Q223" s="121">
        <f t="shared" si="84"/>
        <v>12.369316927901613</v>
      </c>
      <c r="R223" s="122">
        <f t="shared" si="85"/>
        <v>7.4665922615340392</v>
      </c>
      <c r="S223" s="121">
        <f t="shared" si="86"/>
        <v>0.99999999997635314</v>
      </c>
      <c r="T223" s="14">
        <f t="shared" si="87"/>
        <v>4.0697051490249265</v>
      </c>
    </row>
    <row r="224" spans="1:20">
      <c r="A224" s="30" t="s">
        <v>63</v>
      </c>
      <c r="B224" s="53" t="s">
        <v>34</v>
      </c>
      <c r="C224" s="4">
        <v>438167.19900000002</v>
      </c>
      <c r="D224" s="5">
        <v>1142653.9140000001</v>
      </c>
      <c r="E224" s="5">
        <v>487.20699999999999</v>
      </c>
      <c r="F224" s="6">
        <v>1</v>
      </c>
      <c r="G224" s="6">
        <v>1.1000000000000001</v>
      </c>
      <c r="H224" s="14">
        <v>1</v>
      </c>
      <c r="I224" s="4">
        <v>438167.19900000002</v>
      </c>
      <c r="J224" s="5">
        <v>1142653.9110000001</v>
      </c>
      <c r="K224" s="5">
        <v>487.20400000000001</v>
      </c>
      <c r="L224" s="6">
        <v>1.5</v>
      </c>
      <c r="M224" s="6">
        <v>1.7</v>
      </c>
      <c r="N224" s="14">
        <v>1</v>
      </c>
      <c r="O224" s="138">
        <f t="shared" si="82"/>
        <v>0</v>
      </c>
      <c r="P224" s="121">
        <f t="shared" si="83"/>
        <v>-3.0000000260770321</v>
      </c>
      <c r="Q224" s="121">
        <f t="shared" si="84"/>
        <v>3.0000000260770321</v>
      </c>
      <c r="R224" s="122">
        <f t="shared" si="85"/>
        <v>6.77772085586298</v>
      </c>
      <c r="S224" s="121">
        <f t="shared" si="86"/>
        <v>2.9999999999859028</v>
      </c>
      <c r="T224" s="14">
        <f t="shared" si="87"/>
        <v>3.5355339059327378</v>
      </c>
    </row>
    <row r="225" spans="1:20">
      <c r="A225" s="30" t="s">
        <v>66</v>
      </c>
      <c r="B225" s="53" t="s">
        <v>34</v>
      </c>
      <c r="C225" s="4">
        <v>438205.712</v>
      </c>
      <c r="D225" s="5">
        <v>1142644.0120000001</v>
      </c>
      <c r="E225" s="5">
        <v>486.68299999999999</v>
      </c>
      <c r="F225" s="6">
        <v>1.4</v>
      </c>
      <c r="G225" s="6">
        <v>0.8</v>
      </c>
      <c r="H225" s="14">
        <v>1.1000000000000001</v>
      </c>
      <c r="I225" s="4">
        <v>438205.712</v>
      </c>
      <c r="J225" s="5">
        <v>1142644.01</v>
      </c>
      <c r="K225" s="5">
        <v>486.678</v>
      </c>
      <c r="L225" s="6">
        <v>2</v>
      </c>
      <c r="M225" s="6">
        <v>1.4</v>
      </c>
      <c r="N225" s="14">
        <v>1.6</v>
      </c>
      <c r="O225" s="138">
        <f t="shared" si="82"/>
        <v>0</v>
      </c>
      <c r="P225" s="121">
        <f t="shared" si="83"/>
        <v>-2.0000000949949026</v>
      </c>
      <c r="Q225" s="121">
        <f t="shared" si="84"/>
        <v>2.0000000949949026</v>
      </c>
      <c r="R225" s="122">
        <f t="shared" si="85"/>
        <v>7.3143694191638966</v>
      </c>
      <c r="S225" s="121">
        <f t="shared" si="86"/>
        <v>4.9999999999954525</v>
      </c>
      <c r="T225" s="14">
        <f t="shared" si="87"/>
        <v>4.8541219597368999</v>
      </c>
    </row>
    <row r="226" spans="1:20" ht="15" thickBot="1">
      <c r="A226" s="36" t="s">
        <v>67</v>
      </c>
      <c r="B226" s="58" t="s">
        <v>34</v>
      </c>
      <c r="C226" s="97">
        <v>438241.42700000003</v>
      </c>
      <c r="D226" s="98">
        <v>1142628.33</v>
      </c>
      <c r="E226" s="98">
        <v>485.87599999999998</v>
      </c>
      <c r="F226" s="39">
        <v>1.5</v>
      </c>
      <c r="G226" s="39">
        <v>0.9</v>
      </c>
      <c r="H226" s="114">
        <v>1.5</v>
      </c>
      <c r="I226" s="97">
        <v>438241.42800000001</v>
      </c>
      <c r="J226" s="98">
        <v>1142628.317</v>
      </c>
      <c r="K226" s="98">
        <v>485.87599999999998</v>
      </c>
      <c r="L226" s="39">
        <v>2.2000000000000002</v>
      </c>
      <c r="M226" s="39">
        <v>1.9</v>
      </c>
      <c r="N226" s="114">
        <v>2.2000000000000002</v>
      </c>
      <c r="O226" s="145">
        <f t="shared" si="82"/>
        <v>0.99999998928979039</v>
      </c>
      <c r="P226" s="124">
        <f t="shared" si="83"/>
        <v>-13.000000035390258</v>
      </c>
      <c r="Q226" s="124">
        <f t="shared" si="84"/>
        <v>13.038404844869877</v>
      </c>
      <c r="R226" s="123">
        <f t="shared" si="85"/>
        <v>8.4815977268436864</v>
      </c>
      <c r="S226" s="124">
        <f t="shared" si="86"/>
        <v>0</v>
      </c>
      <c r="T226" s="15">
        <f t="shared" si="87"/>
        <v>6.656763477847174</v>
      </c>
    </row>
    <row r="227" spans="1:20" ht="15" hidden="1" thickBot="1">
      <c r="A227" s="99"/>
      <c r="B227" s="100"/>
      <c r="C227" s="101"/>
      <c r="D227" s="101"/>
      <c r="E227" s="101"/>
      <c r="F227" s="102"/>
      <c r="G227" s="103"/>
      <c r="H227" s="13"/>
      <c r="I227" s="93"/>
      <c r="J227" s="104"/>
      <c r="K227" s="104"/>
      <c r="L227" s="29"/>
      <c r="M227" s="105"/>
      <c r="N227" s="110"/>
      <c r="O227" s="140">
        <f t="shared" si="82"/>
        <v>0</v>
      </c>
      <c r="P227" s="141">
        <f t="shared" si="83"/>
        <v>0</v>
      </c>
      <c r="Q227" s="141">
        <f t="shared" si="84"/>
        <v>0</v>
      </c>
      <c r="R227" s="142">
        <f t="shared" si="85"/>
        <v>0</v>
      </c>
      <c r="S227" s="141">
        <f t="shared" si="86"/>
        <v>0</v>
      </c>
      <c r="T227" s="90">
        <f t="shared" si="87"/>
        <v>0</v>
      </c>
    </row>
    <row r="228" spans="1:20" ht="15" hidden="1" thickBot="1">
      <c r="A228" s="30"/>
      <c r="B228" s="53"/>
      <c r="C228" s="32"/>
      <c r="D228" s="33"/>
      <c r="E228" s="33"/>
      <c r="F228" s="34"/>
      <c r="G228" s="85"/>
      <c r="H228" s="108"/>
      <c r="I228" s="32"/>
      <c r="J228" s="33"/>
      <c r="K228" s="33"/>
      <c r="L228" s="34"/>
      <c r="M228" s="85"/>
      <c r="N228" s="108"/>
      <c r="O228" s="125">
        <f t="shared" si="82"/>
        <v>0</v>
      </c>
      <c r="P228" s="124">
        <f t="shared" si="83"/>
        <v>0</v>
      </c>
      <c r="Q228" s="124">
        <f t="shared" si="84"/>
        <v>0</v>
      </c>
      <c r="R228" s="123">
        <f t="shared" si="85"/>
        <v>0</v>
      </c>
      <c r="S228" s="124">
        <f t="shared" si="86"/>
        <v>0</v>
      </c>
      <c r="T228" s="15">
        <f t="shared" si="87"/>
        <v>0</v>
      </c>
    </row>
    <row r="229" spans="1:20" ht="15" hidden="1" thickBot="1">
      <c r="A229" s="30"/>
      <c r="B229" s="53"/>
      <c r="C229" s="7"/>
      <c r="D229" s="8"/>
      <c r="E229" s="8"/>
      <c r="F229" s="6"/>
      <c r="G229" s="86"/>
      <c r="H229" s="109"/>
      <c r="I229" s="7"/>
      <c r="J229" s="8"/>
      <c r="K229" s="8"/>
      <c r="L229" s="6"/>
      <c r="M229" s="86"/>
      <c r="N229" s="110"/>
      <c r="O229" s="125">
        <f t="shared" si="82"/>
        <v>0</v>
      </c>
      <c r="P229" s="124">
        <f t="shared" si="83"/>
        <v>0</v>
      </c>
      <c r="Q229" s="124">
        <f t="shared" si="84"/>
        <v>0</v>
      </c>
      <c r="R229" s="123">
        <f t="shared" si="85"/>
        <v>0</v>
      </c>
      <c r="S229" s="124">
        <f t="shared" si="86"/>
        <v>0</v>
      </c>
      <c r="T229" s="15">
        <f t="shared" si="87"/>
        <v>0</v>
      </c>
    </row>
    <row r="230" spans="1:20" ht="15" hidden="1" thickBot="1">
      <c r="A230" s="30"/>
      <c r="B230" s="53"/>
      <c r="C230" s="7"/>
      <c r="D230" s="8"/>
      <c r="E230" s="8"/>
      <c r="F230" s="6"/>
      <c r="G230" s="14"/>
      <c r="H230" s="109"/>
      <c r="I230" s="4"/>
      <c r="J230" s="5"/>
      <c r="K230" s="5"/>
      <c r="L230" s="6"/>
      <c r="M230" s="14"/>
      <c r="N230" s="109"/>
      <c r="O230" s="125">
        <f t="shared" si="82"/>
        <v>0</v>
      </c>
      <c r="P230" s="124">
        <f t="shared" si="83"/>
        <v>0</v>
      </c>
      <c r="Q230" s="124">
        <f t="shared" si="84"/>
        <v>0</v>
      </c>
      <c r="R230" s="123">
        <f t="shared" si="85"/>
        <v>0</v>
      </c>
      <c r="S230" s="124">
        <f t="shared" si="86"/>
        <v>0</v>
      </c>
      <c r="T230" s="15">
        <f t="shared" si="87"/>
        <v>0</v>
      </c>
    </row>
    <row r="231" spans="1:20" ht="15" hidden="1" thickBot="1">
      <c r="A231" s="30"/>
      <c r="B231" s="53"/>
      <c r="C231" s="32"/>
      <c r="D231" s="33"/>
      <c r="E231" s="33"/>
      <c r="F231" s="34"/>
      <c r="G231" s="85"/>
      <c r="H231" s="108"/>
      <c r="I231" s="4"/>
      <c r="J231" s="5"/>
      <c r="K231" s="5"/>
      <c r="L231" s="6"/>
      <c r="M231" s="14"/>
      <c r="N231" s="109"/>
      <c r="O231" s="125">
        <f t="shared" si="82"/>
        <v>0</v>
      </c>
      <c r="P231" s="124">
        <f t="shared" si="83"/>
        <v>0</v>
      </c>
      <c r="Q231" s="124">
        <f t="shared" si="84"/>
        <v>0</v>
      </c>
      <c r="R231" s="123">
        <f t="shared" si="85"/>
        <v>0</v>
      </c>
      <c r="S231" s="124">
        <f t="shared" si="86"/>
        <v>0</v>
      </c>
      <c r="T231" s="15">
        <f t="shared" si="87"/>
        <v>0</v>
      </c>
    </row>
    <row r="232" spans="1:20" ht="15" hidden="1" thickBot="1">
      <c r="A232" s="30"/>
      <c r="B232" s="53"/>
      <c r="C232" s="32"/>
      <c r="D232" s="33"/>
      <c r="E232" s="33"/>
      <c r="F232" s="34"/>
      <c r="G232" s="85"/>
      <c r="H232" s="108"/>
      <c r="I232" s="32"/>
      <c r="J232" s="33"/>
      <c r="K232" s="33"/>
      <c r="L232" s="34"/>
      <c r="M232" s="85"/>
      <c r="N232" s="108"/>
      <c r="O232" s="125">
        <f t="shared" si="82"/>
        <v>0</v>
      </c>
      <c r="P232" s="124">
        <f t="shared" si="83"/>
        <v>0</v>
      </c>
      <c r="Q232" s="124">
        <f t="shared" si="84"/>
        <v>0</v>
      </c>
      <c r="R232" s="123">
        <f t="shared" si="85"/>
        <v>0</v>
      </c>
      <c r="S232" s="124">
        <f t="shared" si="86"/>
        <v>0</v>
      </c>
      <c r="T232" s="15">
        <f t="shared" si="87"/>
        <v>0</v>
      </c>
    </row>
    <row r="233" spans="1:20" ht="15" hidden="1" thickBot="1">
      <c r="A233" s="30"/>
      <c r="B233" s="56"/>
      <c r="C233" s="4"/>
      <c r="D233" s="5"/>
      <c r="E233" s="5"/>
      <c r="F233" s="6"/>
      <c r="G233" s="14"/>
      <c r="H233" s="109"/>
      <c r="I233" s="4"/>
      <c r="J233" s="5"/>
      <c r="K233" s="5"/>
      <c r="L233" s="6"/>
      <c r="M233" s="14"/>
      <c r="N233" s="109"/>
      <c r="O233" s="125">
        <f t="shared" si="82"/>
        <v>0</v>
      </c>
      <c r="P233" s="124">
        <f t="shared" si="83"/>
        <v>0</v>
      </c>
      <c r="Q233" s="124">
        <f t="shared" si="84"/>
        <v>0</v>
      </c>
      <c r="R233" s="123">
        <f t="shared" si="85"/>
        <v>0</v>
      </c>
      <c r="S233" s="124">
        <f t="shared" si="86"/>
        <v>0</v>
      </c>
      <c r="T233" s="15">
        <f t="shared" si="87"/>
        <v>0</v>
      </c>
    </row>
    <row r="234" spans="1:20" ht="15" hidden="1" thickBot="1">
      <c r="A234" s="36"/>
      <c r="B234" s="58"/>
      <c r="C234" s="37"/>
      <c r="D234" s="38"/>
      <c r="E234" s="38"/>
      <c r="F234" s="39"/>
      <c r="G234" s="87"/>
      <c r="H234" s="111"/>
      <c r="I234" s="37"/>
      <c r="J234" s="38"/>
      <c r="K234" s="38"/>
      <c r="L234" s="39"/>
      <c r="M234" s="87"/>
      <c r="N234" s="112"/>
      <c r="O234" s="125">
        <f t="shared" si="82"/>
        <v>0</v>
      </c>
      <c r="P234" s="124">
        <f t="shared" si="83"/>
        <v>0</v>
      </c>
      <c r="Q234" s="124">
        <f t="shared" si="84"/>
        <v>0</v>
      </c>
      <c r="R234" s="123">
        <f t="shared" si="85"/>
        <v>0</v>
      </c>
      <c r="S234" s="124">
        <f t="shared" si="86"/>
        <v>0</v>
      </c>
      <c r="T234" s="15">
        <f t="shared" si="87"/>
        <v>0</v>
      </c>
    </row>
    <row r="235" spans="1:20">
      <c r="A235" s="40"/>
      <c r="B235" s="40"/>
      <c r="C235" s="59"/>
      <c r="D235" s="59"/>
      <c r="E235" s="59"/>
      <c r="F235" s="42"/>
      <c r="G235" s="42"/>
      <c r="H235" s="42"/>
      <c r="I235" s="12"/>
      <c r="J235" s="12"/>
      <c r="K235" s="12"/>
      <c r="L235" s="13"/>
      <c r="M235" s="13"/>
      <c r="N235" s="13"/>
      <c r="O235" s="13"/>
      <c r="P235" s="13"/>
      <c r="Q235" s="13"/>
      <c r="R235" s="44"/>
    </row>
    <row r="236" spans="1:20">
      <c r="A236" s="77"/>
      <c r="B236" s="146" t="s">
        <v>14</v>
      </c>
      <c r="C236" s="146"/>
      <c r="D236" s="146"/>
      <c r="E236" s="94"/>
      <c r="F236" s="147" t="s">
        <v>17</v>
      </c>
      <c r="G236" s="147"/>
      <c r="H236" s="147"/>
      <c r="I236" s="147"/>
      <c r="J236" s="147"/>
      <c r="K236" s="147"/>
      <c r="L236" s="147"/>
      <c r="M236" s="147"/>
      <c r="N236" s="95"/>
    </row>
    <row r="237" spans="1:20">
      <c r="B237" s="94"/>
      <c r="C237" s="94"/>
      <c r="D237" s="94"/>
      <c r="E237" s="94"/>
      <c r="F237" s="147" t="s">
        <v>21</v>
      </c>
      <c r="G237" s="147"/>
      <c r="H237" s="147"/>
      <c r="I237" s="147"/>
      <c r="J237" s="147"/>
      <c r="K237" s="147"/>
      <c r="L237" s="147"/>
      <c r="M237" s="147"/>
      <c r="N237" s="95"/>
    </row>
    <row r="238" spans="1:20">
      <c r="B238" s="94"/>
      <c r="C238" s="94"/>
      <c r="D238" s="94"/>
      <c r="E238" s="94"/>
      <c r="F238" s="147" t="s">
        <v>31</v>
      </c>
      <c r="G238" s="147"/>
      <c r="H238" s="147"/>
      <c r="I238" s="147"/>
      <c r="J238" s="147"/>
      <c r="K238" s="147"/>
      <c r="L238" s="147"/>
      <c r="M238" s="147"/>
      <c r="N238" s="95"/>
    </row>
    <row r="239" spans="1:20" ht="15" thickBot="1"/>
    <row r="240" spans="1:20" ht="18.600000000000001" thickBot="1">
      <c r="A240" s="148" t="s">
        <v>60</v>
      </c>
      <c r="B240" s="149"/>
      <c r="C240" s="149"/>
      <c r="D240" s="149"/>
      <c r="E240" s="149"/>
      <c r="F240" s="149"/>
      <c r="G240" s="149"/>
      <c r="H240" s="149"/>
      <c r="I240" s="149"/>
      <c r="J240" s="149"/>
      <c r="K240" s="149"/>
      <c r="L240" s="149"/>
      <c r="M240" s="149"/>
      <c r="N240" s="149"/>
      <c r="O240" s="149"/>
      <c r="P240" s="149"/>
      <c r="Q240" s="149"/>
      <c r="R240" s="149"/>
      <c r="S240" s="149"/>
      <c r="T240" s="150"/>
    </row>
    <row r="241" spans="1:20" ht="17.399999999999999">
      <c r="A241" s="151" t="s">
        <v>1</v>
      </c>
      <c r="B241" s="152"/>
      <c r="C241" s="157" t="s">
        <v>78</v>
      </c>
      <c r="D241" s="158"/>
      <c r="E241" s="158"/>
      <c r="F241" s="158"/>
      <c r="G241" s="158"/>
      <c r="H241" s="159"/>
      <c r="I241" s="157" t="s">
        <v>82</v>
      </c>
      <c r="J241" s="158"/>
      <c r="K241" s="158"/>
      <c r="L241" s="158"/>
      <c r="M241" s="158"/>
      <c r="N241" s="159"/>
      <c r="O241" s="160" t="s">
        <v>84</v>
      </c>
      <c r="P241" s="161"/>
      <c r="Q241" s="161"/>
      <c r="R241" s="161"/>
      <c r="S241" s="161"/>
      <c r="T241" s="162"/>
    </row>
    <row r="242" spans="1:20" ht="14.55" customHeight="1">
      <c r="A242" s="153"/>
      <c r="B242" s="154"/>
      <c r="C242" s="163">
        <v>45225</v>
      </c>
      <c r="D242" s="164"/>
      <c r="E242" s="164"/>
      <c r="F242" s="164"/>
      <c r="G242" s="164"/>
      <c r="H242" s="165"/>
      <c r="I242" s="163">
        <v>45259</v>
      </c>
      <c r="J242" s="164"/>
      <c r="K242" s="164"/>
      <c r="L242" s="164"/>
      <c r="M242" s="164"/>
      <c r="N242" s="165"/>
      <c r="O242" s="166" t="s">
        <v>28</v>
      </c>
      <c r="P242" s="167"/>
      <c r="Q242" s="167"/>
      <c r="R242" s="167"/>
      <c r="S242" s="167" t="s">
        <v>29</v>
      </c>
      <c r="T242" s="170"/>
    </row>
    <row r="243" spans="1:20" ht="14.55" customHeight="1">
      <c r="A243" s="153"/>
      <c r="B243" s="154"/>
      <c r="C243" s="172" t="s">
        <v>2</v>
      </c>
      <c r="D243" s="173"/>
      <c r="E243" s="174"/>
      <c r="F243" s="175" t="s">
        <v>3</v>
      </c>
      <c r="G243" s="175"/>
      <c r="H243" s="176"/>
      <c r="I243" s="172" t="s">
        <v>2</v>
      </c>
      <c r="J243" s="173"/>
      <c r="K243" s="174"/>
      <c r="L243" s="175" t="s">
        <v>3</v>
      </c>
      <c r="M243" s="175"/>
      <c r="N243" s="176"/>
      <c r="O243" s="168"/>
      <c r="P243" s="169"/>
      <c r="Q243" s="169"/>
      <c r="R243" s="169"/>
      <c r="S243" s="169"/>
      <c r="T243" s="171"/>
    </row>
    <row r="244" spans="1:20" ht="30.6">
      <c r="A244" s="153"/>
      <c r="B244" s="154"/>
      <c r="C244" s="2" t="s">
        <v>4</v>
      </c>
      <c r="D244" s="1" t="s">
        <v>5</v>
      </c>
      <c r="E244" s="1" t="s">
        <v>25</v>
      </c>
      <c r="F244" s="1" t="s">
        <v>6</v>
      </c>
      <c r="G244" s="1" t="s">
        <v>7</v>
      </c>
      <c r="H244" s="3" t="s">
        <v>27</v>
      </c>
      <c r="I244" s="2" t="s">
        <v>4</v>
      </c>
      <c r="J244" s="1" t="s">
        <v>5</v>
      </c>
      <c r="K244" s="1" t="s">
        <v>25</v>
      </c>
      <c r="L244" s="1" t="s">
        <v>6</v>
      </c>
      <c r="M244" s="1" t="s">
        <v>7</v>
      </c>
      <c r="N244" s="3" t="s">
        <v>27</v>
      </c>
      <c r="O244" s="2" t="s">
        <v>8</v>
      </c>
      <c r="P244" s="1" t="s">
        <v>9</v>
      </c>
      <c r="Q244" s="1" t="s">
        <v>10</v>
      </c>
      <c r="R244" s="118" t="s">
        <v>11</v>
      </c>
      <c r="S244" s="116" t="s">
        <v>30</v>
      </c>
      <c r="T244" s="11" t="s">
        <v>11</v>
      </c>
    </row>
    <row r="245" spans="1:20" ht="15" thickBot="1">
      <c r="A245" s="155"/>
      <c r="B245" s="156"/>
      <c r="C245" s="16" t="s">
        <v>12</v>
      </c>
      <c r="D245" s="17" t="s">
        <v>12</v>
      </c>
      <c r="E245" s="17" t="s">
        <v>26</v>
      </c>
      <c r="F245" s="18" t="s">
        <v>13</v>
      </c>
      <c r="G245" s="18" t="s">
        <v>13</v>
      </c>
      <c r="H245" s="19" t="s">
        <v>13</v>
      </c>
      <c r="I245" s="16" t="s">
        <v>12</v>
      </c>
      <c r="J245" s="17" t="s">
        <v>12</v>
      </c>
      <c r="K245" s="17" t="s">
        <v>26</v>
      </c>
      <c r="L245" s="18" t="s">
        <v>13</v>
      </c>
      <c r="M245" s="18" t="s">
        <v>13</v>
      </c>
      <c r="N245" s="19" t="s">
        <v>13</v>
      </c>
      <c r="O245" s="23" t="s">
        <v>13</v>
      </c>
      <c r="P245" s="18" t="s">
        <v>13</v>
      </c>
      <c r="Q245" s="18" t="s">
        <v>13</v>
      </c>
      <c r="R245" s="17" t="s">
        <v>13</v>
      </c>
      <c r="S245" s="18" t="s">
        <v>13</v>
      </c>
      <c r="T245" s="24" t="s">
        <v>13</v>
      </c>
    </row>
    <row r="246" spans="1:20">
      <c r="A246" s="25" t="s">
        <v>65</v>
      </c>
      <c r="B246" s="49" t="s">
        <v>34</v>
      </c>
      <c r="C246" s="137">
        <v>437959.38699999999</v>
      </c>
      <c r="D246" s="136">
        <v>1142780.9779999999</v>
      </c>
      <c r="E246" s="136">
        <v>479.35700000000003</v>
      </c>
      <c r="F246" s="9">
        <v>1.2</v>
      </c>
      <c r="G246" s="9">
        <v>1</v>
      </c>
      <c r="H246" s="106">
        <v>0.5</v>
      </c>
      <c r="I246" s="137">
        <v>437959.4</v>
      </c>
      <c r="J246" s="136">
        <v>1142780.96</v>
      </c>
      <c r="K246" s="136">
        <v>479.358</v>
      </c>
      <c r="L246" s="9">
        <v>1.6</v>
      </c>
      <c r="M246" s="9">
        <v>1.3</v>
      </c>
      <c r="N246" s="106">
        <v>0.7</v>
      </c>
      <c r="O246" s="143">
        <f t="shared" ref="O246:O262" si="88">(I246-C246)*1000</f>
        <v>13.000000035390258</v>
      </c>
      <c r="P246" s="117">
        <f t="shared" ref="P246:P262" si="89">(J246-D246)*1000</f>
        <v>-17.999999923631549</v>
      </c>
      <c r="Q246" s="117">
        <f t="shared" ref="Q246:Q262" si="90">SQRT(O246^2+P246^2)</f>
        <v>22.20360326998486</v>
      </c>
      <c r="R246" s="119">
        <f t="shared" ref="R246:R262" si="91">2.5*SQRT(F246^2+G246^2+L246^2+M246^2)</f>
        <v>6.466258578188782</v>
      </c>
      <c r="S246" s="117">
        <f t="shared" ref="S246:S262" si="92">(E246-K246)*1000</f>
        <v>-0.99999999997635314</v>
      </c>
      <c r="T246" s="106">
        <f t="shared" ref="T246:T262" si="93">2.5*SQRT(H246^2+N246^2)</f>
        <v>2.1505813167606567</v>
      </c>
    </row>
    <row r="247" spans="1:20">
      <c r="A247" s="30" t="s">
        <v>64</v>
      </c>
      <c r="B247" s="53" t="s">
        <v>34</v>
      </c>
      <c r="C247" s="4">
        <v>438005.18099999998</v>
      </c>
      <c r="D247" s="5">
        <v>1142747.3230000001</v>
      </c>
      <c r="E247" s="5">
        <v>481.57100000000003</v>
      </c>
      <c r="F247" s="6">
        <v>1.5</v>
      </c>
      <c r="G247" s="6">
        <v>1</v>
      </c>
      <c r="H247" s="14">
        <v>1.2</v>
      </c>
      <c r="I247" s="4">
        <v>438005.185</v>
      </c>
      <c r="J247" s="5">
        <v>1142747.3289999999</v>
      </c>
      <c r="K247" s="5">
        <v>481.572</v>
      </c>
      <c r="L247" s="6">
        <v>2.1</v>
      </c>
      <c r="M247" s="6">
        <v>1.4</v>
      </c>
      <c r="N247" s="14">
        <v>1.5</v>
      </c>
      <c r="O247" s="138">
        <f t="shared" si="88"/>
        <v>4.0000000153668225</v>
      </c>
      <c r="P247" s="121">
        <f t="shared" si="89"/>
        <v>5.9999998193234205</v>
      </c>
      <c r="Q247" s="121">
        <f t="shared" si="90"/>
        <v>7.2111024091199578</v>
      </c>
      <c r="R247" s="122">
        <f t="shared" si="91"/>
        <v>7.7540312096354116</v>
      </c>
      <c r="S247" s="121">
        <f t="shared" si="92"/>
        <v>-0.99999999997635314</v>
      </c>
      <c r="T247" s="14">
        <f t="shared" si="93"/>
        <v>4.8023431780746364</v>
      </c>
    </row>
    <row r="248" spans="1:20">
      <c r="A248" s="30" t="s">
        <v>68</v>
      </c>
      <c r="B248" s="53" t="s">
        <v>34</v>
      </c>
      <c r="C248" s="54">
        <v>438032.94900000002</v>
      </c>
      <c r="D248" s="55">
        <v>1142722.6850000001</v>
      </c>
      <c r="E248" s="55">
        <v>481.21499999999997</v>
      </c>
      <c r="F248" s="34">
        <v>0.9</v>
      </c>
      <c r="G248" s="34">
        <v>1.5</v>
      </c>
      <c r="H248" s="35">
        <v>1</v>
      </c>
      <c r="I248" s="54">
        <v>438032.97399999999</v>
      </c>
      <c r="J248" s="55">
        <v>1142722.727</v>
      </c>
      <c r="K248" s="55">
        <v>481.21600000000001</v>
      </c>
      <c r="L248" s="34">
        <v>2.1</v>
      </c>
      <c r="M248" s="34">
        <v>2</v>
      </c>
      <c r="N248" s="35">
        <v>2.2999999999999998</v>
      </c>
      <c r="O248" s="138">
        <f t="shared" si="88"/>
        <v>24.999999965075403</v>
      </c>
      <c r="P248" s="121">
        <f t="shared" si="89"/>
        <v>41.999999899417162</v>
      </c>
      <c r="Q248" s="121">
        <f t="shared" si="90"/>
        <v>48.877397535106262</v>
      </c>
      <c r="R248" s="122">
        <f t="shared" si="91"/>
        <v>8.4668471109380512</v>
      </c>
      <c r="S248" s="121">
        <f t="shared" si="92"/>
        <v>-1.0000000000331966</v>
      </c>
      <c r="T248" s="14">
        <f t="shared" si="93"/>
        <v>6.2699681019922258</v>
      </c>
    </row>
    <row r="249" spans="1:20">
      <c r="A249" s="30" t="s">
        <v>69</v>
      </c>
      <c r="B249" s="53" t="s">
        <v>34</v>
      </c>
      <c r="C249" s="4">
        <v>438060.6</v>
      </c>
      <c r="D249" s="5">
        <v>1142703.4410000001</v>
      </c>
      <c r="E249" s="5">
        <v>483.18299999999999</v>
      </c>
      <c r="F249" s="6">
        <v>0.8</v>
      </c>
      <c r="G249" s="6">
        <v>1.4</v>
      </c>
      <c r="H249" s="14">
        <v>0.7</v>
      </c>
      <c r="I249" s="4">
        <v>438060.60700000002</v>
      </c>
      <c r="J249" s="5">
        <v>1142703.513</v>
      </c>
      <c r="K249" s="5">
        <v>483.202</v>
      </c>
      <c r="L249" s="6">
        <v>2.2999999999999998</v>
      </c>
      <c r="M249" s="6">
        <v>2.6</v>
      </c>
      <c r="N249" s="14">
        <v>3</v>
      </c>
      <c r="O249" s="138">
        <f t="shared" si="88"/>
        <v>7.0000000414438546</v>
      </c>
      <c r="P249" s="121">
        <f t="shared" si="89"/>
        <v>71.999999927356839</v>
      </c>
      <c r="Q249" s="121">
        <f t="shared" si="90"/>
        <v>72.339477397335401</v>
      </c>
      <c r="R249" s="122">
        <f t="shared" si="91"/>
        <v>9.5688296045023176</v>
      </c>
      <c r="S249" s="139">
        <f t="shared" si="92"/>
        <v>-19.000000000005457</v>
      </c>
      <c r="T249" s="14">
        <f t="shared" si="93"/>
        <v>7.7014609003746815</v>
      </c>
    </row>
    <row r="250" spans="1:20">
      <c r="A250" s="30" t="s">
        <v>61</v>
      </c>
      <c r="B250" s="53" t="s">
        <v>34</v>
      </c>
      <c r="C250" s="4">
        <v>438103.43099999998</v>
      </c>
      <c r="D250" s="5">
        <v>1142680.8160000001</v>
      </c>
      <c r="E250" s="5">
        <v>487.101</v>
      </c>
      <c r="F250" s="6">
        <v>1.2</v>
      </c>
      <c r="G250" s="6">
        <v>1.4</v>
      </c>
      <c r="H250" s="14">
        <v>0.9</v>
      </c>
      <c r="I250" s="4">
        <v>438103.43099999998</v>
      </c>
      <c r="J250" s="5">
        <v>1142680.8160000001</v>
      </c>
      <c r="K250" s="5">
        <v>487.1</v>
      </c>
      <c r="L250" s="6">
        <v>1.6</v>
      </c>
      <c r="M250" s="6">
        <v>1.9</v>
      </c>
      <c r="N250" s="14">
        <v>1.6</v>
      </c>
      <c r="O250" s="138">
        <f t="shared" si="88"/>
        <v>0</v>
      </c>
      <c r="P250" s="121">
        <f t="shared" si="89"/>
        <v>0</v>
      </c>
      <c r="Q250" s="121">
        <f t="shared" si="90"/>
        <v>0</v>
      </c>
      <c r="R250" s="122">
        <f t="shared" si="91"/>
        <v>7.7338541491290105</v>
      </c>
      <c r="S250" s="121">
        <f t="shared" si="92"/>
        <v>0.99999999997635314</v>
      </c>
      <c r="T250" s="14">
        <f t="shared" si="93"/>
        <v>4.5893899376714558</v>
      </c>
    </row>
    <row r="251" spans="1:20">
      <c r="A251" s="30" t="s">
        <v>62</v>
      </c>
      <c r="B251" s="53" t="s">
        <v>34</v>
      </c>
      <c r="C251" s="4">
        <v>438133.63099999999</v>
      </c>
      <c r="D251" s="5">
        <v>1142667.8359999999</v>
      </c>
      <c r="E251" s="5">
        <v>488.09699999999998</v>
      </c>
      <c r="F251" s="6">
        <v>0.7</v>
      </c>
      <c r="G251" s="6">
        <v>1.5</v>
      </c>
      <c r="H251" s="14">
        <v>1.2</v>
      </c>
      <c r="I251" s="4">
        <v>438133.62199999997</v>
      </c>
      <c r="J251" s="5">
        <v>1142667.8370000001</v>
      </c>
      <c r="K251" s="5">
        <v>488.096</v>
      </c>
      <c r="L251" s="6">
        <v>0.9</v>
      </c>
      <c r="M251" s="6">
        <v>2.1</v>
      </c>
      <c r="N251" s="14">
        <v>1.1000000000000001</v>
      </c>
      <c r="O251" s="138">
        <f t="shared" si="88"/>
        <v>-9.0000000200234354</v>
      </c>
      <c r="P251" s="121">
        <f t="shared" si="89"/>
        <v>1.0000001639127731</v>
      </c>
      <c r="Q251" s="121">
        <f t="shared" si="90"/>
        <v>9.0553851761395219</v>
      </c>
      <c r="R251" s="122">
        <f t="shared" si="91"/>
        <v>7.0533679898329424</v>
      </c>
      <c r="S251" s="121">
        <f t="shared" si="92"/>
        <v>0.99999999997635314</v>
      </c>
      <c r="T251" s="14">
        <f t="shared" si="93"/>
        <v>4.0697051490249265</v>
      </c>
    </row>
    <row r="252" spans="1:20">
      <c r="A252" s="30" t="s">
        <v>63</v>
      </c>
      <c r="B252" s="53" t="s">
        <v>34</v>
      </c>
      <c r="C252" s="4">
        <v>438167.19400000002</v>
      </c>
      <c r="D252" s="5">
        <v>1142653.906</v>
      </c>
      <c r="E252" s="5">
        <v>487.20800000000003</v>
      </c>
      <c r="F252" s="6">
        <v>1.1000000000000001</v>
      </c>
      <c r="G252" s="6">
        <v>1.2</v>
      </c>
      <c r="H252" s="14">
        <v>0.9</v>
      </c>
      <c r="I252" s="4">
        <v>438167.19900000002</v>
      </c>
      <c r="J252" s="5">
        <v>1142653.9110000001</v>
      </c>
      <c r="K252" s="5">
        <v>487.20400000000001</v>
      </c>
      <c r="L252" s="6">
        <v>1.5</v>
      </c>
      <c r="M252" s="6">
        <v>1.7</v>
      </c>
      <c r="N252" s="14">
        <v>1</v>
      </c>
      <c r="O252" s="138">
        <f t="shared" si="88"/>
        <v>5.0000000046566129</v>
      </c>
      <c r="P252" s="121">
        <f t="shared" si="89"/>
        <v>5.0000001210719347</v>
      </c>
      <c r="Q252" s="121">
        <f t="shared" si="90"/>
        <v>7.0710679007689841</v>
      </c>
      <c r="R252" s="122">
        <f t="shared" si="91"/>
        <v>6.9776428684764316</v>
      </c>
      <c r="S252" s="121">
        <f t="shared" si="92"/>
        <v>4.0000000000190994</v>
      </c>
      <c r="T252" s="14">
        <f t="shared" si="93"/>
        <v>3.3634060117684279</v>
      </c>
    </row>
    <row r="253" spans="1:20">
      <c r="A253" s="30" t="s">
        <v>66</v>
      </c>
      <c r="B253" s="53" t="s">
        <v>34</v>
      </c>
      <c r="C253" s="4">
        <v>438205.70500000002</v>
      </c>
      <c r="D253" s="5">
        <v>1142644.0090000001</v>
      </c>
      <c r="E253" s="5">
        <v>486.68</v>
      </c>
      <c r="F253" s="6">
        <v>1.5</v>
      </c>
      <c r="G253" s="6">
        <v>1.1000000000000001</v>
      </c>
      <c r="H253" s="14">
        <v>1.2</v>
      </c>
      <c r="I253" s="4">
        <v>438205.712</v>
      </c>
      <c r="J253" s="5">
        <v>1142644.01</v>
      </c>
      <c r="K253" s="5">
        <v>486.678</v>
      </c>
      <c r="L253" s="6">
        <v>2</v>
      </c>
      <c r="M253" s="6">
        <v>1.4</v>
      </c>
      <c r="N253" s="14">
        <v>1.6</v>
      </c>
      <c r="O253" s="138">
        <f t="shared" si="88"/>
        <v>6.9999999832361937</v>
      </c>
      <c r="P253" s="121">
        <f t="shared" si="89"/>
        <v>0.99999993108212948</v>
      </c>
      <c r="Q253" s="121">
        <f t="shared" si="90"/>
        <v>7.0710677855236952</v>
      </c>
      <c r="R253" s="122">
        <f t="shared" si="91"/>
        <v>7.6730046266114025</v>
      </c>
      <c r="S253" s="121">
        <f t="shared" si="92"/>
        <v>2.0000000000095497</v>
      </c>
      <c r="T253" s="14">
        <f t="shared" si="93"/>
        <v>5</v>
      </c>
    </row>
    <row r="254" spans="1:20" ht="15" thickBot="1">
      <c r="A254" s="36" t="s">
        <v>67</v>
      </c>
      <c r="B254" s="58" t="s">
        <v>34</v>
      </c>
      <c r="C254" s="97">
        <v>438241.42700000003</v>
      </c>
      <c r="D254" s="98">
        <v>1142628.3189999999</v>
      </c>
      <c r="E254" s="98">
        <v>485.87299999999999</v>
      </c>
      <c r="F254" s="39">
        <v>1.6</v>
      </c>
      <c r="G254" s="39">
        <v>1.4</v>
      </c>
      <c r="H254" s="114">
        <v>1.7</v>
      </c>
      <c r="I254" s="97">
        <v>438241.42800000001</v>
      </c>
      <c r="J254" s="98">
        <v>1142628.317</v>
      </c>
      <c r="K254" s="98">
        <v>485.87599999999998</v>
      </c>
      <c r="L254" s="39">
        <v>2.2000000000000002</v>
      </c>
      <c r="M254" s="39">
        <v>1.9</v>
      </c>
      <c r="N254" s="114">
        <v>2.2000000000000002</v>
      </c>
      <c r="O254" s="145">
        <f t="shared" si="88"/>
        <v>0.99999998928979039</v>
      </c>
      <c r="P254" s="124">
        <f t="shared" si="89"/>
        <v>-1.999999862164259</v>
      </c>
      <c r="Q254" s="124">
        <f t="shared" si="90"/>
        <v>2.2360678494260045</v>
      </c>
      <c r="R254" s="123">
        <f t="shared" si="91"/>
        <v>9.0034715526845535</v>
      </c>
      <c r="S254" s="124">
        <f t="shared" si="92"/>
        <v>-2.9999999999859028</v>
      </c>
      <c r="T254" s="15">
        <f t="shared" si="93"/>
        <v>6.9507193872289221</v>
      </c>
    </row>
    <row r="255" spans="1:20" ht="15" hidden="1" thickBot="1">
      <c r="A255" s="99"/>
      <c r="B255" s="100"/>
      <c r="C255" s="101"/>
      <c r="D255" s="101"/>
      <c r="E255" s="101"/>
      <c r="F255" s="102"/>
      <c r="G255" s="103"/>
      <c r="H255" s="13"/>
      <c r="I255" s="93"/>
      <c r="J255" s="104"/>
      <c r="K255" s="104"/>
      <c r="L255" s="29"/>
      <c r="M255" s="105"/>
      <c r="N255" s="110"/>
      <c r="O255" s="140">
        <f t="shared" si="88"/>
        <v>0</v>
      </c>
      <c r="P255" s="141">
        <f t="shared" si="89"/>
        <v>0</v>
      </c>
      <c r="Q255" s="141">
        <f t="shared" si="90"/>
        <v>0</v>
      </c>
      <c r="R255" s="142">
        <f t="shared" si="91"/>
        <v>0</v>
      </c>
      <c r="S255" s="141">
        <f t="shared" si="92"/>
        <v>0</v>
      </c>
      <c r="T255" s="90">
        <f t="shared" si="93"/>
        <v>0</v>
      </c>
    </row>
    <row r="256" spans="1:20" ht="15" hidden="1" thickBot="1">
      <c r="A256" s="30"/>
      <c r="B256" s="53"/>
      <c r="C256" s="32"/>
      <c r="D256" s="33"/>
      <c r="E256" s="33"/>
      <c r="F256" s="34"/>
      <c r="G256" s="85"/>
      <c r="H256" s="108"/>
      <c r="I256" s="32"/>
      <c r="J256" s="33"/>
      <c r="K256" s="33"/>
      <c r="L256" s="34"/>
      <c r="M256" s="85"/>
      <c r="N256" s="108"/>
      <c r="O256" s="125">
        <f t="shared" si="88"/>
        <v>0</v>
      </c>
      <c r="P256" s="124">
        <f t="shared" si="89"/>
        <v>0</v>
      </c>
      <c r="Q256" s="124">
        <f t="shared" si="90"/>
        <v>0</v>
      </c>
      <c r="R256" s="123">
        <f t="shared" si="91"/>
        <v>0</v>
      </c>
      <c r="S256" s="124">
        <f t="shared" si="92"/>
        <v>0</v>
      </c>
      <c r="T256" s="15">
        <f t="shared" si="93"/>
        <v>0</v>
      </c>
    </row>
    <row r="257" spans="1:20" ht="15" hidden="1" thickBot="1">
      <c r="A257" s="30"/>
      <c r="B257" s="53"/>
      <c r="C257" s="7"/>
      <c r="D257" s="8"/>
      <c r="E257" s="8"/>
      <c r="F257" s="6"/>
      <c r="G257" s="86"/>
      <c r="H257" s="109"/>
      <c r="I257" s="7"/>
      <c r="J257" s="8"/>
      <c r="K257" s="8"/>
      <c r="L257" s="6"/>
      <c r="M257" s="86"/>
      <c r="N257" s="110"/>
      <c r="O257" s="125">
        <f t="shared" si="88"/>
        <v>0</v>
      </c>
      <c r="P257" s="124">
        <f t="shared" si="89"/>
        <v>0</v>
      </c>
      <c r="Q257" s="124">
        <f t="shared" si="90"/>
        <v>0</v>
      </c>
      <c r="R257" s="123">
        <f t="shared" si="91"/>
        <v>0</v>
      </c>
      <c r="S257" s="124">
        <f t="shared" si="92"/>
        <v>0</v>
      </c>
      <c r="T257" s="15">
        <f t="shared" si="93"/>
        <v>0</v>
      </c>
    </row>
    <row r="258" spans="1:20" ht="15" hidden="1" thickBot="1">
      <c r="A258" s="30"/>
      <c r="B258" s="53"/>
      <c r="C258" s="7"/>
      <c r="D258" s="8"/>
      <c r="E258" s="8"/>
      <c r="F258" s="6"/>
      <c r="G258" s="14"/>
      <c r="H258" s="109"/>
      <c r="I258" s="4"/>
      <c r="J258" s="5"/>
      <c r="K258" s="5"/>
      <c r="L258" s="6"/>
      <c r="M258" s="14"/>
      <c r="N258" s="109"/>
      <c r="O258" s="125">
        <f t="shared" si="88"/>
        <v>0</v>
      </c>
      <c r="P258" s="124">
        <f t="shared" si="89"/>
        <v>0</v>
      </c>
      <c r="Q258" s="124">
        <f t="shared" si="90"/>
        <v>0</v>
      </c>
      <c r="R258" s="123">
        <f t="shared" si="91"/>
        <v>0</v>
      </c>
      <c r="S258" s="124">
        <f t="shared" si="92"/>
        <v>0</v>
      </c>
      <c r="T258" s="15">
        <f t="shared" si="93"/>
        <v>0</v>
      </c>
    </row>
    <row r="259" spans="1:20" ht="15" hidden="1" thickBot="1">
      <c r="A259" s="30"/>
      <c r="B259" s="53"/>
      <c r="C259" s="32"/>
      <c r="D259" s="33"/>
      <c r="E259" s="33"/>
      <c r="F259" s="34"/>
      <c r="G259" s="85"/>
      <c r="H259" s="108"/>
      <c r="I259" s="4"/>
      <c r="J259" s="5"/>
      <c r="K259" s="5"/>
      <c r="L259" s="6"/>
      <c r="M259" s="14"/>
      <c r="N259" s="109"/>
      <c r="O259" s="125">
        <f t="shared" si="88"/>
        <v>0</v>
      </c>
      <c r="P259" s="124">
        <f t="shared" si="89"/>
        <v>0</v>
      </c>
      <c r="Q259" s="124">
        <f t="shared" si="90"/>
        <v>0</v>
      </c>
      <c r="R259" s="123">
        <f t="shared" si="91"/>
        <v>0</v>
      </c>
      <c r="S259" s="124">
        <f t="shared" si="92"/>
        <v>0</v>
      </c>
      <c r="T259" s="15">
        <f t="shared" si="93"/>
        <v>0</v>
      </c>
    </row>
    <row r="260" spans="1:20" ht="15" hidden="1" thickBot="1">
      <c r="A260" s="30"/>
      <c r="B260" s="53"/>
      <c r="C260" s="32"/>
      <c r="D260" s="33"/>
      <c r="E260" s="33"/>
      <c r="F260" s="34"/>
      <c r="G260" s="85"/>
      <c r="H260" s="108"/>
      <c r="I260" s="32"/>
      <c r="J260" s="33"/>
      <c r="K260" s="33"/>
      <c r="L260" s="34"/>
      <c r="M260" s="85"/>
      <c r="N260" s="108"/>
      <c r="O260" s="125">
        <f t="shared" si="88"/>
        <v>0</v>
      </c>
      <c r="P260" s="124">
        <f t="shared" si="89"/>
        <v>0</v>
      </c>
      <c r="Q260" s="124">
        <f t="shared" si="90"/>
        <v>0</v>
      </c>
      <c r="R260" s="123">
        <f t="shared" si="91"/>
        <v>0</v>
      </c>
      <c r="S260" s="124">
        <f t="shared" si="92"/>
        <v>0</v>
      </c>
      <c r="T260" s="15">
        <f t="shared" si="93"/>
        <v>0</v>
      </c>
    </row>
    <row r="261" spans="1:20" ht="15" hidden="1" thickBot="1">
      <c r="A261" s="30"/>
      <c r="B261" s="56"/>
      <c r="C261" s="4"/>
      <c r="D261" s="5"/>
      <c r="E261" s="5"/>
      <c r="F261" s="6"/>
      <c r="G261" s="14"/>
      <c r="H261" s="109"/>
      <c r="I261" s="4"/>
      <c r="J261" s="5"/>
      <c r="K261" s="5"/>
      <c r="L261" s="6"/>
      <c r="M261" s="14"/>
      <c r="N261" s="109"/>
      <c r="O261" s="125">
        <f t="shared" si="88"/>
        <v>0</v>
      </c>
      <c r="P261" s="124">
        <f t="shared" si="89"/>
        <v>0</v>
      </c>
      <c r="Q261" s="124">
        <f t="shared" si="90"/>
        <v>0</v>
      </c>
      <c r="R261" s="123">
        <f t="shared" si="91"/>
        <v>0</v>
      </c>
      <c r="S261" s="124">
        <f t="shared" si="92"/>
        <v>0</v>
      </c>
      <c r="T261" s="15">
        <f t="shared" si="93"/>
        <v>0</v>
      </c>
    </row>
    <row r="262" spans="1:20" ht="15" hidden="1" thickBot="1">
      <c r="A262" s="36"/>
      <c r="B262" s="58"/>
      <c r="C262" s="37"/>
      <c r="D262" s="38"/>
      <c r="E262" s="38"/>
      <c r="F262" s="39"/>
      <c r="G262" s="87"/>
      <c r="H262" s="111"/>
      <c r="I262" s="37"/>
      <c r="J262" s="38"/>
      <c r="K262" s="38"/>
      <c r="L262" s="39"/>
      <c r="M262" s="87"/>
      <c r="N262" s="112"/>
      <c r="O262" s="125">
        <f t="shared" si="88"/>
        <v>0</v>
      </c>
      <c r="P262" s="124">
        <f t="shared" si="89"/>
        <v>0</v>
      </c>
      <c r="Q262" s="124">
        <f t="shared" si="90"/>
        <v>0</v>
      </c>
      <c r="R262" s="123">
        <f t="shared" si="91"/>
        <v>0</v>
      </c>
      <c r="S262" s="124">
        <f t="shared" si="92"/>
        <v>0</v>
      </c>
      <c r="T262" s="15">
        <f t="shared" si="93"/>
        <v>0</v>
      </c>
    </row>
    <row r="263" spans="1:20">
      <c r="A263" s="40"/>
      <c r="B263" s="40"/>
      <c r="C263" s="59"/>
      <c r="D263" s="59"/>
      <c r="E263" s="59"/>
      <c r="F263" s="42"/>
      <c r="G263" s="42"/>
      <c r="H263" s="42"/>
      <c r="I263" s="12"/>
      <c r="J263" s="12"/>
      <c r="K263" s="12"/>
      <c r="L263" s="13"/>
      <c r="M263" s="13"/>
      <c r="N263" s="13"/>
      <c r="O263" s="13"/>
      <c r="P263" s="13"/>
      <c r="Q263" s="13"/>
      <c r="R263" s="44"/>
    </row>
    <row r="264" spans="1:20">
      <c r="A264" s="77"/>
      <c r="B264" s="146" t="s">
        <v>14</v>
      </c>
      <c r="C264" s="146"/>
      <c r="D264" s="146"/>
      <c r="E264" s="94"/>
      <c r="F264" s="147" t="s">
        <v>17</v>
      </c>
      <c r="G264" s="147"/>
      <c r="H264" s="147"/>
      <c r="I264" s="147"/>
      <c r="J264" s="147"/>
      <c r="K264" s="147"/>
      <c r="L264" s="147"/>
      <c r="M264" s="147"/>
      <c r="N264" s="95"/>
    </row>
    <row r="265" spans="1:20">
      <c r="B265" s="94"/>
      <c r="C265" s="94"/>
      <c r="D265" s="94"/>
      <c r="E265" s="94"/>
      <c r="F265" s="147" t="s">
        <v>21</v>
      </c>
      <c r="G265" s="147"/>
      <c r="H265" s="147"/>
      <c r="I265" s="147"/>
      <c r="J265" s="147"/>
      <c r="K265" s="147"/>
      <c r="L265" s="147"/>
      <c r="M265" s="147"/>
      <c r="N265" s="95"/>
    </row>
    <row r="266" spans="1:20">
      <c r="B266" s="94"/>
      <c r="C266" s="94"/>
      <c r="D266" s="94"/>
      <c r="E266" s="94"/>
      <c r="F266" s="147" t="s">
        <v>31</v>
      </c>
      <c r="G266" s="147"/>
      <c r="H266" s="147"/>
      <c r="I266" s="147"/>
      <c r="J266" s="147"/>
      <c r="K266" s="147"/>
      <c r="L266" s="147"/>
      <c r="M266" s="147"/>
      <c r="N266" s="95"/>
    </row>
    <row r="267" spans="1:20" ht="15" thickBot="1"/>
    <row r="268" spans="1:20" ht="18.600000000000001" thickBot="1">
      <c r="A268" s="148" t="s">
        <v>60</v>
      </c>
      <c r="B268" s="149"/>
      <c r="C268" s="149"/>
      <c r="D268" s="149"/>
      <c r="E268" s="149"/>
      <c r="F268" s="149"/>
      <c r="G268" s="149"/>
      <c r="H268" s="149"/>
      <c r="I268" s="149"/>
      <c r="J268" s="149"/>
      <c r="K268" s="149"/>
      <c r="L268" s="149"/>
      <c r="M268" s="149"/>
      <c r="N268" s="149"/>
      <c r="O268" s="149"/>
      <c r="P268" s="149"/>
      <c r="Q268" s="149"/>
      <c r="R268" s="149"/>
      <c r="S268" s="149"/>
      <c r="T268" s="150"/>
    </row>
    <row r="269" spans="1:20" ht="17.399999999999999">
      <c r="A269" s="151" t="s">
        <v>1</v>
      </c>
      <c r="B269" s="152"/>
      <c r="C269" s="157" t="s">
        <v>16</v>
      </c>
      <c r="D269" s="158"/>
      <c r="E269" s="158"/>
      <c r="F269" s="158"/>
      <c r="G269" s="158"/>
      <c r="H269" s="159"/>
      <c r="I269" s="157" t="s">
        <v>85</v>
      </c>
      <c r="J269" s="158"/>
      <c r="K269" s="158"/>
      <c r="L269" s="158"/>
      <c r="M269" s="158"/>
      <c r="N269" s="159"/>
      <c r="O269" s="160" t="s">
        <v>86</v>
      </c>
      <c r="P269" s="161"/>
      <c r="Q269" s="161"/>
      <c r="R269" s="161"/>
      <c r="S269" s="161"/>
      <c r="T269" s="162"/>
    </row>
    <row r="270" spans="1:20">
      <c r="A270" s="153"/>
      <c r="B270" s="154"/>
      <c r="C270" s="163" t="s">
        <v>80</v>
      </c>
      <c r="D270" s="164"/>
      <c r="E270" s="164"/>
      <c r="F270" s="164"/>
      <c r="G270" s="164"/>
      <c r="H270" s="165"/>
      <c r="I270" s="163">
        <v>45278</v>
      </c>
      <c r="J270" s="164"/>
      <c r="K270" s="164"/>
      <c r="L270" s="164"/>
      <c r="M270" s="164"/>
      <c r="N270" s="165"/>
      <c r="O270" s="166" t="s">
        <v>28</v>
      </c>
      <c r="P270" s="167"/>
      <c r="Q270" s="167"/>
      <c r="R270" s="167"/>
      <c r="S270" s="167" t="s">
        <v>29</v>
      </c>
      <c r="T270" s="170"/>
    </row>
    <row r="271" spans="1:20">
      <c r="A271" s="153"/>
      <c r="B271" s="154"/>
      <c r="C271" s="172" t="s">
        <v>2</v>
      </c>
      <c r="D271" s="173"/>
      <c r="E271" s="174"/>
      <c r="F271" s="175" t="s">
        <v>3</v>
      </c>
      <c r="G271" s="175"/>
      <c r="H271" s="176"/>
      <c r="I271" s="172" t="s">
        <v>2</v>
      </c>
      <c r="J271" s="173"/>
      <c r="K271" s="174"/>
      <c r="L271" s="175" t="s">
        <v>3</v>
      </c>
      <c r="M271" s="175"/>
      <c r="N271" s="176"/>
      <c r="O271" s="168"/>
      <c r="P271" s="169"/>
      <c r="Q271" s="169"/>
      <c r="R271" s="169"/>
      <c r="S271" s="169"/>
      <c r="T271" s="171"/>
    </row>
    <row r="272" spans="1:20" ht="30.6">
      <c r="A272" s="153"/>
      <c r="B272" s="154"/>
      <c r="C272" s="2" t="s">
        <v>4</v>
      </c>
      <c r="D272" s="1" t="s">
        <v>5</v>
      </c>
      <c r="E272" s="1" t="s">
        <v>25</v>
      </c>
      <c r="F272" s="1" t="s">
        <v>6</v>
      </c>
      <c r="G272" s="1" t="s">
        <v>7</v>
      </c>
      <c r="H272" s="3" t="s">
        <v>27</v>
      </c>
      <c r="I272" s="2" t="s">
        <v>4</v>
      </c>
      <c r="J272" s="1" t="s">
        <v>5</v>
      </c>
      <c r="K272" s="1" t="s">
        <v>25</v>
      </c>
      <c r="L272" s="1" t="s">
        <v>6</v>
      </c>
      <c r="M272" s="1" t="s">
        <v>7</v>
      </c>
      <c r="N272" s="3" t="s">
        <v>27</v>
      </c>
      <c r="O272" s="2" t="s">
        <v>8</v>
      </c>
      <c r="P272" s="1" t="s">
        <v>9</v>
      </c>
      <c r="Q272" s="1" t="s">
        <v>10</v>
      </c>
      <c r="R272" s="118" t="s">
        <v>11</v>
      </c>
      <c r="S272" s="116" t="s">
        <v>30</v>
      </c>
      <c r="T272" s="11" t="s">
        <v>11</v>
      </c>
    </row>
    <row r="273" spans="1:20" ht="15" thickBot="1">
      <c r="A273" s="155"/>
      <c r="B273" s="156"/>
      <c r="C273" s="16" t="s">
        <v>12</v>
      </c>
      <c r="D273" s="17" t="s">
        <v>12</v>
      </c>
      <c r="E273" s="17" t="s">
        <v>26</v>
      </c>
      <c r="F273" s="18" t="s">
        <v>13</v>
      </c>
      <c r="G273" s="18" t="s">
        <v>13</v>
      </c>
      <c r="H273" s="19" t="s">
        <v>13</v>
      </c>
      <c r="I273" s="16" t="s">
        <v>12</v>
      </c>
      <c r="J273" s="17" t="s">
        <v>12</v>
      </c>
      <c r="K273" s="17" t="s">
        <v>26</v>
      </c>
      <c r="L273" s="18" t="s">
        <v>13</v>
      </c>
      <c r="M273" s="18" t="s">
        <v>13</v>
      </c>
      <c r="N273" s="19" t="s">
        <v>13</v>
      </c>
      <c r="O273" s="23" t="s">
        <v>13</v>
      </c>
      <c r="P273" s="18" t="s">
        <v>13</v>
      </c>
      <c r="Q273" s="18" t="s">
        <v>13</v>
      </c>
      <c r="R273" s="17" t="s">
        <v>13</v>
      </c>
      <c r="S273" s="18" t="s">
        <v>13</v>
      </c>
      <c r="T273" s="24" t="s">
        <v>13</v>
      </c>
    </row>
    <row r="274" spans="1:20">
      <c r="A274" s="25" t="s">
        <v>65</v>
      </c>
      <c r="B274" s="49" t="s">
        <v>34</v>
      </c>
      <c r="C274" s="136">
        <v>437959.38799999998</v>
      </c>
      <c r="D274" s="136">
        <v>1142780.977</v>
      </c>
      <c r="E274" s="136">
        <v>479.35300000000001</v>
      </c>
      <c r="F274" s="9">
        <v>1.1000000000000001</v>
      </c>
      <c r="G274" s="9">
        <v>0.9</v>
      </c>
      <c r="H274" s="106">
        <v>0.7</v>
      </c>
      <c r="I274" s="137">
        <v>437959.39299999998</v>
      </c>
      <c r="J274" s="136">
        <v>1142780.977</v>
      </c>
      <c r="K274" s="136">
        <v>479.35700000000003</v>
      </c>
      <c r="L274" s="9">
        <v>1.4</v>
      </c>
      <c r="M274" s="9">
        <v>0.6</v>
      </c>
      <c r="N274" s="106">
        <v>0.4</v>
      </c>
      <c r="O274" s="143">
        <f t="shared" ref="O274:O290" si="94">(I274-C274)*1000</f>
        <v>5.0000000046566129</v>
      </c>
      <c r="P274" s="117">
        <f t="shared" ref="P274:P290" si="95">(J274-D274)*1000</f>
        <v>0</v>
      </c>
      <c r="Q274" s="117">
        <f t="shared" ref="Q274:Q290" si="96">SQRT(O274^2+P274^2)</f>
        <v>5.0000000046566129</v>
      </c>
      <c r="R274" s="119">
        <f t="shared" ref="R274:R290" si="97">2.5*SQRT(F274^2+G274^2+L274^2+M274^2)</f>
        <v>5.2081666639999149</v>
      </c>
      <c r="S274" s="117">
        <f t="shared" ref="S274:S290" si="98">(E274-K274)*1000</f>
        <v>-4.0000000000190994</v>
      </c>
      <c r="T274" s="106">
        <f t="shared" ref="T274:T290" si="99">2.5*SQRT(H274^2+N274^2)</f>
        <v>2.0155644370746373</v>
      </c>
    </row>
    <row r="275" spans="1:20">
      <c r="A275" s="30" t="s">
        <v>64</v>
      </c>
      <c r="B275" s="53" t="s">
        <v>34</v>
      </c>
      <c r="C275" s="54">
        <v>438005.17700000003</v>
      </c>
      <c r="D275" s="55">
        <v>1142747.3149999999</v>
      </c>
      <c r="E275" s="55">
        <v>481.565</v>
      </c>
      <c r="F275" s="34">
        <v>1.4</v>
      </c>
      <c r="G275" s="34">
        <v>0.9</v>
      </c>
      <c r="H275" s="35">
        <v>1.5</v>
      </c>
      <c r="I275" s="4">
        <v>438005.19099999999</v>
      </c>
      <c r="J275" s="5">
        <v>1142747.318</v>
      </c>
      <c r="K275" s="5">
        <v>481.56900000000002</v>
      </c>
      <c r="L275" s="6">
        <v>1.5</v>
      </c>
      <c r="M275" s="6">
        <v>1.1000000000000001</v>
      </c>
      <c r="N275" s="14">
        <v>0.7</v>
      </c>
      <c r="O275" s="138">
        <f t="shared" si="94"/>
        <v>13.999999966472387</v>
      </c>
      <c r="P275" s="121">
        <f t="shared" si="95"/>
        <v>3.0000000260770321</v>
      </c>
      <c r="Q275" s="121">
        <f t="shared" si="96"/>
        <v>14.31782103595687</v>
      </c>
      <c r="R275" s="122">
        <f t="shared" si="97"/>
        <v>6.2399919871743421</v>
      </c>
      <c r="S275" s="139">
        <f t="shared" si="98"/>
        <v>-4.0000000000190994</v>
      </c>
      <c r="T275" s="14">
        <f t="shared" si="99"/>
        <v>4.1382363393117121</v>
      </c>
    </row>
    <row r="276" spans="1:20">
      <c r="A276" s="30" t="s">
        <v>68</v>
      </c>
      <c r="B276" s="53" t="s">
        <v>34</v>
      </c>
      <c r="C276" s="54">
        <v>438032.96299999999</v>
      </c>
      <c r="D276" s="55">
        <v>1142722.69</v>
      </c>
      <c r="E276" s="55">
        <v>481.21199999999999</v>
      </c>
      <c r="F276" s="34">
        <v>1.2</v>
      </c>
      <c r="G276" s="34">
        <v>1</v>
      </c>
      <c r="H276" s="35">
        <v>1</v>
      </c>
      <c r="I276" s="54">
        <v>438032.97399999999</v>
      </c>
      <c r="J276" s="55">
        <v>1142722.6939999999</v>
      </c>
      <c r="K276" s="55">
        <v>481.21499999999997</v>
      </c>
      <c r="L276" s="34">
        <v>1.6</v>
      </c>
      <c r="M276" s="34">
        <v>1.4</v>
      </c>
      <c r="N276" s="35">
        <v>1</v>
      </c>
      <c r="O276" s="138">
        <f t="shared" si="94"/>
        <v>10.999999998603016</v>
      </c>
      <c r="P276" s="121">
        <f t="shared" si="95"/>
        <v>3.9999999571591616</v>
      </c>
      <c r="Q276" s="121">
        <f t="shared" si="96"/>
        <v>11.70469989476619</v>
      </c>
      <c r="R276" s="122">
        <f t="shared" si="97"/>
        <v>6.5954529791364589</v>
      </c>
      <c r="S276" s="121">
        <f t="shared" si="98"/>
        <v>-2.9999999999859028</v>
      </c>
      <c r="T276" s="14">
        <f t="shared" si="99"/>
        <v>3.5355339059327378</v>
      </c>
    </row>
    <row r="277" spans="1:20">
      <c r="A277" s="30" t="s">
        <v>69</v>
      </c>
      <c r="B277" s="53" t="s">
        <v>34</v>
      </c>
      <c r="C277" s="4">
        <v>438060.60399999999</v>
      </c>
      <c r="D277" s="5">
        <v>1142703.452</v>
      </c>
      <c r="E277" s="5">
        <v>483.18200000000002</v>
      </c>
      <c r="F277" s="6">
        <v>0.5</v>
      </c>
      <c r="G277" s="6">
        <v>1.3</v>
      </c>
      <c r="H277" s="14">
        <v>0.6</v>
      </c>
      <c r="I277" s="4">
        <v>438060.60800000001</v>
      </c>
      <c r="J277" s="5">
        <v>1142703.4820000001</v>
      </c>
      <c r="K277" s="5">
        <v>483.19799999999998</v>
      </c>
      <c r="L277" s="6">
        <v>1.7</v>
      </c>
      <c r="M277" s="6">
        <v>1.7</v>
      </c>
      <c r="N277" s="14">
        <v>1.2</v>
      </c>
      <c r="O277" s="138">
        <f t="shared" si="94"/>
        <v>4.0000000153668225</v>
      </c>
      <c r="P277" s="121">
        <f t="shared" si="95"/>
        <v>30.000000027939677</v>
      </c>
      <c r="Q277" s="121">
        <f t="shared" si="96"/>
        <v>30.265491930568636</v>
      </c>
      <c r="R277" s="122">
        <f t="shared" si="97"/>
        <v>6.9462219947249029</v>
      </c>
      <c r="S277" s="139">
        <f t="shared" si="98"/>
        <v>-15.999999999962711</v>
      </c>
      <c r="T277" s="14">
        <f t="shared" si="99"/>
        <v>3.3541019662496847</v>
      </c>
    </row>
    <row r="278" spans="1:20">
      <c r="A278" s="30" t="s">
        <v>61</v>
      </c>
      <c r="B278" s="53" t="s">
        <v>34</v>
      </c>
      <c r="C278" s="4">
        <v>438103.43</v>
      </c>
      <c r="D278" s="5">
        <v>1142680.8149999999</v>
      </c>
      <c r="E278" s="5">
        <v>487.1</v>
      </c>
      <c r="F278" s="6">
        <v>1.1000000000000001</v>
      </c>
      <c r="G278" s="6">
        <v>1.3</v>
      </c>
      <c r="H278" s="14">
        <v>1.5</v>
      </c>
      <c r="I278" s="4">
        <v>438103.429</v>
      </c>
      <c r="J278" s="5">
        <v>1142680.8149999999</v>
      </c>
      <c r="K278" s="5">
        <v>487.09899999999999</v>
      </c>
      <c r="L278" s="6">
        <v>1.4</v>
      </c>
      <c r="M278" s="6">
        <v>1.7</v>
      </c>
      <c r="N278" s="14">
        <v>0.8</v>
      </c>
      <c r="O278" s="138">
        <f t="shared" si="94"/>
        <v>-0.99999998928979039</v>
      </c>
      <c r="P278" s="121">
        <f t="shared" si="95"/>
        <v>0</v>
      </c>
      <c r="Q278" s="121">
        <f t="shared" si="96"/>
        <v>0.99999998928979039</v>
      </c>
      <c r="R278" s="122">
        <f t="shared" si="97"/>
        <v>6.9597054535375271</v>
      </c>
      <c r="S278" s="121">
        <f t="shared" si="98"/>
        <v>1.0000000000331966</v>
      </c>
      <c r="T278" s="14">
        <f t="shared" si="99"/>
        <v>4.25</v>
      </c>
    </row>
    <row r="279" spans="1:20">
      <c r="A279" s="30" t="s">
        <v>62</v>
      </c>
      <c r="B279" s="53" t="s">
        <v>34</v>
      </c>
      <c r="C279" s="4">
        <v>438133.63400000002</v>
      </c>
      <c r="D279" s="5">
        <v>1142667.8400000001</v>
      </c>
      <c r="E279" s="5">
        <v>488.09699999999998</v>
      </c>
      <c r="F279" s="6">
        <v>0.9</v>
      </c>
      <c r="G279" s="6">
        <v>1.7</v>
      </c>
      <c r="H279" s="14">
        <v>1.2</v>
      </c>
      <c r="I279" s="4">
        <v>438133.62099999998</v>
      </c>
      <c r="J279" s="5">
        <v>1142667.835</v>
      </c>
      <c r="K279" s="5">
        <v>488.09500000000003</v>
      </c>
      <c r="L279" s="6">
        <v>0.8</v>
      </c>
      <c r="M279" s="6">
        <v>1.8</v>
      </c>
      <c r="N279" s="14">
        <v>0.6</v>
      </c>
      <c r="O279" s="138">
        <f t="shared" si="94"/>
        <v>-13.000000035390258</v>
      </c>
      <c r="P279" s="121">
        <f t="shared" si="95"/>
        <v>-5.0000001210719347</v>
      </c>
      <c r="Q279" s="121">
        <f t="shared" si="96"/>
        <v>13.928388353677752</v>
      </c>
      <c r="R279" s="122">
        <f t="shared" si="97"/>
        <v>6.8829499489681023</v>
      </c>
      <c r="S279" s="121">
        <f t="shared" si="98"/>
        <v>1.9999999999527063</v>
      </c>
      <c r="T279" s="14">
        <f t="shared" si="99"/>
        <v>3.3541019662496847</v>
      </c>
    </row>
    <row r="280" spans="1:20">
      <c r="A280" s="30" t="s">
        <v>63</v>
      </c>
      <c r="B280" s="53" t="s">
        <v>34</v>
      </c>
      <c r="C280" s="4">
        <v>438167.19900000002</v>
      </c>
      <c r="D280" s="5">
        <v>1142653.9140000001</v>
      </c>
      <c r="E280" s="5">
        <v>487.20699999999999</v>
      </c>
      <c r="F280" s="6">
        <v>1</v>
      </c>
      <c r="G280" s="6">
        <v>1.1000000000000001</v>
      </c>
      <c r="H280" s="14">
        <v>1</v>
      </c>
      <c r="I280" s="4">
        <v>438167.20799999998</v>
      </c>
      <c r="J280" s="5">
        <v>1142653.915</v>
      </c>
      <c r="K280" s="5">
        <v>487.20299999999997</v>
      </c>
      <c r="L280" s="6">
        <v>1.3</v>
      </c>
      <c r="M280" s="6">
        <v>1.5</v>
      </c>
      <c r="N280" s="14">
        <v>0.5</v>
      </c>
      <c r="O280" s="138">
        <f t="shared" si="94"/>
        <v>8.9999999618157744</v>
      </c>
      <c r="P280" s="121">
        <f t="shared" si="95"/>
        <v>0.99999993108212948</v>
      </c>
      <c r="Q280" s="121">
        <f t="shared" si="96"/>
        <v>9.0553850925760297</v>
      </c>
      <c r="R280" s="122">
        <f t="shared" si="97"/>
        <v>6.1997983838186226</v>
      </c>
      <c r="S280" s="121">
        <f t="shared" si="98"/>
        <v>4.0000000000190994</v>
      </c>
      <c r="T280" s="14">
        <f t="shared" si="99"/>
        <v>2.7950849718747373</v>
      </c>
    </row>
    <row r="281" spans="1:20">
      <c r="A281" s="30" t="s">
        <v>66</v>
      </c>
      <c r="B281" s="53" t="s">
        <v>34</v>
      </c>
      <c r="C281" s="4">
        <v>438205.712</v>
      </c>
      <c r="D281" s="5">
        <v>1142644.0120000001</v>
      </c>
      <c r="E281" s="5">
        <v>486.68299999999999</v>
      </c>
      <c r="F281" s="6">
        <v>1.4</v>
      </c>
      <c r="G281" s="6">
        <v>0.8</v>
      </c>
      <c r="H281" s="14">
        <v>1.1000000000000001</v>
      </c>
      <c r="I281" s="4">
        <v>438205.71399999998</v>
      </c>
      <c r="J281" s="5">
        <v>1142644.017</v>
      </c>
      <c r="K281" s="5">
        <v>486.68200000000002</v>
      </c>
      <c r="L281" s="6">
        <v>1.4</v>
      </c>
      <c r="M281" s="6">
        <v>1.5</v>
      </c>
      <c r="N281" s="14">
        <v>0.4</v>
      </c>
      <c r="O281" s="138">
        <f t="shared" si="94"/>
        <v>1.9999999785795808</v>
      </c>
      <c r="P281" s="121">
        <f t="shared" si="95"/>
        <v>4.999999888241291</v>
      </c>
      <c r="Q281" s="121">
        <f t="shared" si="96"/>
        <v>5.3851646954138044</v>
      </c>
      <c r="R281" s="122">
        <f t="shared" si="97"/>
        <v>6.5239941753499444</v>
      </c>
      <c r="S281" s="121">
        <f t="shared" si="98"/>
        <v>0.99999999997635314</v>
      </c>
      <c r="T281" s="14">
        <f t="shared" si="99"/>
        <v>2.9261749776799064</v>
      </c>
    </row>
    <row r="282" spans="1:20" ht="15" thickBot="1">
      <c r="A282" s="36" t="s">
        <v>67</v>
      </c>
      <c r="B282" s="58" t="s">
        <v>34</v>
      </c>
      <c r="C282" s="97">
        <v>438241.42700000003</v>
      </c>
      <c r="D282" s="98">
        <v>1142628.33</v>
      </c>
      <c r="E282" s="98">
        <v>485.87599999999998</v>
      </c>
      <c r="F282" s="39">
        <v>1.5</v>
      </c>
      <c r="G282" s="39">
        <v>0.9</v>
      </c>
      <c r="H282" s="114">
        <v>1.5</v>
      </c>
      <c r="I282" s="97">
        <v>438241.43599999999</v>
      </c>
      <c r="J282" s="98">
        <v>1142628.3160000001</v>
      </c>
      <c r="K282" s="98">
        <v>485.875</v>
      </c>
      <c r="L282" s="39">
        <v>2</v>
      </c>
      <c r="M282" s="39">
        <v>1.7</v>
      </c>
      <c r="N282" s="114">
        <v>1.1000000000000001</v>
      </c>
      <c r="O282" s="145">
        <f t="shared" si="94"/>
        <v>8.9999999618157744</v>
      </c>
      <c r="P282" s="124">
        <f t="shared" si="95"/>
        <v>-13.999999966472387</v>
      </c>
      <c r="Q282" s="124">
        <f t="shared" si="96"/>
        <v>16.643316928242122</v>
      </c>
      <c r="R282" s="123">
        <f t="shared" si="97"/>
        <v>7.8859051477937516</v>
      </c>
      <c r="S282" s="124">
        <f t="shared" si="98"/>
        <v>0.99999999997635314</v>
      </c>
      <c r="T282" s="15">
        <f t="shared" si="99"/>
        <v>4.6502688094345688</v>
      </c>
    </row>
    <row r="283" spans="1:20" ht="15" hidden="1" thickBot="1">
      <c r="A283" s="99"/>
      <c r="B283" s="100"/>
      <c r="C283" s="101"/>
      <c r="D283" s="101"/>
      <c r="E283" s="101"/>
      <c r="F283" s="102"/>
      <c r="G283" s="103"/>
      <c r="H283" s="13"/>
      <c r="I283" s="93"/>
      <c r="J283" s="104"/>
      <c r="K283" s="104"/>
      <c r="L283" s="29"/>
      <c r="M283" s="105"/>
      <c r="N283" s="110"/>
      <c r="O283" s="140">
        <f t="shared" si="94"/>
        <v>0</v>
      </c>
      <c r="P283" s="141">
        <f t="shared" si="95"/>
        <v>0</v>
      </c>
      <c r="Q283" s="141">
        <f t="shared" si="96"/>
        <v>0</v>
      </c>
      <c r="R283" s="142">
        <f t="shared" si="97"/>
        <v>0</v>
      </c>
      <c r="S283" s="141">
        <f t="shared" si="98"/>
        <v>0</v>
      </c>
      <c r="T283" s="90">
        <f t="shared" si="99"/>
        <v>0</v>
      </c>
    </row>
    <row r="284" spans="1:20" ht="15" hidden="1" thickBot="1">
      <c r="A284" s="30"/>
      <c r="B284" s="53"/>
      <c r="C284" s="32"/>
      <c r="D284" s="33"/>
      <c r="E284" s="33"/>
      <c r="F284" s="34"/>
      <c r="G284" s="85"/>
      <c r="H284" s="108"/>
      <c r="I284" s="32"/>
      <c r="J284" s="33"/>
      <c r="K284" s="33"/>
      <c r="L284" s="34"/>
      <c r="M284" s="85"/>
      <c r="N284" s="108"/>
      <c r="O284" s="125">
        <f t="shared" si="94"/>
        <v>0</v>
      </c>
      <c r="P284" s="124">
        <f t="shared" si="95"/>
        <v>0</v>
      </c>
      <c r="Q284" s="124">
        <f t="shared" si="96"/>
        <v>0</v>
      </c>
      <c r="R284" s="123">
        <f t="shared" si="97"/>
        <v>0</v>
      </c>
      <c r="S284" s="124">
        <f t="shared" si="98"/>
        <v>0</v>
      </c>
      <c r="T284" s="15">
        <f t="shared" si="99"/>
        <v>0</v>
      </c>
    </row>
    <row r="285" spans="1:20" ht="15" hidden="1" thickBot="1">
      <c r="A285" s="30"/>
      <c r="B285" s="53"/>
      <c r="C285" s="7"/>
      <c r="D285" s="8"/>
      <c r="E285" s="8"/>
      <c r="F285" s="6"/>
      <c r="G285" s="86"/>
      <c r="H285" s="109"/>
      <c r="I285" s="7"/>
      <c r="J285" s="8"/>
      <c r="K285" s="8"/>
      <c r="L285" s="6"/>
      <c r="M285" s="86"/>
      <c r="N285" s="110"/>
      <c r="O285" s="125">
        <f t="shared" si="94"/>
        <v>0</v>
      </c>
      <c r="P285" s="124">
        <f t="shared" si="95"/>
        <v>0</v>
      </c>
      <c r="Q285" s="124">
        <f t="shared" si="96"/>
        <v>0</v>
      </c>
      <c r="R285" s="123">
        <f t="shared" si="97"/>
        <v>0</v>
      </c>
      <c r="S285" s="124">
        <f t="shared" si="98"/>
        <v>0</v>
      </c>
      <c r="T285" s="15">
        <f t="shared" si="99"/>
        <v>0</v>
      </c>
    </row>
    <row r="286" spans="1:20" ht="15" hidden="1" thickBot="1">
      <c r="A286" s="30"/>
      <c r="B286" s="53"/>
      <c r="C286" s="7"/>
      <c r="D286" s="8"/>
      <c r="E286" s="8"/>
      <c r="F286" s="6"/>
      <c r="G286" s="14"/>
      <c r="H286" s="109"/>
      <c r="I286" s="4"/>
      <c r="J286" s="5"/>
      <c r="K286" s="5"/>
      <c r="L286" s="6"/>
      <c r="M286" s="14"/>
      <c r="N286" s="109"/>
      <c r="O286" s="125">
        <f t="shared" si="94"/>
        <v>0</v>
      </c>
      <c r="P286" s="124">
        <f t="shared" si="95"/>
        <v>0</v>
      </c>
      <c r="Q286" s="124">
        <f t="shared" si="96"/>
        <v>0</v>
      </c>
      <c r="R286" s="123">
        <f t="shared" si="97"/>
        <v>0</v>
      </c>
      <c r="S286" s="124">
        <f t="shared" si="98"/>
        <v>0</v>
      </c>
      <c r="T286" s="15">
        <f t="shared" si="99"/>
        <v>0</v>
      </c>
    </row>
    <row r="287" spans="1:20" ht="15" hidden="1" thickBot="1">
      <c r="A287" s="30"/>
      <c r="B287" s="53"/>
      <c r="C287" s="32"/>
      <c r="D287" s="33"/>
      <c r="E287" s="33"/>
      <c r="F287" s="34"/>
      <c r="G287" s="85"/>
      <c r="H287" s="108"/>
      <c r="I287" s="4"/>
      <c r="J287" s="5"/>
      <c r="K287" s="5"/>
      <c r="L287" s="6"/>
      <c r="M287" s="14"/>
      <c r="N287" s="109"/>
      <c r="O287" s="125">
        <f t="shared" si="94"/>
        <v>0</v>
      </c>
      <c r="P287" s="124">
        <f t="shared" si="95"/>
        <v>0</v>
      </c>
      <c r="Q287" s="124">
        <f t="shared" si="96"/>
        <v>0</v>
      </c>
      <c r="R287" s="123">
        <f t="shared" si="97"/>
        <v>0</v>
      </c>
      <c r="S287" s="124">
        <f t="shared" si="98"/>
        <v>0</v>
      </c>
      <c r="T287" s="15">
        <f t="shared" si="99"/>
        <v>0</v>
      </c>
    </row>
    <row r="288" spans="1:20" ht="15" hidden="1" thickBot="1">
      <c r="A288" s="30"/>
      <c r="B288" s="53"/>
      <c r="C288" s="32"/>
      <c r="D288" s="33"/>
      <c r="E288" s="33"/>
      <c r="F288" s="34"/>
      <c r="G288" s="85"/>
      <c r="H288" s="108"/>
      <c r="I288" s="32"/>
      <c r="J288" s="33"/>
      <c r="K288" s="33"/>
      <c r="L288" s="34"/>
      <c r="M288" s="85"/>
      <c r="N288" s="108"/>
      <c r="O288" s="125">
        <f t="shared" si="94"/>
        <v>0</v>
      </c>
      <c r="P288" s="124">
        <f t="shared" si="95"/>
        <v>0</v>
      </c>
      <c r="Q288" s="124">
        <f t="shared" si="96"/>
        <v>0</v>
      </c>
      <c r="R288" s="123">
        <f t="shared" si="97"/>
        <v>0</v>
      </c>
      <c r="S288" s="124">
        <f t="shared" si="98"/>
        <v>0</v>
      </c>
      <c r="T288" s="15">
        <f t="shared" si="99"/>
        <v>0</v>
      </c>
    </row>
    <row r="289" spans="1:20" ht="15" hidden="1" thickBot="1">
      <c r="A289" s="30"/>
      <c r="B289" s="56"/>
      <c r="C289" s="4"/>
      <c r="D289" s="5"/>
      <c r="E289" s="5"/>
      <c r="F289" s="6"/>
      <c r="G289" s="14"/>
      <c r="H289" s="109"/>
      <c r="I289" s="4"/>
      <c r="J289" s="5"/>
      <c r="K289" s="5"/>
      <c r="L289" s="6"/>
      <c r="M289" s="14"/>
      <c r="N289" s="109"/>
      <c r="O289" s="125">
        <f t="shared" si="94"/>
        <v>0</v>
      </c>
      <c r="P289" s="124">
        <f t="shared" si="95"/>
        <v>0</v>
      </c>
      <c r="Q289" s="124">
        <f t="shared" si="96"/>
        <v>0</v>
      </c>
      <c r="R289" s="123">
        <f t="shared" si="97"/>
        <v>0</v>
      </c>
      <c r="S289" s="124">
        <f t="shared" si="98"/>
        <v>0</v>
      </c>
      <c r="T289" s="15">
        <f t="shared" si="99"/>
        <v>0</v>
      </c>
    </row>
    <row r="290" spans="1:20" ht="15" hidden="1" thickBot="1">
      <c r="A290" s="36"/>
      <c r="B290" s="58"/>
      <c r="C290" s="37"/>
      <c r="D290" s="38"/>
      <c r="E290" s="38"/>
      <c r="F290" s="39"/>
      <c r="G290" s="87"/>
      <c r="H290" s="111"/>
      <c r="I290" s="37"/>
      <c r="J290" s="38"/>
      <c r="K290" s="38"/>
      <c r="L290" s="39"/>
      <c r="M290" s="87"/>
      <c r="N290" s="112"/>
      <c r="O290" s="125">
        <f t="shared" si="94"/>
        <v>0</v>
      </c>
      <c r="P290" s="124">
        <f t="shared" si="95"/>
        <v>0</v>
      </c>
      <c r="Q290" s="124">
        <f t="shared" si="96"/>
        <v>0</v>
      </c>
      <c r="R290" s="123">
        <f t="shared" si="97"/>
        <v>0</v>
      </c>
      <c r="S290" s="124">
        <f t="shared" si="98"/>
        <v>0</v>
      </c>
      <c r="T290" s="15">
        <f t="shared" si="99"/>
        <v>0</v>
      </c>
    </row>
    <row r="291" spans="1:20">
      <c r="A291" s="40"/>
      <c r="B291" s="40"/>
      <c r="C291" s="59"/>
      <c r="D291" s="59"/>
      <c r="E291" s="59"/>
      <c r="F291" s="42"/>
      <c r="G291" s="42"/>
      <c r="H291" s="42"/>
      <c r="I291" s="12"/>
      <c r="J291" s="12"/>
      <c r="K291" s="12"/>
      <c r="L291" s="13"/>
      <c r="M291" s="13"/>
      <c r="N291" s="13"/>
      <c r="O291" s="13"/>
      <c r="P291" s="13"/>
      <c r="Q291" s="13"/>
      <c r="R291" s="44"/>
    </row>
    <row r="292" spans="1:20">
      <c r="A292" s="77"/>
      <c r="B292" s="146" t="s">
        <v>14</v>
      </c>
      <c r="C292" s="146"/>
      <c r="D292" s="146"/>
      <c r="E292" s="94"/>
      <c r="F292" s="147" t="s">
        <v>17</v>
      </c>
      <c r="G292" s="147"/>
      <c r="H292" s="147"/>
      <c r="I292" s="147"/>
      <c r="J292" s="147"/>
      <c r="K292" s="147"/>
      <c r="L292" s="147"/>
      <c r="M292" s="147"/>
      <c r="N292" s="95"/>
    </row>
    <row r="293" spans="1:20">
      <c r="B293" s="94"/>
      <c r="C293" s="94"/>
      <c r="D293" s="94"/>
      <c r="E293" s="94"/>
      <c r="F293" s="147" t="s">
        <v>21</v>
      </c>
      <c r="G293" s="147"/>
      <c r="H293" s="147"/>
      <c r="I293" s="147"/>
      <c r="J293" s="147"/>
      <c r="K293" s="147"/>
      <c r="L293" s="147"/>
      <c r="M293" s="147"/>
      <c r="N293" s="95"/>
    </row>
    <row r="294" spans="1:20">
      <c r="B294" s="94"/>
      <c r="C294" s="94"/>
      <c r="D294" s="94"/>
      <c r="E294" s="94"/>
      <c r="F294" s="147" t="s">
        <v>31</v>
      </c>
      <c r="G294" s="147"/>
      <c r="H294" s="147"/>
      <c r="I294" s="147"/>
      <c r="J294" s="147"/>
      <c r="K294" s="147"/>
      <c r="L294" s="147"/>
      <c r="M294" s="147"/>
      <c r="N294" s="95"/>
    </row>
    <row r="295" spans="1:20" ht="15" thickBot="1"/>
    <row r="296" spans="1:20" ht="18.600000000000001" thickBot="1">
      <c r="A296" s="148" t="s">
        <v>60</v>
      </c>
      <c r="B296" s="149"/>
      <c r="C296" s="149"/>
      <c r="D296" s="149"/>
      <c r="E296" s="149"/>
      <c r="F296" s="149"/>
      <c r="G296" s="149"/>
      <c r="H296" s="149"/>
      <c r="I296" s="149"/>
      <c r="J296" s="149"/>
      <c r="K296" s="149"/>
      <c r="L296" s="149"/>
      <c r="M296" s="149"/>
      <c r="N296" s="149"/>
      <c r="O296" s="149"/>
      <c r="P296" s="149"/>
      <c r="Q296" s="149"/>
      <c r="R296" s="149"/>
      <c r="S296" s="149"/>
      <c r="T296" s="150"/>
    </row>
    <row r="297" spans="1:20" ht="17.399999999999999">
      <c r="A297" s="151" t="s">
        <v>1</v>
      </c>
      <c r="B297" s="152"/>
      <c r="C297" s="157" t="s">
        <v>82</v>
      </c>
      <c r="D297" s="158"/>
      <c r="E297" s="158"/>
      <c r="F297" s="158"/>
      <c r="G297" s="158"/>
      <c r="H297" s="159"/>
      <c r="I297" s="157" t="s">
        <v>85</v>
      </c>
      <c r="J297" s="158"/>
      <c r="K297" s="158"/>
      <c r="L297" s="158"/>
      <c r="M297" s="158"/>
      <c r="N297" s="159"/>
      <c r="O297" s="160" t="s">
        <v>87</v>
      </c>
      <c r="P297" s="161"/>
      <c r="Q297" s="161"/>
      <c r="R297" s="161"/>
      <c r="S297" s="161"/>
      <c r="T297" s="162"/>
    </row>
    <row r="298" spans="1:20" ht="14.55" customHeight="1">
      <c r="A298" s="153"/>
      <c r="B298" s="154"/>
      <c r="C298" s="163">
        <v>45259</v>
      </c>
      <c r="D298" s="164"/>
      <c r="E298" s="164"/>
      <c r="F298" s="164"/>
      <c r="G298" s="164"/>
      <c r="H298" s="165"/>
      <c r="I298" s="163">
        <v>45278</v>
      </c>
      <c r="J298" s="164"/>
      <c r="K298" s="164"/>
      <c r="L298" s="164"/>
      <c r="M298" s="164"/>
      <c r="N298" s="165"/>
      <c r="O298" s="166" t="s">
        <v>28</v>
      </c>
      <c r="P298" s="167"/>
      <c r="Q298" s="167"/>
      <c r="R298" s="167"/>
      <c r="S298" s="167" t="s">
        <v>29</v>
      </c>
      <c r="T298" s="170"/>
    </row>
    <row r="299" spans="1:20" ht="14.55" customHeight="1">
      <c r="A299" s="153"/>
      <c r="B299" s="154"/>
      <c r="C299" s="172" t="s">
        <v>2</v>
      </c>
      <c r="D299" s="173"/>
      <c r="E299" s="174"/>
      <c r="F299" s="175" t="s">
        <v>3</v>
      </c>
      <c r="G299" s="175"/>
      <c r="H299" s="176"/>
      <c r="I299" s="172" t="s">
        <v>2</v>
      </c>
      <c r="J299" s="173"/>
      <c r="K299" s="174"/>
      <c r="L299" s="175" t="s">
        <v>3</v>
      </c>
      <c r="M299" s="175"/>
      <c r="N299" s="176"/>
      <c r="O299" s="168"/>
      <c r="P299" s="169"/>
      <c r="Q299" s="169"/>
      <c r="R299" s="169"/>
      <c r="S299" s="169"/>
      <c r="T299" s="171"/>
    </row>
    <row r="300" spans="1:20" ht="30.6">
      <c r="A300" s="153"/>
      <c r="B300" s="154"/>
      <c r="C300" s="2" t="s">
        <v>4</v>
      </c>
      <c r="D300" s="1" t="s">
        <v>5</v>
      </c>
      <c r="E300" s="1" t="s">
        <v>25</v>
      </c>
      <c r="F300" s="1" t="s">
        <v>6</v>
      </c>
      <c r="G300" s="1" t="s">
        <v>7</v>
      </c>
      <c r="H300" s="3" t="s">
        <v>27</v>
      </c>
      <c r="I300" s="2" t="s">
        <v>4</v>
      </c>
      <c r="J300" s="1" t="s">
        <v>5</v>
      </c>
      <c r="K300" s="1" t="s">
        <v>25</v>
      </c>
      <c r="L300" s="1" t="s">
        <v>6</v>
      </c>
      <c r="M300" s="1" t="s">
        <v>7</v>
      </c>
      <c r="N300" s="3" t="s">
        <v>27</v>
      </c>
      <c r="O300" s="2" t="s">
        <v>8</v>
      </c>
      <c r="P300" s="1" t="s">
        <v>9</v>
      </c>
      <c r="Q300" s="1" t="s">
        <v>10</v>
      </c>
      <c r="R300" s="118" t="s">
        <v>11</v>
      </c>
      <c r="S300" s="116" t="s">
        <v>30</v>
      </c>
      <c r="T300" s="11" t="s">
        <v>11</v>
      </c>
    </row>
    <row r="301" spans="1:20" ht="15" thickBot="1">
      <c r="A301" s="155"/>
      <c r="B301" s="156"/>
      <c r="C301" s="16" t="s">
        <v>12</v>
      </c>
      <c r="D301" s="17" t="s">
        <v>12</v>
      </c>
      <c r="E301" s="17" t="s">
        <v>26</v>
      </c>
      <c r="F301" s="18" t="s">
        <v>13</v>
      </c>
      <c r="G301" s="18" t="s">
        <v>13</v>
      </c>
      <c r="H301" s="19" t="s">
        <v>13</v>
      </c>
      <c r="I301" s="16" t="s">
        <v>12</v>
      </c>
      <c r="J301" s="17" t="s">
        <v>12</v>
      </c>
      <c r="K301" s="17" t="s">
        <v>26</v>
      </c>
      <c r="L301" s="18" t="s">
        <v>13</v>
      </c>
      <c r="M301" s="18" t="s">
        <v>13</v>
      </c>
      <c r="N301" s="19" t="s">
        <v>13</v>
      </c>
      <c r="O301" s="23" t="s">
        <v>13</v>
      </c>
      <c r="P301" s="18" t="s">
        <v>13</v>
      </c>
      <c r="Q301" s="18" t="s">
        <v>13</v>
      </c>
      <c r="R301" s="17" t="s">
        <v>13</v>
      </c>
      <c r="S301" s="18" t="s">
        <v>13</v>
      </c>
      <c r="T301" s="24" t="s">
        <v>13</v>
      </c>
    </row>
    <row r="302" spans="1:20">
      <c r="A302" s="25" t="s">
        <v>65</v>
      </c>
      <c r="B302" s="49" t="s">
        <v>34</v>
      </c>
      <c r="C302" s="137">
        <v>437959.4</v>
      </c>
      <c r="D302" s="136">
        <v>1142780.96</v>
      </c>
      <c r="E302" s="136">
        <v>479.358</v>
      </c>
      <c r="F302" s="9">
        <v>1.6</v>
      </c>
      <c r="G302" s="9">
        <v>1.3</v>
      </c>
      <c r="H302" s="106">
        <v>0.7</v>
      </c>
      <c r="I302" s="137">
        <v>437959.39299999998</v>
      </c>
      <c r="J302" s="136">
        <v>1142780.977</v>
      </c>
      <c r="K302" s="136">
        <v>479.35700000000003</v>
      </c>
      <c r="L302" s="9">
        <v>1.4</v>
      </c>
      <c r="M302" s="9">
        <v>0.6</v>
      </c>
      <c r="N302" s="106">
        <v>0.4</v>
      </c>
      <c r="O302" s="143">
        <f t="shared" ref="O302:O318" si="100">(I302-C302)*1000</f>
        <v>-7.0000000414438546</v>
      </c>
      <c r="P302" s="117">
        <f t="shared" ref="P302:P318" si="101">(J302-D302)*1000</f>
        <v>16.999999992549419</v>
      </c>
      <c r="Q302" s="117">
        <f t="shared" ref="Q302:Q318" si="102">SQRT(O302^2+P302^2)</f>
        <v>18.384776319740588</v>
      </c>
      <c r="R302" s="119">
        <f t="shared" ref="R302:R318" si="103">2.5*SQRT(F302^2+G302^2+L302^2+M302^2)</f>
        <v>6.4080028089881491</v>
      </c>
      <c r="S302" s="117">
        <f t="shared" ref="S302:S318" si="104">(E302-K302)*1000</f>
        <v>0.99999999997635314</v>
      </c>
      <c r="T302" s="106">
        <f t="shared" ref="T302:T318" si="105">2.5*SQRT(H302^2+N302^2)</f>
        <v>2.0155644370746373</v>
      </c>
    </row>
    <row r="303" spans="1:20">
      <c r="A303" s="30" t="s">
        <v>64</v>
      </c>
      <c r="B303" s="53" t="s">
        <v>34</v>
      </c>
      <c r="C303" s="4">
        <v>438005.185</v>
      </c>
      <c r="D303" s="5">
        <v>1142747.3289999999</v>
      </c>
      <c r="E303" s="5">
        <v>481.572</v>
      </c>
      <c r="F303" s="6">
        <v>2.1</v>
      </c>
      <c r="G303" s="6">
        <v>1.4</v>
      </c>
      <c r="H303" s="14">
        <v>1.5</v>
      </c>
      <c r="I303" s="4">
        <v>438005.19099999999</v>
      </c>
      <c r="J303" s="5">
        <v>1142747.318</v>
      </c>
      <c r="K303" s="5">
        <v>481.56900000000002</v>
      </c>
      <c r="L303" s="6">
        <v>1.5</v>
      </c>
      <c r="M303" s="6">
        <v>1.1000000000000001</v>
      </c>
      <c r="N303" s="14">
        <v>0.7</v>
      </c>
      <c r="O303" s="138">
        <f t="shared" si="100"/>
        <v>5.9999999939464033</v>
      </c>
      <c r="P303" s="121">
        <f t="shared" si="101"/>
        <v>-10.999999940395355</v>
      </c>
      <c r="Q303" s="121">
        <f t="shared" si="102"/>
        <v>12.529964030916236</v>
      </c>
      <c r="R303" s="122">
        <f t="shared" si="103"/>
        <v>7.838207703295442</v>
      </c>
      <c r="S303" s="121">
        <f t="shared" si="104"/>
        <v>2.9999999999859028</v>
      </c>
      <c r="T303" s="14">
        <f t="shared" si="105"/>
        <v>4.1382363393117121</v>
      </c>
    </row>
    <row r="304" spans="1:20">
      <c r="A304" s="30" t="s">
        <v>68</v>
      </c>
      <c r="B304" s="53" t="s">
        <v>34</v>
      </c>
      <c r="C304" s="54">
        <v>438032.97399999999</v>
      </c>
      <c r="D304" s="55">
        <v>1142722.727</v>
      </c>
      <c r="E304" s="55">
        <v>481.21600000000001</v>
      </c>
      <c r="F304" s="34">
        <v>2.1</v>
      </c>
      <c r="G304" s="34">
        <v>2</v>
      </c>
      <c r="H304" s="35">
        <v>2.2999999999999998</v>
      </c>
      <c r="I304" s="54">
        <v>438032.97399999999</v>
      </c>
      <c r="J304" s="55">
        <v>1142722.6939999999</v>
      </c>
      <c r="K304" s="55">
        <v>481.21499999999997</v>
      </c>
      <c r="L304" s="34">
        <v>1.6</v>
      </c>
      <c r="M304" s="34">
        <v>1.4</v>
      </c>
      <c r="N304" s="35">
        <v>1</v>
      </c>
      <c r="O304" s="138">
        <f t="shared" si="100"/>
        <v>0</v>
      </c>
      <c r="P304" s="121">
        <f t="shared" si="101"/>
        <v>-33.000000054016709</v>
      </c>
      <c r="Q304" s="121">
        <f t="shared" si="102"/>
        <v>33.000000054016709</v>
      </c>
      <c r="R304" s="122">
        <f t="shared" si="103"/>
        <v>8.989577298182601</v>
      </c>
      <c r="S304" s="121">
        <f t="shared" si="104"/>
        <v>1.0000000000331966</v>
      </c>
      <c r="T304" s="14">
        <f t="shared" si="105"/>
        <v>6.2699681019922258</v>
      </c>
    </row>
    <row r="305" spans="1:20">
      <c r="A305" s="30" t="s">
        <v>69</v>
      </c>
      <c r="B305" s="53" t="s">
        <v>34</v>
      </c>
      <c r="C305" s="4">
        <v>438060.60700000002</v>
      </c>
      <c r="D305" s="5">
        <v>1142703.513</v>
      </c>
      <c r="E305" s="5">
        <v>483.202</v>
      </c>
      <c r="F305" s="6">
        <v>2.2999999999999998</v>
      </c>
      <c r="G305" s="6">
        <v>2.6</v>
      </c>
      <c r="H305" s="14">
        <v>3</v>
      </c>
      <c r="I305" s="4">
        <v>438060.60800000001</v>
      </c>
      <c r="J305" s="5">
        <v>1142703.4820000001</v>
      </c>
      <c r="K305" s="5">
        <v>483.19799999999998</v>
      </c>
      <c r="L305" s="6">
        <v>1.7</v>
      </c>
      <c r="M305" s="6">
        <v>1.7</v>
      </c>
      <c r="N305" s="14">
        <v>1.2</v>
      </c>
      <c r="O305" s="138">
        <f t="shared" si="100"/>
        <v>0.99999998928979039</v>
      </c>
      <c r="P305" s="121">
        <f t="shared" si="101"/>
        <v>-30.999999959021807</v>
      </c>
      <c r="Q305" s="121">
        <f t="shared" si="102"/>
        <v>31.016124797239446</v>
      </c>
      <c r="R305" s="122">
        <f t="shared" si="103"/>
        <v>10.556396165358708</v>
      </c>
      <c r="S305" s="121">
        <f t="shared" si="104"/>
        <v>4.0000000000190994</v>
      </c>
      <c r="T305" s="14">
        <f t="shared" si="105"/>
        <v>8.0777472107017552</v>
      </c>
    </row>
    <row r="306" spans="1:20">
      <c r="A306" s="30" t="s">
        <v>61</v>
      </c>
      <c r="B306" s="53" t="s">
        <v>34</v>
      </c>
      <c r="C306" s="4">
        <v>438103.43099999998</v>
      </c>
      <c r="D306" s="5">
        <v>1142680.8160000001</v>
      </c>
      <c r="E306" s="5">
        <v>487.1</v>
      </c>
      <c r="F306" s="6">
        <v>1.6</v>
      </c>
      <c r="G306" s="6">
        <v>1.9</v>
      </c>
      <c r="H306" s="14">
        <v>1.6</v>
      </c>
      <c r="I306" s="4">
        <v>438103.429</v>
      </c>
      <c r="J306" s="5">
        <v>1142680.8149999999</v>
      </c>
      <c r="K306" s="5">
        <v>487.09899999999999</v>
      </c>
      <c r="L306" s="6">
        <v>1.4</v>
      </c>
      <c r="M306" s="6">
        <v>1.7</v>
      </c>
      <c r="N306" s="14">
        <v>0.8</v>
      </c>
      <c r="O306" s="138">
        <f t="shared" si="100"/>
        <v>-1.9999999785795808</v>
      </c>
      <c r="P306" s="121">
        <f t="shared" si="101"/>
        <v>-1.0000001639127731</v>
      </c>
      <c r="Q306" s="121">
        <f t="shared" si="102"/>
        <v>2.2360680316448103</v>
      </c>
      <c r="R306" s="122">
        <f t="shared" si="103"/>
        <v>8.2990963363489154</v>
      </c>
      <c r="S306" s="121">
        <f t="shared" si="104"/>
        <v>1.0000000000331966</v>
      </c>
      <c r="T306" s="14">
        <f t="shared" si="105"/>
        <v>4.4721359549995796</v>
      </c>
    </row>
    <row r="307" spans="1:20">
      <c r="A307" s="30" t="s">
        <v>62</v>
      </c>
      <c r="B307" s="53" t="s">
        <v>34</v>
      </c>
      <c r="C307" s="4">
        <v>438133.62199999997</v>
      </c>
      <c r="D307" s="5">
        <v>1142667.8370000001</v>
      </c>
      <c r="E307" s="5">
        <v>488.096</v>
      </c>
      <c r="F307" s="6">
        <v>0.9</v>
      </c>
      <c r="G307" s="6">
        <v>2.1</v>
      </c>
      <c r="H307" s="14">
        <v>1.1000000000000001</v>
      </c>
      <c r="I307" s="4">
        <v>438133.62099999998</v>
      </c>
      <c r="J307" s="5">
        <v>1142667.835</v>
      </c>
      <c r="K307" s="5">
        <v>488.09500000000003</v>
      </c>
      <c r="L307" s="6">
        <v>0.8</v>
      </c>
      <c r="M307" s="6">
        <v>1.8</v>
      </c>
      <c r="N307" s="14">
        <v>0.6</v>
      </c>
      <c r="O307" s="138">
        <f t="shared" si="100"/>
        <v>-0.99999998928979039</v>
      </c>
      <c r="P307" s="121">
        <f t="shared" si="101"/>
        <v>-2.0000000949949026</v>
      </c>
      <c r="Q307" s="121">
        <f t="shared" si="102"/>
        <v>2.236068057676063</v>
      </c>
      <c r="R307" s="122">
        <f t="shared" si="103"/>
        <v>7.5415515644991782</v>
      </c>
      <c r="S307" s="121">
        <f t="shared" si="104"/>
        <v>0.99999999997635314</v>
      </c>
      <c r="T307" s="14">
        <f t="shared" si="105"/>
        <v>3.1324910215354174</v>
      </c>
    </row>
    <row r="308" spans="1:20">
      <c r="A308" s="30" t="s">
        <v>63</v>
      </c>
      <c r="B308" s="53" t="s">
        <v>34</v>
      </c>
      <c r="C308" s="4">
        <v>438167.19900000002</v>
      </c>
      <c r="D308" s="5">
        <v>1142653.9110000001</v>
      </c>
      <c r="E308" s="5">
        <v>487.20400000000001</v>
      </c>
      <c r="F308" s="6">
        <v>1.5</v>
      </c>
      <c r="G308" s="6">
        <v>1.7</v>
      </c>
      <c r="H308" s="14">
        <v>1</v>
      </c>
      <c r="I308" s="4">
        <v>438167.20799999998</v>
      </c>
      <c r="J308" s="5">
        <v>1142653.915</v>
      </c>
      <c r="K308" s="5">
        <v>487.20299999999997</v>
      </c>
      <c r="L308" s="6">
        <v>1.3</v>
      </c>
      <c r="M308" s="6">
        <v>1.5</v>
      </c>
      <c r="N308" s="14">
        <v>0.5</v>
      </c>
      <c r="O308" s="138">
        <f t="shared" si="100"/>
        <v>8.9999999618157744</v>
      </c>
      <c r="P308" s="121">
        <f t="shared" si="101"/>
        <v>3.9999999571591616</v>
      </c>
      <c r="Q308" s="121">
        <f t="shared" si="102"/>
        <v>9.8488577495036065</v>
      </c>
      <c r="R308" s="122">
        <f t="shared" si="103"/>
        <v>7.5332595866596819</v>
      </c>
      <c r="S308" s="121">
        <f t="shared" si="104"/>
        <v>1.0000000000331966</v>
      </c>
      <c r="T308" s="14">
        <f t="shared" si="105"/>
        <v>2.7950849718747373</v>
      </c>
    </row>
    <row r="309" spans="1:20">
      <c r="A309" s="30" t="s">
        <v>66</v>
      </c>
      <c r="B309" s="53" t="s">
        <v>34</v>
      </c>
      <c r="C309" s="4">
        <v>438205.712</v>
      </c>
      <c r="D309" s="5">
        <v>1142644.01</v>
      </c>
      <c r="E309" s="5">
        <v>486.678</v>
      </c>
      <c r="F309" s="6">
        <v>2</v>
      </c>
      <c r="G309" s="6">
        <v>1.4</v>
      </c>
      <c r="H309" s="14">
        <v>1.6</v>
      </c>
      <c r="I309" s="4">
        <v>438205.71399999998</v>
      </c>
      <c r="J309" s="5">
        <v>1142644.017</v>
      </c>
      <c r="K309" s="5">
        <v>486.68200000000002</v>
      </c>
      <c r="L309" s="6">
        <v>1.4</v>
      </c>
      <c r="M309" s="6">
        <v>1.5</v>
      </c>
      <c r="N309" s="14">
        <v>0.4</v>
      </c>
      <c r="O309" s="138">
        <f t="shared" si="100"/>
        <v>1.9999999785795808</v>
      </c>
      <c r="P309" s="121">
        <f t="shared" si="101"/>
        <v>6.9999999832361937</v>
      </c>
      <c r="Q309" s="121">
        <f t="shared" si="102"/>
        <v>7.2801098672770754</v>
      </c>
      <c r="R309" s="122">
        <f t="shared" si="103"/>
        <v>7.9726093595509875</v>
      </c>
      <c r="S309" s="121">
        <f t="shared" si="104"/>
        <v>-4.0000000000190994</v>
      </c>
      <c r="T309" s="14">
        <f t="shared" si="105"/>
        <v>4.1231056256176615</v>
      </c>
    </row>
    <row r="310" spans="1:20" ht="15" thickBot="1">
      <c r="A310" s="36" t="s">
        <v>67</v>
      </c>
      <c r="B310" s="58" t="s">
        <v>34</v>
      </c>
      <c r="C310" s="97">
        <v>438241.42800000001</v>
      </c>
      <c r="D310" s="98">
        <v>1142628.317</v>
      </c>
      <c r="E310" s="98">
        <v>485.87599999999998</v>
      </c>
      <c r="F310" s="39">
        <v>2.2000000000000002</v>
      </c>
      <c r="G310" s="39">
        <v>1.9</v>
      </c>
      <c r="H310" s="114">
        <v>2.2000000000000002</v>
      </c>
      <c r="I310" s="97">
        <v>438241.43599999999</v>
      </c>
      <c r="J310" s="98">
        <v>1142628.3160000001</v>
      </c>
      <c r="K310" s="98">
        <v>485.875</v>
      </c>
      <c r="L310" s="39">
        <v>2</v>
      </c>
      <c r="M310" s="39">
        <v>1.7</v>
      </c>
      <c r="N310" s="114">
        <v>1.1000000000000001</v>
      </c>
      <c r="O310" s="145">
        <f t="shared" si="100"/>
        <v>7.999999972525984</v>
      </c>
      <c r="P310" s="124">
        <f t="shared" si="101"/>
        <v>-0.99999993108212948</v>
      </c>
      <c r="Q310" s="124">
        <f t="shared" si="102"/>
        <v>8.0622577124884813</v>
      </c>
      <c r="R310" s="123">
        <f t="shared" si="103"/>
        <v>9.7915780137830701</v>
      </c>
      <c r="S310" s="124">
        <f t="shared" si="104"/>
        <v>0.99999999997635314</v>
      </c>
      <c r="T310" s="15">
        <f t="shared" si="105"/>
        <v>6.1491869381244229</v>
      </c>
    </row>
    <row r="311" spans="1:20" ht="15" hidden="1" thickBot="1">
      <c r="A311" s="99"/>
      <c r="B311" s="100"/>
      <c r="C311" s="101"/>
      <c r="D311" s="101"/>
      <c r="E311" s="101"/>
      <c r="F311" s="102"/>
      <c r="G311" s="103"/>
      <c r="H311" s="13"/>
      <c r="I311" s="93"/>
      <c r="J311" s="104"/>
      <c r="K311" s="104"/>
      <c r="L311" s="29"/>
      <c r="M311" s="105"/>
      <c r="N311" s="110"/>
      <c r="O311" s="140">
        <f t="shared" si="100"/>
        <v>0</v>
      </c>
      <c r="P311" s="141">
        <f t="shared" si="101"/>
        <v>0</v>
      </c>
      <c r="Q311" s="141">
        <f t="shared" si="102"/>
        <v>0</v>
      </c>
      <c r="R311" s="142">
        <f t="shared" si="103"/>
        <v>0</v>
      </c>
      <c r="S311" s="141">
        <f t="shared" si="104"/>
        <v>0</v>
      </c>
      <c r="T311" s="90">
        <f t="shared" si="105"/>
        <v>0</v>
      </c>
    </row>
    <row r="312" spans="1:20" ht="15" hidden="1" thickBot="1">
      <c r="A312" s="30"/>
      <c r="B312" s="53"/>
      <c r="C312" s="32"/>
      <c r="D312" s="33"/>
      <c r="E312" s="33"/>
      <c r="F312" s="34"/>
      <c r="G312" s="85"/>
      <c r="H312" s="108"/>
      <c r="I312" s="32"/>
      <c r="J312" s="33"/>
      <c r="K312" s="33"/>
      <c r="L312" s="34"/>
      <c r="M312" s="85"/>
      <c r="N312" s="108"/>
      <c r="O312" s="125">
        <f t="shared" si="100"/>
        <v>0</v>
      </c>
      <c r="P312" s="124">
        <f t="shared" si="101"/>
        <v>0</v>
      </c>
      <c r="Q312" s="124">
        <f t="shared" si="102"/>
        <v>0</v>
      </c>
      <c r="R312" s="123">
        <f t="shared" si="103"/>
        <v>0</v>
      </c>
      <c r="S312" s="124">
        <f t="shared" si="104"/>
        <v>0</v>
      </c>
      <c r="T312" s="15">
        <f t="shared" si="105"/>
        <v>0</v>
      </c>
    </row>
    <row r="313" spans="1:20" ht="15" hidden="1" thickBot="1">
      <c r="A313" s="30"/>
      <c r="B313" s="53"/>
      <c r="C313" s="7"/>
      <c r="D313" s="8"/>
      <c r="E313" s="8"/>
      <c r="F313" s="6"/>
      <c r="G313" s="86"/>
      <c r="H313" s="109"/>
      <c r="I313" s="7"/>
      <c r="J313" s="8"/>
      <c r="K313" s="8"/>
      <c r="L313" s="6"/>
      <c r="M313" s="86"/>
      <c r="N313" s="110"/>
      <c r="O313" s="125">
        <f t="shared" si="100"/>
        <v>0</v>
      </c>
      <c r="P313" s="124">
        <f t="shared" si="101"/>
        <v>0</v>
      </c>
      <c r="Q313" s="124">
        <f t="shared" si="102"/>
        <v>0</v>
      </c>
      <c r="R313" s="123">
        <f t="shared" si="103"/>
        <v>0</v>
      </c>
      <c r="S313" s="124">
        <f t="shared" si="104"/>
        <v>0</v>
      </c>
      <c r="T313" s="15">
        <f t="shared" si="105"/>
        <v>0</v>
      </c>
    </row>
    <row r="314" spans="1:20" ht="15" hidden="1" thickBot="1">
      <c r="A314" s="30"/>
      <c r="B314" s="53"/>
      <c r="C314" s="7"/>
      <c r="D314" s="8"/>
      <c r="E314" s="8"/>
      <c r="F314" s="6"/>
      <c r="G314" s="14"/>
      <c r="H314" s="109"/>
      <c r="I314" s="4"/>
      <c r="J314" s="5"/>
      <c r="K314" s="5"/>
      <c r="L314" s="6"/>
      <c r="M314" s="14"/>
      <c r="N314" s="109"/>
      <c r="O314" s="125">
        <f t="shared" si="100"/>
        <v>0</v>
      </c>
      <c r="P314" s="124">
        <f t="shared" si="101"/>
        <v>0</v>
      </c>
      <c r="Q314" s="124">
        <f t="shared" si="102"/>
        <v>0</v>
      </c>
      <c r="R314" s="123">
        <f t="shared" si="103"/>
        <v>0</v>
      </c>
      <c r="S314" s="124">
        <f t="shared" si="104"/>
        <v>0</v>
      </c>
      <c r="T314" s="15">
        <f t="shared" si="105"/>
        <v>0</v>
      </c>
    </row>
    <row r="315" spans="1:20" ht="15" hidden="1" thickBot="1">
      <c r="A315" s="30"/>
      <c r="B315" s="53"/>
      <c r="C315" s="32"/>
      <c r="D315" s="33"/>
      <c r="E315" s="33"/>
      <c r="F315" s="34"/>
      <c r="G315" s="85"/>
      <c r="H315" s="108"/>
      <c r="I315" s="4"/>
      <c r="J315" s="5"/>
      <c r="K315" s="5"/>
      <c r="L315" s="6"/>
      <c r="M315" s="14"/>
      <c r="N315" s="109"/>
      <c r="O315" s="125">
        <f t="shared" si="100"/>
        <v>0</v>
      </c>
      <c r="P315" s="124">
        <f t="shared" si="101"/>
        <v>0</v>
      </c>
      <c r="Q315" s="124">
        <f t="shared" si="102"/>
        <v>0</v>
      </c>
      <c r="R315" s="123">
        <f t="shared" si="103"/>
        <v>0</v>
      </c>
      <c r="S315" s="124">
        <f t="shared" si="104"/>
        <v>0</v>
      </c>
      <c r="T315" s="15">
        <f t="shared" si="105"/>
        <v>0</v>
      </c>
    </row>
    <row r="316" spans="1:20" ht="15" hidden="1" thickBot="1">
      <c r="A316" s="30"/>
      <c r="B316" s="53"/>
      <c r="C316" s="32"/>
      <c r="D316" s="33"/>
      <c r="E316" s="33"/>
      <c r="F316" s="34"/>
      <c r="G316" s="85"/>
      <c r="H316" s="108"/>
      <c r="I316" s="32"/>
      <c r="J316" s="33"/>
      <c r="K316" s="33"/>
      <c r="L316" s="34"/>
      <c r="M316" s="85"/>
      <c r="N316" s="108"/>
      <c r="O316" s="125">
        <f t="shared" si="100"/>
        <v>0</v>
      </c>
      <c r="P316" s="124">
        <f t="shared" si="101"/>
        <v>0</v>
      </c>
      <c r="Q316" s="124">
        <f t="shared" si="102"/>
        <v>0</v>
      </c>
      <c r="R316" s="123">
        <f t="shared" si="103"/>
        <v>0</v>
      </c>
      <c r="S316" s="124">
        <f t="shared" si="104"/>
        <v>0</v>
      </c>
      <c r="T316" s="15">
        <f t="shared" si="105"/>
        <v>0</v>
      </c>
    </row>
    <row r="317" spans="1:20" ht="15" hidden="1" thickBot="1">
      <c r="A317" s="30"/>
      <c r="B317" s="56"/>
      <c r="C317" s="4"/>
      <c r="D317" s="5"/>
      <c r="E317" s="5"/>
      <c r="F317" s="6"/>
      <c r="G317" s="14"/>
      <c r="H317" s="109"/>
      <c r="I317" s="4"/>
      <c r="J317" s="5"/>
      <c r="K317" s="5"/>
      <c r="L317" s="6"/>
      <c r="M317" s="14"/>
      <c r="N317" s="109"/>
      <c r="O317" s="125">
        <f t="shared" si="100"/>
        <v>0</v>
      </c>
      <c r="P317" s="124">
        <f t="shared" si="101"/>
        <v>0</v>
      </c>
      <c r="Q317" s="124">
        <f t="shared" si="102"/>
        <v>0</v>
      </c>
      <c r="R317" s="123">
        <f t="shared" si="103"/>
        <v>0</v>
      </c>
      <c r="S317" s="124">
        <f t="shared" si="104"/>
        <v>0</v>
      </c>
      <c r="T317" s="15">
        <f t="shared" si="105"/>
        <v>0</v>
      </c>
    </row>
    <row r="318" spans="1:20" ht="15" hidden="1" thickBot="1">
      <c r="A318" s="36"/>
      <c r="B318" s="58"/>
      <c r="C318" s="37"/>
      <c r="D318" s="38"/>
      <c r="E318" s="38"/>
      <c r="F318" s="39"/>
      <c r="G318" s="87"/>
      <c r="H318" s="111"/>
      <c r="I318" s="37"/>
      <c r="J318" s="38"/>
      <c r="K318" s="38"/>
      <c r="L318" s="39"/>
      <c r="M318" s="87"/>
      <c r="N318" s="112"/>
      <c r="O318" s="125">
        <f t="shared" si="100"/>
        <v>0</v>
      </c>
      <c r="P318" s="124">
        <f t="shared" si="101"/>
        <v>0</v>
      </c>
      <c r="Q318" s="124">
        <f t="shared" si="102"/>
        <v>0</v>
      </c>
      <c r="R318" s="123">
        <f t="shared" si="103"/>
        <v>0</v>
      </c>
      <c r="S318" s="124">
        <f t="shared" si="104"/>
        <v>0</v>
      </c>
      <c r="T318" s="15">
        <f t="shared" si="105"/>
        <v>0</v>
      </c>
    </row>
    <row r="319" spans="1:20">
      <c r="A319" s="40"/>
      <c r="B319" s="40"/>
      <c r="C319" s="59"/>
      <c r="D319" s="59"/>
      <c r="E319" s="59"/>
      <c r="F319" s="42"/>
      <c r="G319" s="42"/>
      <c r="H319" s="42"/>
      <c r="I319" s="12"/>
      <c r="J319" s="12"/>
      <c r="K319" s="12"/>
      <c r="L319" s="13"/>
      <c r="M319" s="13"/>
      <c r="N319" s="13"/>
      <c r="O319" s="13"/>
      <c r="P319" s="13"/>
      <c r="Q319" s="13"/>
      <c r="R319" s="44"/>
    </row>
    <row r="320" spans="1:20">
      <c r="A320" s="77"/>
      <c r="B320" s="146" t="s">
        <v>14</v>
      </c>
      <c r="C320" s="146"/>
      <c r="D320" s="146"/>
      <c r="E320" s="94"/>
      <c r="F320" s="147" t="s">
        <v>17</v>
      </c>
      <c r="G320" s="147"/>
      <c r="H320" s="147"/>
      <c r="I320" s="147"/>
      <c r="J320" s="147"/>
      <c r="K320" s="147"/>
      <c r="L320" s="147"/>
      <c r="M320" s="147"/>
      <c r="N320" s="95"/>
    </row>
    <row r="321" spans="1:20">
      <c r="B321" s="94"/>
      <c r="C321" s="94"/>
      <c r="D321" s="94"/>
      <c r="E321" s="94"/>
      <c r="F321" s="147" t="s">
        <v>21</v>
      </c>
      <c r="G321" s="147"/>
      <c r="H321" s="147"/>
      <c r="I321" s="147"/>
      <c r="J321" s="147"/>
      <c r="K321" s="147"/>
      <c r="L321" s="147"/>
      <c r="M321" s="147"/>
      <c r="N321" s="95"/>
    </row>
    <row r="322" spans="1:20">
      <c r="B322" s="94"/>
      <c r="C322" s="94"/>
      <c r="D322" s="94"/>
      <c r="E322" s="94"/>
      <c r="F322" s="147" t="s">
        <v>31</v>
      </c>
      <c r="G322" s="147"/>
      <c r="H322" s="147"/>
      <c r="I322" s="147"/>
      <c r="J322" s="147"/>
      <c r="K322" s="147"/>
      <c r="L322" s="147"/>
      <c r="M322" s="147"/>
      <c r="N322" s="95"/>
    </row>
    <row r="323" spans="1:20" ht="15" thickBot="1"/>
    <row r="324" spans="1:20" ht="18.600000000000001" thickBot="1">
      <c r="A324" s="148" t="s">
        <v>60</v>
      </c>
      <c r="B324" s="149"/>
      <c r="C324" s="149"/>
      <c r="D324" s="149"/>
      <c r="E324" s="149"/>
      <c r="F324" s="149"/>
      <c r="G324" s="149"/>
      <c r="H324" s="149"/>
      <c r="I324" s="149"/>
      <c r="J324" s="149"/>
      <c r="K324" s="149"/>
      <c r="L324" s="149"/>
      <c r="M324" s="149"/>
      <c r="N324" s="149"/>
      <c r="O324" s="149"/>
      <c r="P324" s="149"/>
      <c r="Q324" s="149"/>
      <c r="R324" s="149"/>
      <c r="S324" s="149"/>
      <c r="T324" s="150"/>
    </row>
    <row r="325" spans="1:20" ht="17.399999999999999">
      <c r="A325" s="151" t="s">
        <v>1</v>
      </c>
      <c r="B325" s="152"/>
      <c r="C325" s="157" t="s">
        <v>16</v>
      </c>
      <c r="D325" s="158"/>
      <c r="E325" s="158"/>
      <c r="F325" s="158"/>
      <c r="G325" s="158"/>
      <c r="H325" s="159"/>
      <c r="I325" s="157" t="s">
        <v>88</v>
      </c>
      <c r="J325" s="158"/>
      <c r="K325" s="158"/>
      <c r="L325" s="158"/>
      <c r="M325" s="158"/>
      <c r="N325" s="159"/>
      <c r="O325" s="160" t="s">
        <v>89</v>
      </c>
      <c r="P325" s="161"/>
      <c r="Q325" s="161"/>
      <c r="R325" s="161"/>
      <c r="S325" s="161"/>
      <c r="T325" s="162"/>
    </row>
    <row r="326" spans="1:20">
      <c r="A326" s="153"/>
      <c r="B326" s="154"/>
      <c r="C326" s="163" t="s">
        <v>80</v>
      </c>
      <c r="D326" s="164"/>
      <c r="E326" s="164"/>
      <c r="F326" s="164"/>
      <c r="G326" s="164"/>
      <c r="H326" s="165"/>
      <c r="I326" s="163">
        <v>45314</v>
      </c>
      <c r="J326" s="164"/>
      <c r="K326" s="164"/>
      <c r="L326" s="164"/>
      <c r="M326" s="164"/>
      <c r="N326" s="165"/>
      <c r="O326" s="166" t="s">
        <v>28</v>
      </c>
      <c r="P326" s="167"/>
      <c r="Q326" s="167"/>
      <c r="R326" s="167"/>
      <c r="S326" s="167" t="s">
        <v>29</v>
      </c>
      <c r="T326" s="170"/>
    </row>
    <row r="327" spans="1:20">
      <c r="A327" s="153"/>
      <c r="B327" s="154"/>
      <c r="C327" s="172" t="s">
        <v>2</v>
      </c>
      <c r="D327" s="173"/>
      <c r="E327" s="174"/>
      <c r="F327" s="175" t="s">
        <v>3</v>
      </c>
      <c r="G327" s="175"/>
      <c r="H327" s="176"/>
      <c r="I327" s="172" t="s">
        <v>2</v>
      </c>
      <c r="J327" s="173"/>
      <c r="K327" s="174"/>
      <c r="L327" s="175" t="s">
        <v>3</v>
      </c>
      <c r="M327" s="175"/>
      <c r="N327" s="176"/>
      <c r="O327" s="168"/>
      <c r="P327" s="169"/>
      <c r="Q327" s="169"/>
      <c r="R327" s="169"/>
      <c r="S327" s="169"/>
      <c r="T327" s="171"/>
    </row>
    <row r="328" spans="1:20" ht="30.6">
      <c r="A328" s="153"/>
      <c r="B328" s="154"/>
      <c r="C328" s="2" t="s">
        <v>4</v>
      </c>
      <c r="D328" s="1" t="s">
        <v>5</v>
      </c>
      <c r="E328" s="1" t="s">
        <v>25</v>
      </c>
      <c r="F328" s="1" t="s">
        <v>6</v>
      </c>
      <c r="G328" s="1" t="s">
        <v>7</v>
      </c>
      <c r="H328" s="3" t="s">
        <v>27</v>
      </c>
      <c r="I328" s="2" t="s">
        <v>4</v>
      </c>
      <c r="J328" s="1" t="s">
        <v>5</v>
      </c>
      <c r="K328" s="1" t="s">
        <v>25</v>
      </c>
      <c r="L328" s="1" t="s">
        <v>6</v>
      </c>
      <c r="M328" s="1" t="s">
        <v>7</v>
      </c>
      <c r="N328" s="3" t="s">
        <v>27</v>
      </c>
      <c r="O328" s="2" t="s">
        <v>8</v>
      </c>
      <c r="P328" s="1" t="s">
        <v>9</v>
      </c>
      <c r="Q328" s="1" t="s">
        <v>10</v>
      </c>
      <c r="R328" s="118" t="s">
        <v>11</v>
      </c>
      <c r="S328" s="116" t="s">
        <v>30</v>
      </c>
      <c r="T328" s="11" t="s">
        <v>11</v>
      </c>
    </row>
    <row r="329" spans="1:20" ht="15" thickBot="1">
      <c r="A329" s="155"/>
      <c r="B329" s="156"/>
      <c r="C329" s="16" t="s">
        <v>12</v>
      </c>
      <c r="D329" s="17" t="s">
        <v>12</v>
      </c>
      <c r="E329" s="17" t="s">
        <v>26</v>
      </c>
      <c r="F329" s="18" t="s">
        <v>13</v>
      </c>
      <c r="G329" s="18" t="s">
        <v>13</v>
      </c>
      <c r="H329" s="19" t="s">
        <v>13</v>
      </c>
      <c r="I329" s="16" t="s">
        <v>12</v>
      </c>
      <c r="J329" s="17" t="s">
        <v>12</v>
      </c>
      <c r="K329" s="17" t="s">
        <v>26</v>
      </c>
      <c r="L329" s="18" t="s">
        <v>13</v>
      </c>
      <c r="M329" s="18" t="s">
        <v>13</v>
      </c>
      <c r="N329" s="19" t="s">
        <v>13</v>
      </c>
      <c r="O329" s="23" t="s">
        <v>13</v>
      </c>
      <c r="P329" s="18" t="s">
        <v>13</v>
      </c>
      <c r="Q329" s="18" t="s">
        <v>13</v>
      </c>
      <c r="R329" s="17" t="s">
        <v>13</v>
      </c>
      <c r="S329" s="18" t="s">
        <v>13</v>
      </c>
      <c r="T329" s="24" t="s">
        <v>13</v>
      </c>
    </row>
    <row r="330" spans="1:20">
      <c r="A330" s="25" t="s">
        <v>65</v>
      </c>
      <c r="B330" s="49" t="s">
        <v>34</v>
      </c>
      <c r="C330" s="136">
        <v>437959.38799999998</v>
      </c>
      <c r="D330" s="136">
        <v>1142780.977</v>
      </c>
      <c r="E330" s="136">
        <v>479.35300000000001</v>
      </c>
      <c r="F330" s="9">
        <v>1.1000000000000001</v>
      </c>
      <c r="G330" s="9">
        <v>0.9</v>
      </c>
      <c r="H330" s="106">
        <v>0.7</v>
      </c>
      <c r="I330" s="137">
        <v>437959.38699999999</v>
      </c>
      <c r="J330" s="136">
        <v>1142780.969</v>
      </c>
      <c r="K330" s="136">
        <v>479.358</v>
      </c>
      <c r="L330" s="9">
        <v>1</v>
      </c>
      <c r="M330" s="9">
        <v>0.4</v>
      </c>
      <c r="N330" s="106">
        <v>0.3</v>
      </c>
      <c r="O330" s="143">
        <f t="shared" ref="O330:O346" si="106">(I330-C330)*1000</f>
        <v>-0.99999998928979039</v>
      </c>
      <c r="P330" s="117">
        <f t="shared" ref="P330:P346" si="107">(J330-D330)*1000</f>
        <v>-7.9999999143183231</v>
      </c>
      <c r="Q330" s="117">
        <f t="shared" ref="Q330:Q346" si="108">SQRT(O330^2+P330^2)</f>
        <v>8.0622576619500794</v>
      </c>
      <c r="R330" s="119">
        <f t="shared" ref="R330:R346" si="109">2.5*SQRT(F330^2+G330^2+L330^2+M330^2)</f>
        <v>4.4581386250317525</v>
      </c>
      <c r="S330" s="144">
        <f t="shared" ref="S330:S346" si="110">(E330-K330)*1000</f>
        <v>-4.9999999999954525</v>
      </c>
      <c r="T330" s="106">
        <f t="shared" ref="T330:T346" si="111">2.5*SQRT(H330^2+N330^2)</f>
        <v>1.9039432764659769</v>
      </c>
    </row>
    <row r="331" spans="1:20">
      <c r="A331" s="30" t="s">
        <v>64</v>
      </c>
      <c r="B331" s="53" t="s">
        <v>34</v>
      </c>
      <c r="C331" s="54">
        <v>438005.17700000003</v>
      </c>
      <c r="D331" s="55">
        <v>1142747.3149999999</v>
      </c>
      <c r="E331" s="55">
        <v>481.565</v>
      </c>
      <c r="F331" s="34">
        <v>1.4</v>
      </c>
      <c r="G331" s="34">
        <v>0.9</v>
      </c>
      <c r="H331" s="35">
        <v>1.5</v>
      </c>
      <c r="I331" s="4">
        <v>438005.19199999998</v>
      </c>
      <c r="J331" s="5">
        <v>1142747.3149999999</v>
      </c>
      <c r="K331" s="5">
        <v>481.57</v>
      </c>
      <c r="L331" s="6">
        <v>1.1000000000000001</v>
      </c>
      <c r="M331" s="6">
        <v>0.8</v>
      </c>
      <c r="N331" s="14">
        <v>0.6</v>
      </c>
      <c r="O331" s="138">
        <f t="shared" si="106"/>
        <v>14.999999955762178</v>
      </c>
      <c r="P331" s="121">
        <f t="shared" si="107"/>
        <v>0</v>
      </c>
      <c r="Q331" s="121">
        <f t="shared" si="108"/>
        <v>14.999999955762178</v>
      </c>
      <c r="R331" s="122">
        <f t="shared" si="109"/>
        <v>5.3735463150511684</v>
      </c>
      <c r="S331" s="139">
        <f t="shared" si="110"/>
        <v>-4.9999999999954525</v>
      </c>
      <c r="T331" s="14">
        <f t="shared" si="111"/>
        <v>4.0388736053508776</v>
      </c>
    </row>
    <row r="332" spans="1:20">
      <c r="A332" s="30" t="s">
        <v>68</v>
      </c>
      <c r="B332" s="53" t="s">
        <v>34</v>
      </c>
      <c r="C332" s="54">
        <v>438032.96299999999</v>
      </c>
      <c r="D332" s="55">
        <v>1142722.69</v>
      </c>
      <c r="E332" s="55">
        <v>481.21199999999999</v>
      </c>
      <c r="F332" s="34">
        <v>1.2</v>
      </c>
      <c r="G332" s="34">
        <v>1</v>
      </c>
      <c r="H332" s="35">
        <v>1</v>
      </c>
      <c r="I332" s="54">
        <v>438032.978</v>
      </c>
      <c r="J332" s="55">
        <v>1142722.6910000001</v>
      </c>
      <c r="K332" s="55">
        <v>481.21300000000002</v>
      </c>
      <c r="L332" s="34">
        <v>1.1000000000000001</v>
      </c>
      <c r="M332" s="34">
        <v>1</v>
      </c>
      <c r="N332" s="35">
        <v>0.8</v>
      </c>
      <c r="O332" s="138">
        <f t="shared" si="106"/>
        <v>15.000000013969839</v>
      </c>
      <c r="P332" s="121">
        <f t="shared" si="107"/>
        <v>1.0000001639127731</v>
      </c>
      <c r="Q332" s="121">
        <f t="shared" si="108"/>
        <v>15.033296403215122</v>
      </c>
      <c r="R332" s="122">
        <f t="shared" si="109"/>
        <v>5.3909646632119568</v>
      </c>
      <c r="S332" s="121">
        <f t="shared" si="110"/>
        <v>-1.0000000000331966</v>
      </c>
      <c r="T332" s="14">
        <f t="shared" si="111"/>
        <v>3.2015621187164243</v>
      </c>
    </row>
    <row r="333" spans="1:20">
      <c r="A333" s="30" t="s">
        <v>69</v>
      </c>
      <c r="B333" s="53" t="s">
        <v>34</v>
      </c>
      <c r="C333" s="4">
        <v>438060.60399999999</v>
      </c>
      <c r="D333" s="5">
        <v>1142703.452</v>
      </c>
      <c r="E333" s="5">
        <v>483.18200000000002</v>
      </c>
      <c r="F333" s="6">
        <v>0.5</v>
      </c>
      <c r="G333" s="6">
        <v>1.3</v>
      </c>
      <c r="H333" s="14">
        <v>0.6</v>
      </c>
      <c r="I333" s="4">
        <v>438060.60700000002</v>
      </c>
      <c r="J333" s="5">
        <v>1142703.47</v>
      </c>
      <c r="K333" s="5">
        <v>483.21</v>
      </c>
      <c r="L333" s="6">
        <v>1.2</v>
      </c>
      <c r="M333" s="6">
        <v>1.2</v>
      </c>
      <c r="N333" s="14">
        <v>1</v>
      </c>
      <c r="O333" s="138">
        <f t="shared" si="106"/>
        <v>3.0000000260770321</v>
      </c>
      <c r="P333" s="121">
        <f t="shared" si="107"/>
        <v>17.999999923631549</v>
      </c>
      <c r="Q333" s="121">
        <f t="shared" si="108"/>
        <v>18.248287519852319</v>
      </c>
      <c r="R333" s="122">
        <f t="shared" si="109"/>
        <v>5.4886246000250374</v>
      </c>
      <c r="S333" s="139">
        <f t="shared" si="110"/>
        <v>-27.999999999963165</v>
      </c>
      <c r="T333" s="14">
        <f t="shared" si="111"/>
        <v>2.9154759474226499</v>
      </c>
    </row>
    <row r="334" spans="1:20">
      <c r="A334" s="30" t="s">
        <v>61</v>
      </c>
      <c r="B334" s="53" t="s">
        <v>34</v>
      </c>
      <c r="C334" s="4">
        <v>438103.43</v>
      </c>
      <c r="D334" s="5">
        <v>1142680.8149999999</v>
      </c>
      <c r="E334" s="5">
        <v>487.1</v>
      </c>
      <c r="F334" s="6">
        <v>1.1000000000000001</v>
      </c>
      <c r="G334" s="6">
        <v>1.3</v>
      </c>
      <c r="H334" s="14">
        <v>1.5</v>
      </c>
      <c r="I334" s="4">
        <v>438103.42599999998</v>
      </c>
      <c r="J334" s="5">
        <v>1142680.808</v>
      </c>
      <c r="K334" s="5">
        <v>487.096</v>
      </c>
      <c r="L334" s="6">
        <v>1.1000000000000001</v>
      </c>
      <c r="M334" s="6">
        <v>1.3</v>
      </c>
      <c r="N334" s="14">
        <v>0.6</v>
      </c>
      <c r="O334" s="138">
        <f t="shared" si="106"/>
        <v>-4.0000000153668225</v>
      </c>
      <c r="P334" s="121">
        <f t="shared" si="107"/>
        <v>-6.9999999832361937</v>
      </c>
      <c r="Q334" s="121">
        <f t="shared" si="108"/>
        <v>8.0622577413675689</v>
      </c>
      <c r="R334" s="122">
        <f t="shared" si="109"/>
        <v>6.0207972893961479</v>
      </c>
      <c r="S334" s="121">
        <f t="shared" si="110"/>
        <v>4.0000000000190994</v>
      </c>
      <c r="T334" s="14">
        <f t="shared" si="111"/>
        <v>4.0388736053508776</v>
      </c>
    </row>
    <row r="335" spans="1:20">
      <c r="A335" s="30" t="s">
        <v>62</v>
      </c>
      <c r="B335" s="53" t="s">
        <v>34</v>
      </c>
      <c r="C335" s="4">
        <v>438133.63400000002</v>
      </c>
      <c r="D335" s="5">
        <v>1142667.8400000001</v>
      </c>
      <c r="E335" s="5">
        <v>488.09699999999998</v>
      </c>
      <c r="F335" s="6">
        <v>0.9</v>
      </c>
      <c r="G335" s="6">
        <v>1.7</v>
      </c>
      <c r="H335" s="14">
        <v>1.2</v>
      </c>
      <c r="I335" s="4">
        <v>438133.61599999998</v>
      </c>
      <c r="J335" s="5">
        <v>1142667.828</v>
      </c>
      <c r="K335" s="5">
        <v>488.09100000000001</v>
      </c>
      <c r="L335" s="6">
        <v>0.7</v>
      </c>
      <c r="M335" s="6">
        <v>1.3</v>
      </c>
      <c r="N335" s="14">
        <v>0.4</v>
      </c>
      <c r="O335" s="138">
        <f t="shared" si="106"/>
        <v>-18.000000040046871</v>
      </c>
      <c r="P335" s="121">
        <f t="shared" si="107"/>
        <v>-12.000000104308128</v>
      </c>
      <c r="Q335" s="121">
        <f t="shared" si="108"/>
        <v>21.633307743964686</v>
      </c>
      <c r="R335" s="122">
        <f t="shared" si="109"/>
        <v>6.0621778264910713</v>
      </c>
      <c r="S335" s="139">
        <f t="shared" si="110"/>
        <v>5.9999999999718057</v>
      </c>
      <c r="T335" s="14">
        <f t="shared" si="111"/>
        <v>3.1622776601683795</v>
      </c>
    </row>
    <row r="336" spans="1:20">
      <c r="A336" s="30" t="s">
        <v>63</v>
      </c>
      <c r="B336" s="53" t="s">
        <v>34</v>
      </c>
      <c r="C336" s="4">
        <v>438167.19900000002</v>
      </c>
      <c r="D336" s="5">
        <v>1142653.9140000001</v>
      </c>
      <c r="E336" s="5">
        <v>487.20699999999999</v>
      </c>
      <c r="F336" s="6">
        <v>1</v>
      </c>
      <c r="G336" s="6">
        <v>1.1000000000000001</v>
      </c>
      <c r="H336" s="14">
        <v>1</v>
      </c>
      <c r="I336" s="4">
        <v>438167.18699999998</v>
      </c>
      <c r="J336" s="5">
        <v>1142653.895</v>
      </c>
      <c r="K336" s="5">
        <v>487.19600000000003</v>
      </c>
      <c r="L336" s="6">
        <v>1</v>
      </c>
      <c r="M336" s="6">
        <v>1.1000000000000001</v>
      </c>
      <c r="N336" s="14">
        <v>0.4</v>
      </c>
      <c r="O336" s="138">
        <f t="shared" si="106"/>
        <v>-12.000000046100467</v>
      </c>
      <c r="P336" s="121">
        <f t="shared" si="107"/>
        <v>-19.000000087544322</v>
      </c>
      <c r="Q336" s="121">
        <f t="shared" si="108"/>
        <v>22.472205152879312</v>
      </c>
      <c r="R336" s="122">
        <f t="shared" si="109"/>
        <v>5.2559490104071589</v>
      </c>
      <c r="S336" s="139">
        <f t="shared" si="110"/>
        <v>10.999999999967258</v>
      </c>
      <c r="T336" s="14">
        <f t="shared" si="111"/>
        <v>2.6925824035672523</v>
      </c>
    </row>
    <row r="337" spans="1:20">
      <c r="A337" s="30" t="s">
        <v>66</v>
      </c>
      <c r="B337" s="53" t="s">
        <v>34</v>
      </c>
      <c r="C337" s="4">
        <v>438205.712</v>
      </c>
      <c r="D337" s="5">
        <v>1142644.0120000001</v>
      </c>
      <c r="E337" s="5">
        <v>486.68299999999999</v>
      </c>
      <c r="F337" s="6">
        <v>1.4</v>
      </c>
      <c r="G337" s="6">
        <v>0.8</v>
      </c>
      <c r="H337" s="14">
        <v>1.1000000000000001</v>
      </c>
      <c r="I337" s="4">
        <v>438205.71399999998</v>
      </c>
      <c r="J337" s="5">
        <v>1142644.0160000001</v>
      </c>
      <c r="K337" s="5">
        <v>486.67700000000002</v>
      </c>
      <c r="L337" s="6">
        <v>0.8</v>
      </c>
      <c r="M337" s="6">
        <v>0.9</v>
      </c>
      <c r="N337" s="14">
        <v>0.5</v>
      </c>
      <c r="O337" s="138">
        <f t="shared" si="106"/>
        <v>1.9999999785795808</v>
      </c>
      <c r="P337" s="121">
        <f t="shared" si="107"/>
        <v>3.9999999571591616</v>
      </c>
      <c r="Q337" s="121">
        <f t="shared" si="108"/>
        <v>4.4721359071020661</v>
      </c>
      <c r="R337" s="122">
        <f t="shared" si="109"/>
        <v>5.0311529493745262</v>
      </c>
      <c r="S337" s="139">
        <f t="shared" si="110"/>
        <v>5.9999999999718057</v>
      </c>
      <c r="T337" s="14">
        <f t="shared" si="111"/>
        <v>3.0207614933986431</v>
      </c>
    </row>
    <row r="338" spans="1:20" ht="15" thickBot="1">
      <c r="A338" s="36" t="s">
        <v>67</v>
      </c>
      <c r="B338" s="58" t="s">
        <v>34</v>
      </c>
      <c r="C338" s="97">
        <v>438241.42700000003</v>
      </c>
      <c r="D338" s="98">
        <v>1142628.33</v>
      </c>
      <c r="E338" s="98">
        <v>485.87599999999998</v>
      </c>
      <c r="F338" s="39">
        <v>1.5</v>
      </c>
      <c r="G338" s="39">
        <v>0.9</v>
      </c>
      <c r="H338" s="114">
        <v>1.5</v>
      </c>
      <c r="I338" s="97">
        <v>438241.435</v>
      </c>
      <c r="J338" s="98">
        <v>1142628.3160000001</v>
      </c>
      <c r="K338" s="98">
        <v>485.875</v>
      </c>
      <c r="L338" s="39">
        <v>1.1000000000000001</v>
      </c>
      <c r="M338" s="39">
        <v>0.7</v>
      </c>
      <c r="N338" s="114">
        <v>0.4</v>
      </c>
      <c r="O338" s="145">
        <f t="shared" si="106"/>
        <v>7.999999972525984</v>
      </c>
      <c r="P338" s="124">
        <f t="shared" si="107"/>
        <v>-13.999999966472387</v>
      </c>
      <c r="Q338" s="124">
        <f t="shared" si="108"/>
        <v>16.124515453856052</v>
      </c>
      <c r="R338" s="123">
        <f t="shared" si="109"/>
        <v>5.4543560573178578</v>
      </c>
      <c r="S338" s="124">
        <f t="shared" si="110"/>
        <v>0.99999999997635314</v>
      </c>
      <c r="T338" s="15">
        <f t="shared" si="111"/>
        <v>3.8810436740650061</v>
      </c>
    </row>
    <row r="339" spans="1:20" ht="15" hidden="1" thickBot="1">
      <c r="A339" s="99"/>
      <c r="B339" s="100"/>
      <c r="C339" s="101"/>
      <c r="D339" s="101"/>
      <c r="E339" s="101"/>
      <c r="F339" s="102"/>
      <c r="G339" s="103"/>
      <c r="H339" s="13"/>
      <c r="I339" s="93"/>
      <c r="J339" s="104"/>
      <c r="K339" s="104"/>
      <c r="L339" s="29"/>
      <c r="M339" s="105"/>
      <c r="N339" s="110"/>
      <c r="O339" s="140">
        <f t="shared" si="106"/>
        <v>0</v>
      </c>
      <c r="P339" s="141">
        <f t="shared" si="107"/>
        <v>0</v>
      </c>
      <c r="Q339" s="141">
        <f t="shared" si="108"/>
        <v>0</v>
      </c>
      <c r="R339" s="142">
        <f t="shared" si="109"/>
        <v>0</v>
      </c>
      <c r="S339" s="141">
        <f t="shared" si="110"/>
        <v>0</v>
      </c>
      <c r="T339" s="90">
        <f t="shared" si="111"/>
        <v>0</v>
      </c>
    </row>
    <row r="340" spans="1:20" ht="15" hidden="1" thickBot="1">
      <c r="A340" s="30"/>
      <c r="B340" s="53"/>
      <c r="C340" s="32"/>
      <c r="D340" s="33"/>
      <c r="E340" s="33"/>
      <c r="F340" s="34"/>
      <c r="G340" s="85"/>
      <c r="H340" s="108"/>
      <c r="I340" s="32"/>
      <c r="J340" s="33"/>
      <c r="K340" s="33"/>
      <c r="L340" s="34"/>
      <c r="M340" s="85"/>
      <c r="N340" s="108"/>
      <c r="O340" s="125">
        <f t="shared" si="106"/>
        <v>0</v>
      </c>
      <c r="P340" s="124">
        <f t="shared" si="107"/>
        <v>0</v>
      </c>
      <c r="Q340" s="124">
        <f t="shared" si="108"/>
        <v>0</v>
      </c>
      <c r="R340" s="123">
        <f t="shared" si="109"/>
        <v>0</v>
      </c>
      <c r="S340" s="124">
        <f t="shared" si="110"/>
        <v>0</v>
      </c>
      <c r="T340" s="15">
        <f t="shared" si="111"/>
        <v>0</v>
      </c>
    </row>
    <row r="341" spans="1:20" ht="15" hidden="1" thickBot="1">
      <c r="A341" s="30"/>
      <c r="B341" s="53"/>
      <c r="C341" s="7"/>
      <c r="D341" s="8"/>
      <c r="E341" s="8"/>
      <c r="F341" s="6"/>
      <c r="G341" s="86"/>
      <c r="H341" s="109"/>
      <c r="I341" s="7"/>
      <c r="J341" s="8"/>
      <c r="K341" s="8"/>
      <c r="L341" s="6"/>
      <c r="M341" s="86"/>
      <c r="N341" s="110"/>
      <c r="O341" s="125">
        <f t="shared" si="106"/>
        <v>0</v>
      </c>
      <c r="P341" s="124">
        <f t="shared" si="107"/>
        <v>0</v>
      </c>
      <c r="Q341" s="124">
        <f t="shared" si="108"/>
        <v>0</v>
      </c>
      <c r="R341" s="123">
        <f t="shared" si="109"/>
        <v>0</v>
      </c>
      <c r="S341" s="124">
        <f t="shared" si="110"/>
        <v>0</v>
      </c>
      <c r="T341" s="15">
        <f t="shared" si="111"/>
        <v>0</v>
      </c>
    </row>
    <row r="342" spans="1:20" ht="15" hidden="1" thickBot="1">
      <c r="A342" s="30"/>
      <c r="B342" s="53"/>
      <c r="C342" s="7"/>
      <c r="D342" s="8"/>
      <c r="E342" s="8"/>
      <c r="F342" s="6"/>
      <c r="G342" s="14"/>
      <c r="H342" s="109"/>
      <c r="I342" s="4"/>
      <c r="J342" s="5"/>
      <c r="K342" s="5"/>
      <c r="L342" s="6"/>
      <c r="M342" s="14"/>
      <c r="N342" s="109"/>
      <c r="O342" s="125">
        <f t="shared" si="106"/>
        <v>0</v>
      </c>
      <c r="P342" s="124">
        <f t="shared" si="107"/>
        <v>0</v>
      </c>
      <c r="Q342" s="124">
        <f t="shared" si="108"/>
        <v>0</v>
      </c>
      <c r="R342" s="123">
        <f t="shared" si="109"/>
        <v>0</v>
      </c>
      <c r="S342" s="124">
        <f t="shared" si="110"/>
        <v>0</v>
      </c>
      <c r="T342" s="15">
        <f t="shared" si="111"/>
        <v>0</v>
      </c>
    </row>
    <row r="343" spans="1:20" ht="15" hidden="1" thickBot="1">
      <c r="A343" s="30"/>
      <c r="B343" s="53"/>
      <c r="C343" s="32"/>
      <c r="D343" s="33"/>
      <c r="E343" s="33"/>
      <c r="F343" s="34"/>
      <c r="G343" s="85"/>
      <c r="H343" s="108"/>
      <c r="I343" s="4"/>
      <c r="J343" s="5"/>
      <c r="K343" s="5"/>
      <c r="L343" s="6"/>
      <c r="M343" s="14"/>
      <c r="N343" s="109"/>
      <c r="O343" s="125">
        <f t="shared" si="106"/>
        <v>0</v>
      </c>
      <c r="P343" s="124">
        <f t="shared" si="107"/>
        <v>0</v>
      </c>
      <c r="Q343" s="124">
        <f t="shared" si="108"/>
        <v>0</v>
      </c>
      <c r="R343" s="123">
        <f t="shared" si="109"/>
        <v>0</v>
      </c>
      <c r="S343" s="124">
        <f t="shared" si="110"/>
        <v>0</v>
      </c>
      <c r="T343" s="15">
        <f t="shared" si="111"/>
        <v>0</v>
      </c>
    </row>
    <row r="344" spans="1:20" ht="15" hidden="1" thickBot="1">
      <c r="A344" s="30"/>
      <c r="B344" s="53"/>
      <c r="C344" s="32"/>
      <c r="D344" s="33"/>
      <c r="E344" s="33"/>
      <c r="F344" s="34"/>
      <c r="G344" s="85"/>
      <c r="H344" s="108"/>
      <c r="I344" s="32"/>
      <c r="J344" s="33"/>
      <c r="K344" s="33"/>
      <c r="L344" s="34"/>
      <c r="M344" s="85"/>
      <c r="N344" s="108"/>
      <c r="O344" s="125">
        <f t="shared" si="106"/>
        <v>0</v>
      </c>
      <c r="P344" s="124">
        <f t="shared" si="107"/>
        <v>0</v>
      </c>
      <c r="Q344" s="124">
        <f t="shared" si="108"/>
        <v>0</v>
      </c>
      <c r="R344" s="123">
        <f t="shared" si="109"/>
        <v>0</v>
      </c>
      <c r="S344" s="124">
        <f t="shared" si="110"/>
        <v>0</v>
      </c>
      <c r="T344" s="15">
        <f t="shared" si="111"/>
        <v>0</v>
      </c>
    </row>
    <row r="345" spans="1:20" ht="15" hidden="1" thickBot="1">
      <c r="A345" s="30"/>
      <c r="B345" s="56"/>
      <c r="C345" s="4"/>
      <c r="D345" s="5"/>
      <c r="E345" s="5"/>
      <c r="F345" s="6"/>
      <c r="G345" s="14"/>
      <c r="H345" s="109"/>
      <c r="I345" s="4"/>
      <c r="J345" s="5"/>
      <c r="K345" s="5"/>
      <c r="L345" s="6"/>
      <c r="M345" s="14"/>
      <c r="N345" s="109"/>
      <c r="O345" s="125">
        <f t="shared" si="106"/>
        <v>0</v>
      </c>
      <c r="P345" s="124">
        <f t="shared" si="107"/>
        <v>0</v>
      </c>
      <c r="Q345" s="124">
        <f t="shared" si="108"/>
        <v>0</v>
      </c>
      <c r="R345" s="123">
        <f t="shared" si="109"/>
        <v>0</v>
      </c>
      <c r="S345" s="124">
        <f t="shared" si="110"/>
        <v>0</v>
      </c>
      <c r="T345" s="15">
        <f t="shared" si="111"/>
        <v>0</v>
      </c>
    </row>
    <row r="346" spans="1:20" ht="15" hidden="1" thickBot="1">
      <c r="A346" s="36"/>
      <c r="B346" s="58"/>
      <c r="C346" s="37"/>
      <c r="D346" s="38"/>
      <c r="E346" s="38"/>
      <c r="F346" s="39"/>
      <c r="G346" s="87"/>
      <c r="H346" s="111"/>
      <c r="I346" s="37"/>
      <c r="J346" s="38"/>
      <c r="K346" s="38"/>
      <c r="L346" s="39"/>
      <c r="M346" s="87"/>
      <c r="N346" s="112"/>
      <c r="O346" s="125">
        <f t="shared" si="106"/>
        <v>0</v>
      </c>
      <c r="P346" s="124">
        <f t="shared" si="107"/>
        <v>0</v>
      </c>
      <c r="Q346" s="124">
        <f t="shared" si="108"/>
        <v>0</v>
      </c>
      <c r="R346" s="123">
        <f t="shared" si="109"/>
        <v>0</v>
      </c>
      <c r="S346" s="124">
        <f t="shared" si="110"/>
        <v>0</v>
      </c>
      <c r="T346" s="15">
        <f t="shared" si="111"/>
        <v>0</v>
      </c>
    </row>
    <row r="347" spans="1:20">
      <c r="A347" s="40"/>
      <c r="B347" s="40"/>
      <c r="C347" s="59"/>
      <c r="D347" s="59"/>
      <c r="E347" s="59"/>
      <c r="F347" s="42"/>
      <c r="G347" s="42"/>
      <c r="H347" s="42"/>
      <c r="I347" s="12"/>
      <c r="J347" s="12"/>
      <c r="K347" s="12"/>
      <c r="L347" s="13"/>
      <c r="M347" s="13"/>
      <c r="N347" s="13"/>
      <c r="O347" s="13"/>
      <c r="P347" s="13"/>
      <c r="Q347" s="13"/>
      <c r="R347" s="44"/>
    </row>
    <row r="348" spans="1:20">
      <c r="A348" s="77"/>
      <c r="B348" s="146" t="s">
        <v>14</v>
      </c>
      <c r="C348" s="146"/>
      <c r="D348" s="146"/>
      <c r="E348" s="94"/>
      <c r="F348" s="147" t="s">
        <v>17</v>
      </c>
      <c r="G348" s="147"/>
      <c r="H348" s="147"/>
      <c r="I348" s="147"/>
      <c r="J348" s="147"/>
      <c r="K348" s="147"/>
      <c r="L348" s="147"/>
      <c r="M348" s="147"/>
      <c r="N348" s="95"/>
    </row>
    <row r="349" spans="1:20">
      <c r="B349" s="94"/>
      <c r="C349" s="94"/>
      <c r="D349" s="94"/>
      <c r="E349" s="94"/>
      <c r="F349" s="147" t="s">
        <v>21</v>
      </c>
      <c r="G349" s="147"/>
      <c r="H349" s="147"/>
      <c r="I349" s="147"/>
      <c r="J349" s="147"/>
      <c r="K349" s="147"/>
      <c r="L349" s="147"/>
      <c r="M349" s="147"/>
      <c r="N349" s="95"/>
    </row>
    <row r="350" spans="1:20">
      <c r="B350" s="94"/>
      <c r="C350" s="94"/>
      <c r="D350" s="94"/>
      <c r="E350" s="94"/>
      <c r="F350" s="147" t="s">
        <v>31</v>
      </c>
      <c r="G350" s="147"/>
      <c r="H350" s="147"/>
      <c r="I350" s="147"/>
      <c r="J350" s="147"/>
      <c r="K350" s="147"/>
      <c r="L350" s="147"/>
      <c r="M350" s="147"/>
      <c r="N350" s="95"/>
    </row>
    <row r="351" spans="1:20" ht="15" thickBot="1"/>
    <row r="352" spans="1:20" ht="18.600000000000001" thickBot="1">
      <c r="A352" s="148" t="s">
        <v>60</v>
      </c>
      <c r="B352" s="149"/>
      <c r="C352" s="149"/>
      <c r="D352" s="149"/>
      <c r="E352" s="149"/>
      <c r="F352" s="149"/>
      <c r="G352" s="149"/>
      <c r="H352" s="149"/>
      <c r="I352" s="149"/>
      <c r="J352" s="149"/>
      <c r="K352" s="149"/>
      <c r="L352" s="149"/>
      <c r="M352" s="149"/>
      <c r="N352" s="149"/>
      <c r="O352" s="149"/>
      <c r="P352" s="149"/>
      <c r="Q352" s="149"/>
      <c r="R352" s="149"/>
      <c r="S352" s="149"/>
      <c r="T352" s="150"/>
    </row>
    <row r="353" spans="1:20" ht="17.399999999999999">
      <c r="A353" s="151" t="s">
        <v>1</v>
      </c>
      <c r="B353" s="152"/>
      <c r="C353" s="157" t="s">
        <v>85</v>
      </c>
      <c r="D353" s="158"/>
      <c r="E353" s="158"/>
      <c r="F353" s="158"/>
      <c r="G353" s="158"/>
      <c r="H353" s="159"/>
      <c r="I353" s="157" t="s">
        <v>88</v>
      </c>
      <c r="J353" s="158"/>
      <c r="K353" s="158"/>
      <c r="L353" s="158"/>
      <c r="M353" s="158"/>
      <c r="N353" s="159"/>
      <c r="O353" s="160" t="s">
        <v>90</v>
      </c>
      <c r="P353" s="161"/>
      <c r="Q353" s="161"/>
      <c r="R353" s="161"/>
      <c r="S353" s="161"/>
      <c r="T353" s="162"/>
    </row>
    <row r="354" spans="1:20" ht="14.55" customHeight="1">
      <c r="A354" s="153"/>
      <c r="B354" s="154"/>
      <c r="C354" s="163">
        <v>45278</v>
      </c>
      <c r="D354" s="164"/>
      <c r="E354" s="164"/>
      <c r="F354" s="164"/>
      <c r="G354" s="164"/>
      <c r="H354" s="165"/>
      <c r="I354" s="163">
        <v>45314</v>
      </c>
      <c r="J354" s="164"/>
      <c r="K354" s="164"/>
      <c r="L354" s="164"/>
      <c r="M354" s="164"/>
      <c r="N354" s="165"/>
      <c r="O354" s="166" t="s">
        <v>28</v>
      </c>
      <c r="P354" s="167"/>
      <c r="Q354" s="167"/>
      <c r="R354" s="167"/>
      <c r="S354" s="167" t="s">
        <v>29</v>
      </c>
      <c r="T354" s="170"/>
    </row>
    <row r="355" spans="1:20" ht="14.55" customHeight="1">
      <c r="A355" s="153"/>
      <c r="B355" s="154"/>
      <c r="C355" s="172" t="s">
        <v>2</v>
      </c>
      <c r="D355" s="173"/>
      <c r="E355" s="174"/>
      <c r="F355" s="175" t="s">
        <v>3</v>
      </c>
      <c r="G355" s="175"/>
      <c r="H355" s="176"/>
      <c r="I355" s="172" t="s">
        <v>2</v>
      </c>
      <c r="J355" s="173"/>
      <c r="K355" s="174"/>
      <c r="L355" s="175" t="s">
        <v>3</v>
      </c>
      <c r="M355" s="175"/>
      <c r="N355" s="176"/>
      <c r="O355" s="168"/>
      <c r="P355" s="169"/>
      <c r="Q355" s="169"/>
      <c r="R355" s="169"/>
      <c r="S355" s="169"/>
      <c r="T355" s="171"/>
    </row>
    <row r="356" spans="1:20" ht="30.6">
      <c r="A356" s="153"/>
      <c r="B356" s="154"/>
      <c r="C356" s="2" t="s">
        <v>4</v>
      </c>
      <c r="D356" s="1" t="s">
        <v>5</v>
      </c>
      <c r="E356" s="1" t="s">
        <v>25</v>
      </c>
      <c r="F356" s="1" t="s">
        <v>6</v>
      </c>
      <c r="G356" s="1" t="s">
        <v>7</v>
      </c>
      <c r="H356" s="3" t="s">
        <v>27</v>
      </c>
      <c r="I356" s="2" t="s">
        <v>4</v>
      </c>
      <c r="J356" s="1" t="s">
        <v>5</v>
      </c>
      <c r="K356" s="1" t="s">
        <v>25</v>
      </c>
      <c r="L356" s="1" t="s">
        <v>6</v>
      </c>
      <c r="M356" s="1" t="s">
        <v>7</v>
      </c>
      <c r="N356" s="3" t="s">
        <v>27</v>
      </c>
      <c r="O356" s="2" t="s">
        <v>8</v>
      </c>
      <c r="P356" s="1" t="s">
        <v>9</v>
      </c>
      <c r="Q356" s="1" t="s">
        <v>10</v>
      </c>
      <c r="R356" s="118" t="s">
        <v>11</v>
      </c>
      <c r="S356" s="116" t="s">
        <v>30</v>
      </c>
      <c r="T356" s="11" t="s">
        <v>11</v>
      </c>
    </row>
    <row r="357" spans="1:20" ht="15" thickBot="1">
      <c r="A357" s="155"/>
      <c r="B357" s="156"/>
      <c r="C357" s="16" t="s">
        <v>12</v>
      </c>
      <c r="D357" s="17" t="s">
        <v>12</v>
      </c>
      <c r="E357" s="17" t="s">
        <v>26</v>
      </c>
      <c r="F357" s="18" t="s">
        <v>13</v>
      </c>
      <c r="G357" s="18" t="s">
        <v>13</v>
      </c>
      <c r="H357" s="19" t="s">
        <v>13</v>
      </c>
      <c r="I357" s="16" t="s">
        <v>12</v>
      </c>
      <c r="J357" s="17" t="s">
        <v>12</v>
      </c>
      <c r="K357" s="17" t="s">
        <v>26</v>
      </c>
      <c r="L357" s="18" t="s">
        <v>13</v>
      </c>
      <c r="M357" s="18" t="s">
        <v>13</v>
      </c>
      <c r="N357" s="19" t="s">
        <v>13</v>
      </c>
      <c r="O357" s="23" t="s">
        <v>13</v>
      </c>
      <c r="P357" s="18" t="s">
        <v>13</v>
      </c>
      <c r="Q357" s="18" t="s">
        <v>13</v>
      </c>
      <c r="R357" s="17" t="s">
        <v>13</v>
      </c>
      <c r="S357" s="18" t="s">
        <v>13</v>
      </c>
      <c r="T357" s="24" t="s">
        <v>13</v>
      </c>
    </row>
    <row r="358" spans="1:20">
      <c r="A358" s="25" t="s">
        <v>65</v>
      </c>
      <c r="B358" s="49" t="s">
        <v>34</v>
      </c>
      <c r="C358" s="137">
        <v>437959.39299999998</v>
      </c>
      <c r="D358" s="136">
        <v>1142780.977</v>
      </c>
      <c r="E358" s="136">
        <v>479.35700000000003</v>
      </c>
      <c r="F358" s="9">
        <v>1.4</v>
      </c>
      <c r="G358" s="9">
        <v>0.6</v>
      </c>
      <c r="H358" s="106">
        <v>0.4</v>
      </c>
      <c r="I358" s="137">
        <v>437959.38699999999</v>
      </c>
      <c r="J358" s="136">
        <v>1142780.969</v>
      </c>
      <c r="K358" s="136">
        <v>479.358</v>
      </c>
      <c r="L358" s="9">
        <v>1</v>
      </c>
      <c r="M358" s="9">
        <v>0.4</v>
      </c>
      <c r="N358" s="106">
        <v>0.3</v>
      </c>
      <c r="O358" s="143">
        <f t="shared" ref="O358:O374" si="112">(I358-C358)*1000</f>
        <v>-5.9999999939464033</v>
      </c>
      <c r="P358" s="117">
        <f t="shared" ref="P358:P374" si="113">(J358-D358)*1000</f>
        <v>-7.9999999143183231</v>
      </c>
      <c r="Q358" s="117">
        <f t="shared" ref="Q358:Q374" si="114">SQRT(O358^2+P358^2)</f>
        <v>9.9999999278225005</v>
      </c>
      <c r="R358" s="119">
        <f t="shared" ref="R358:R374" si="115">2.5*SQRT(F358^2+G358^2+L358^2+M358^2)</f>
        <v>4.6636895265444069</v>
      </c>
      <c r="S358" s="117">
        <f t="shared" ref="S358:S374" si="116">(E358-K358)*1000</f>
        <v>-0.99999999997635314</v>
      </c>
      <c r="T358" s="106">
        <f t="shared" ref="T358:T374" si="117">2.5*SQRT(H358^2+N358^2)</f>
        <v>1.25</v>
      </c>
    </row>
    <row r="359" spans="1:20">
      <c r="A359" s="30" t="s">
        <v>64</v>
      </c>
      <c r="B359" s="53" t="s">
        <v>34</v>
      </c>
      <c r="C359" s="4">
        <v>438005.19099999999</v>
      </c>
      <c r="D359" s="5">
        <v>1142747.318</v>
      </c>
      <c r="E359" s="5">
        <v>481.56900000000002</v>
      </c>
      <c r="F359" s="6">
        <v>1.5</v>
      </c>
      <c r="G359" s="6">
        <v>1.1000000000000001</v>
      </c>
      <c r="H359" s="14">
        <v>0.7</v>
      </c>
      <c r="I359" s="4">
        <v>438005.19199999998</v>
      </c>
      <c r="J359" s="5">
        <v>1142747.3149999999</v>
      </c>
      <c r="K359" s="5">
        <v>481.57</v>
      </c>
      <c r="L359" s="6">
        <v>1.1000000000000001</v>
      </c>
      <c r="M359" s="6">
        <v>0.8</v>
      </c>
      <c r="N359" s="14">
        <v>0.6</v>
      </c>
      <c r="O359" s="138">
        <f t="shared" si="112"/>
        <v>0.99999998928979039</v>
      </c>
      <c r="P359" s="121">
        <f t="shared" si="113"/>
        <v>-3.0000000260770321</v>
      </c>
      <c r="Q359" s="121">
        <f t="shared" si="114"/>
        <v>3.1622776815203584</v>
      </c>
      <c r="R359" s="122">
        <f t="shared" si="115"/>
        <v>5.7608593109014556</v>
      </c>
      <c r="S359" s="121">
        <f t="shared" si="116"/>
        <v>-0.99999999997635314</v>
      </c>
      <c r="T359" s="14">
        <f t="shared" si="117"/>
        <v>2.3048861143232218</v>
      </c>
    </row>
    <row r="360" spans="1:20">
      <c r="A360" s="30" t="s">
        <v>68</v>
      </c>
      <c r="B360" s="53" t="s">
        <v>34</v>
      </c>
      <c r="C360" s="54">
        <v>438032.97399999999</v>
      </c>
      <c r="D360" s="55">
        <v>1142722.6939999999</v>
      </c>
      <c r="E360" s="55">
        <v>481.21499999999997</v>
      </c>
      <c r="F360" s="34">
        <v>1.6</v>
      </c>
      <c r="G360" s="34">
        <v>1.4</v>
      </c>
      <c r="H360" s="35">
        <v>1</v>
      </c>
      <c r="I360" s="54">
        <v>438032.978</v>
      </c>
      <c r="J360" s="55">
        <v>1142722.6910000001</v>
      </c>
      <c r="K360" s="55">
        <v>481.21300000000002</v>
      </c>
      <c r="L360" s="34">
        <v>1.1000000000000001</v>
      </c>
      <c r="M360" s="34">
        <v>1</v>
      </c>
      <c r="N360" s="35">
        <v>0.8</v>
      </c>
      <c r="O360" s="138">
        <f t="shared" si="112"/>
        <v>4.0000000153668225</v>
      </c>
      <c r="P360" s="121">
        <f t="shared" si="113"/>
        <v>-2.9999997932463884</v>
      </c>
      <c r="Q360" s="121">
        <f t="shared" si="114"/>
        <v>4.9999998882412937</v>
      </c>
      <c r="R360" s="122">
        <f t="shared" si="115"/>
        <v>6.4855608855364242</v>
      </c>
      <c r="S360" s="121">
        <f t="shared" si="116"/>
        <v>1.9999999999527063</v>
      </c>
      <c r="T360" s="14">
        <f t="shared" si="117"/>
        <v>3.2015621187164243</v>
      </c>
    </row>
    <row r="361" spans="1:20">
      <c r="A361" s="30" t="s">
        <v>69</v>
      </c>
      <c r="B361" s="53" t="s">
        <v>34</v>
      </c>
      <c r="C361" s="4">
        <v>438060.60800000001</v>
      </c>
      <c r="D361" s="5">
        <v>1142703.4820000001</v>
      </c>
      <c r="E361" s="5">
        <v>483.19799999999998</v>
      </c>
      <c r="F361" s="6">
        <v>1.7</v>
      </c>
      <c r="G361" s="6">
        <v>1.7</v>
      </c>
      <c r="H361" s="14">
        <v>1.2</v>
      </c>
      <c r="I361" s="4">
        <v>438060.60700000002</v>
      </c>
      <c r="J361" s="5">
        <v>1142703.47</v>
      </c>
      <c r="K361" s="5">
        <v>483.21</v>
      </c>
      <c r="L361" s="6">
        <v>1.2</v>
      </c>
      <c r="M361" s="6">
        <v>1.2</v>
      </c>
      <c r="N361" s="14">
        <v>1</v>
      </c>
      <c r="O361" s="138">
        <f t="shared" si="112"/>
        <v>-0.99999998928979039</v>
      </c>
      <c r="P361" s="121">
        <f t="shared" si="113"/>
        <v>-12.000000104308128</v>
      </c>
      <c r="Q361" s="121">
        <f t="shared" si="114"/>
        <v>12.041594681850684</v>
      </c>
      <c r="R361" s="122">
        <f t="shared" si="115"/>
        <v>7.3569694847810796</v>
      </c>
      <c r="S361" s="139">
        <f t="shared" si="116"/>
        <v>-12.000000000000455</v>
      </c>
      <c r="T361" s="14">
        <f t="shared" si="117"/>
        <v>3.905124837953327</v>
      </c>
    </row>
    <row r="362" spans="1:20">
      <c r="A362" s="30" t="s">
        <v>61</v>
      </c>
      <c r="B362" s="53" t="s">
        <v>34</v>
      </c>
      <c r="C362" s="4">
        <v>438103.429</v>
      </c>
      <c r="D362" s="5">
        <v>1142680.8149999999</v>
      </c>
      <c r="E362" s="5">
        <v>487.09899999999999</v>
      </c>
      <c r="F362" s="6">
        <v>1.4</v>
      </c>
      <c r="G362" s="6">
        <v>1.7</v>
      </c>
      <c r="H362" s="14">
        <v>0.8</v>
      </c>
      <c r="I362" s="4">
        <v>438103.42599999998</v>
      </c>
      <c r="J362" s="5">
        <v>1142680.808</v>
      </c>
      <c r="K362" s="5">
        <v>487.096</v>
      </c>
      <c r="L362" s="6">
        <v>1.1000000000000001</v>
      </c>
      <c r="M362" s="6">
        <v>1.3</v>
      </c>
      <c r="N362" s="14">
        <v>0.6</v>
      </c>
      <c r="O362" s="138">
        <f t="shared" si="112"/>
        <v>-3.0000000260770321</v>
      </c>
      <c r="P362" s="121">
        <f t="shared" si="113"/>
        <v>-6.9999999832361937</v>
      </c>
      <c r="Q362" s="121">
        <f t="shared" si="114"/>
        <v>7.6157731007277851</v>
      </c>
      <c r="R362" s="122">
        <f t="shared" si="115"/>
        <v>6.9597054535375271</v>
      </c>
      <c r="S362" s="121">
        <f t="shared" si="116"/>
        <v>2.9999999999859028</v>
      </c>
      <c r="T362" s="14">
        <f t="shared" si="117"/>
        <v>2.5</v>
      </c>
    </row>
    <row r="363" spans="1:20">
      <c r="A363" s="30" t="s">
        <v>62</v>
      </c>
      <c r="B363" s="53" t="s">
        <v>34</v>
      </c>
      <c r="C363" s="4">
        <v>438133.62099999998</v>
      </c>
      <c r="D363" s="5">
        <v>1142667.835</v>
      </c>
      <c r="E363" s="5">
        <v>488.09500000000003</v>
      </c>
      <c r="F363" s="6">
        <v>0.8</v>
      </c>
      <c r="G363" s="6">
        <v>1.8</v>
      </c>
      <c r="H363" s="14">
        <v>0.6</v>
      </c>
      <c r="I363" s="4">
        <v>438133.61599999998</v>
      </c>
      <c r="J363" s="5">
        <v>1142667.828</v>
      </c>
      <c r="K363" s="5">
        <v>488.09100000000001</v>
      </c>
      <c r="L363" s="6">
        <v>0.7</v>
      </c>
      <c r="M363" s="6">
        <v>1.3</v>
      </c>
      <c r="N363" s="14">
        <v>0.4</v>
      </c>
      <c r="O363" s="138">
        <f t="shared" si="112"/>
        <v>-5.0000000046566129</v>
      </c>
      <c r="P363" s="121">
        <f t="shared" si="113"/>
        <v>-6.9999999832361937</v>
      </c>
      <c r="Q363" s="121">
        <f t="shared" si="114"/>
        <v>8.6023252561079584</v>
      </c>
      <c r="R363" s="122">
        <f t="shared" si="115"/>
        <v>6.1542668125455862</v>
      </c>
      <c r="S363" s="139">
        <f t="shared" si="116"/>
        <v>4.0000000000190994</v>
      </c>
      <c r="T363" s="14">
        <f t="shared" si="117"/>
        <v>1.8027756377319948</v>
      </c>
    </row>
    <row r="364" spans="1:20">
      <c r="A364" s="30" t="s">
        <v>63</v>
      </c>
      <c r="B364" s="53" t="s">
        <v>34</v>
      </c>
      <c r="C364" s="4">
        <v>438167.20799999998</v>
      </c>
      <c r="D364" s="5">
        <v>1142653.915</v>
      </c>
      <c r="E364" s="5">
        <v>487.20299999999997</v>
      </c>
      <c r="F364" s="6">
        <v>1.3</v>
      </c>
      <c r="G364" s="6">
        <v>1.5</v>
      </c>
      <c r="H364" s="14">
        <v>0.5</v>
      </c>
      <c r="I364" s="4">
        <v>438167.18699999998</v>
      </c>
      <c r="J364" s="5">
        <v>1142653.895</v>
      </c>
      <c r="K364" s="5">
        <v>487.19600000000003</v>
      </c>
      <c r="L364" s="6">
        <v>1</v>
      </c>
      <c r="M364" s="6">
        <v>1.1000000000000001</v>
      </c>
      <c r="N364" s="14">
        <v>0.4</v>
      </c>
      <c r="O364" s="138">
        <f t="shared" si="112"/>
        <v>-21.000000007916242</v>
      </c>
      <c r="P364" s="121">
        <f t="shared" si="113"/>
        <v>-20.000000018626451</v>
      </c>
      <c r="Q364" s="121">
        <f t="shared" si="114"/>
        <v>29.00000001857828</v>
      </c>
      <c r="R364" s="122">
        <f t="shared" si="115"/>
        <v>6.1997983838186226</v>
      </c>
      <c r="S364" s="139">
        <f t="shared" si="116"/>
        <v>6.9999999999481588</v>
      </c>
      <c r="T364" s="14">
        <f t="shared" si="117"/>
        <v>1.6007810593582121</v>
      </c>
    </row>
    <row r="365" spans="1:20">
      <c r="A365" s="30" t="s">
        <v>66</v>
      </c>
      <c r="B365" s="53" t="s">
        <v>34</v>
      </c>
      <c r="C365" s="4">
        <v>438205.71399999998</v>
      </c>
      <c r="D365" s="5">
        <v>1142644.017</v>
      </c>
      <c r="E365" s="5">
        <v>486.68200000000002</v>
      </c>
      <c r="F365" s="6">
        <v>1.4</v>
      </c>
      <c r="G365" s="6">
        <v>1.5</v>
      </c>
      <c r="H365" s="14">
        <v>0.4</v>
      </c>
      <c r="I365" s="4">
        <v>438205.71399999998</v>
      </c>
      <c r="J365" s="5">
        <v>1142644.0160000001</v>
      </c>
      <c r="K365" s="5">
        <v>486.67700000000002</v>
      </c>
      <c r="L365" s="6">
        <v>0.8</v>
      </c>
      <c r="M365" s="6">
        <v>0.9</v>
      </c>
      <c r="N365" s="14">
        <v>0.5</v>
      </c>
      <c r="O365" s="138">
        <f t="shared" si="112"/>
        <v>0</v>
      </c>
      <c r="P365" s="121">
        <f t="shared" si="113"/>
        <v>-0.99999993108212948</v>
      </c>
      <c r="Q365" s="121">
        <f t="shared" si="114"/>
        <v>0.99999993108212948</v>
      </c>
      <c r="R365" s="122">
        <f t="shared" si="115"/>
        <v>5.9476886266851592</v>
      </c>
      <c r="S365" s="139">
        <f t="shared" si="116"/>
        <v>4.9999999999954525</v>
      </c>
      <c r="T365" s="14">
        <f t="shared" si="117"/>
        <v>1.6007810593582121</v>
      </c>
    </row>
    <row r="366" spans="1:20" ht="15" thickBot="1">
      <c r="A366" s="36" t="s">
        <v>67</v>
      </c>
      <c r="B366" s="58" t="s">
        <v>34</v>
      </c>
      <c r="C366" s="97">
        <v>438241.43599999999</v>
      </c>
      <c r="D366" s="98">
        <v>1142628.3160000001</v>
      </c>
      <c r="E366" s="98">
        <v>485.875</v>
      </c>
      <c r="F366" s="39">
        <v>2</v>
      </c>
      <c r="G366" s="39">
        <v>1.7</v>
      </c>
      <c r="H366" s="114">
        <v>1.1000000000000001</v>
      </c>
      <c r="I366" s="97">
        <v>438241.435</v>
      </c>
      <c r="J366" s="98">
        <v>1142628.3160000001</v>
      </c>
      <c r="K366" s="98">
        <v>485.875</v>
      </c>
      <c r="L366" s="39">
        <v>1.1000000000000001</v>
      </c>
      <c r="M366" s="39">
        <v>0.7</v>
      </c>
      <c r="N366" s="114">
        <v>0.4</v>
      </c>
      <c r="O366" s="145">
        <f t="shared" si="112"/>
        <v>-0.99999998928979039</v>
      </c>
      <c r="P366" s="124">
        <f t="shared" si="113"/>
        <v>0</v>
      </c>
      <c r="Q366" s="124">
        <f t="shared" si="114"/>
        <v>0.99999998928979039</v>
      </c>
      <c r="R366" s="123">
        <f t="shared" si="115"/>
        <v>7.3271754448764224</v>
      </c>
      <c r="S366" s="124">
        <f t="shared" si="116"/>
        <v>0</v>
      </c>
      <c r="T366" s="15">
        <f t="shared" si="117"/>
        <v>2.9261749776799064</v>
      </c>
    </row>
    <row r="367" spans="1:20" ht="15" hidden="1" thickBot="1">
      <c r="A367" s="99"/>
      <c r="B367" s="100"/>
      <c r="C367" s="101"/>
      <c r="D367" s="101"/>
      <c r="E367" s="101"/>
      <c r="F367" s="102"/>
      <c r="G367" s="103"/>
      <c r="H367" s="13"/>
      <c r="I367" s="93"/>
      <c r="J367" s="104"/>
      <c r="K367" s="104"/>
      <c r="L367" s="29"/>
      <c r="M367" s="105"/>
      <c r="N367" s="110"/>
      <c r="O367" s="140">
        <f t="shared" si="112"/>
        <v>0</v>
      </c>
      <c r="P367" s="141">
        <f t="shared" si="113"/>
        <v>0</v>
      </c>
      <c r="Q367" s="141">
        <f t="shared" si="114"/>
        <v>0</v>
      </c>
      <c r="R367" s="142">
        <f t="shared" si="115"/>
        <v>0</v>
      </c>
      <c r="S367" s="141">
        <f t="shared" si="116"/>
        <v>0</v>
      </c>
      <c r="T367" s="90">
        <f t="shared" si="117"/>
        <v>0</v>
      </c>
    </row>
    <row r="368" spans="1:20" ht="15" hidden="1" thickBot="1">
      <c r="A368" s="30"/>
      <c r="B368" s="53"/>
      <c r="C368" s="32"/>
      <c r="D368" s="33"/>
      <c r="E368" s="33"/>
      <c r="F368" s="34"/>
      <c r="G368" s="85"/>
      <c r="H368" s="108"/>
      <c r="I368" s="32"/>
      <c r="J368" s="33"/>
      <c r="K368" s="33"/>
      <c r="L368" s="34"/>
      <c r="M368" s="85"/>
      <c r="N368" s="108"/>
      <c r="O368" s="125">
        <f t="shared" si="112"/>
        <v>0</v>
      </c>
      <c r="P368" s="124">
        <f t="shared" si="113"/>
        <v>0</v>
      </c>
      <c r="Q368" s="124">
        <f t="shared" si="114"/>
        <v>0</v>
      </c>
      <c r="R368" s="123">
        <f t="shared" si="115"/>
        <v>0</v>
      </c>
      <c r="S368" s="124">
        <f t="shared" si="116"/>
        <v>0</v>
      </c>
      <c r="T368" s="15">
        <f t="shared" si="117"/>
        <v>0</v>
      </c>
    </row>
    <row r="369" spans="1:20" ht="15" hidden="1" thickBot="1">
      <c r="A369" s="30"/>
      <c r="B369" s="53"/>
      <c r="C369" s="7"/>
      <c r="D369" s="8"/>
      <c r="E369" s="8"/>
      <c r="F369" s="6"/>
      <c r="G369" s="86"/>
      <c r="H369" s="109"/>
      <c r="I369" s="7"/>
      <c r="J369" s="8"/>
      <c r="K369" s="8"/>
      <c r="L369" s="6"/>
      <c r="M369" s="86"/>
      <c r="N369" s="110"/>
      <c r="O369" s="125">
        <f t="shared" si="112"/>
        <v>0</v>
      </c>
      <c r="P369" s="124">
        <f t="shared" si="113"/>
        <v>0</v>
      </c>
      <c r="Q369" s="124">
        <f t="shared" si="114"/>
        <v>0</v>
      </c>
      <c r="R369" s="123">
        <f t="shared" si="115"/>
        <v>0</v>
      </c>
      <c r="S369" s="124">
        <f t="shared" si="116"/>
        <v>0</v>
      </c>
      <c r="T369" s="15">
        <f t="shared" si="117"/>
        <v>0</v>
      </c>
    </row>
    <row r="370" spans="1:20" ht="15" hidden="1" thickBot="1">
      <c r="A370" s="30"/>
      <c r="B370" s="53"/>
      <c r="C370" s="7"/>
      <c r="D370" s="8"/>
      <c r="E370" s="8"/>
      <c r="F370" s="6"/>
      <c r="G370" s="14"/>
      <c r="H370" s="109"/>
      <c r="I370" s="4"/>
      <c r="J370" s="5"/>
      <c r="K370" s="5"/>
      <c r="L370" s="6"/>
      <c r="M370" s="14"/>
      <c r="N370" s="109"/>
      <c r="O370" s="125">
        <f t="shared" si="112"/>
        <v>0</v>
      </c>
      <c r="P370" s="124">
        <f t="shared" si="113"/>
        <v>0</v>
      </c>
      <c r="Q370" s="124">
        <f t="shared" si="114"/>
        <v>0</v>
      </c>
      <c r="R370" s="123">
        <f t="shared" si="115"/>
        <v>0</v>
      </c>
      <c r="S370" s="124">
        <f t="shared" si="116"/>
        <v>0</v>
      </c>
      <c r="T370" s="15">
        <f t="shared" si="117"/>
        <v>0</v>
      </c>
    </row>
    <row r="371" spans="1:20" ht="15" hidden="1" thickBot="1">
      <c r="A371" s="30"/>
      <c r="B371" s="53"/>
      <c r="C371" s="32"/>
      <c r="D371" s="33"/>
      <c r="E371" s="33"/>
      <c r="F371" s="34"/>
      <c r="G371" s="85"/>
      <c r="H371" s="108"/>
      <c r="I371" s="4"/>
      <c r="J371" s="5"/>
      <c r="K371" s="5"/>
      <c r="L371" s="6"/>
      <c r="M371" s="14"/>
      <c r="N371" s="109"/>
      <c r="O371" s="125">
        <f t="shared" si="112"/>
        <v>0</v>
      </c>
      <c r="P371" s="124">
        <f t="shared" si="113"/>
        <v>0</v>
      </c>
      <c r="Q371" s="124">
        <f t="shared" si="114"/>
        <v>0</v>
      </c>
      <c r="R371" s="123">
        <f t="shared" si="115"/>
        <v>0</v>
      </c>
      <c r="S371" s="124">
        <f t="shared" si="116"/>
        <v>0</v>
      </c>
      <c r="T371" s="15">
        <f t="shared" si="117"/>
        <v>0</v>
      </c>
    </row>
    <row r="372" spans="1:20" ht="15" hidden="1" thickBot="1">
      <c r="A372" s="30"/>
      <c r="B372" s="53"/>
      <c r="C372" s="32"/>
      <c r="D372" s="33"/>
      <c r="E372" s="33"/>
      <c r="F372" s="34"/>
      <c r="G372" s="85"/>
      <c r="H372" s="108"/>
      <c r="I372" s="32"/>
      <c r="J372" s="33"/>
      <c r="K372" s="33"/>
      <c r="L372" s="34"/>
      <c r="M372" s="85"/>
      <c r="N372" s="108"/>
      <c r="O372" s="125">
        <f t="shared" si="112"/>
        <v>0</v>
      </c>
      <c r="P372" s="124">
        <f t="shared" si="113"/>
        <v>0</v>
      </c>
      <c r="Q372" s="124">
        <f t="shared" si="114"/>
        <v>0</v>
      </c>
      <c r="R372" s="123">
        <f t="shared" si="115"/>
        <v>0</v>
      </c>
      <c r="S372" s="124">
        <f t="shared" si="116"/>
        <v>0</v>
      </c>
      <c r="T372" s="15">
        <f t="shared" si="117"/>
        <v>0</v>
      </c>
    </row>
    <row r="373" spans="1:20" ht="15" hidden="1" thickBot="1">
      <c r="A373" s="30"/>
      <c r="B373" s="56"/>
      <c r="C373" s="4"/>
      <c r="D373" s="5"/>
      <c r="E373" s="5"/>
      <c r="F373" s="6"/>
      <c r="G373" s="14"/>
      <c r="H373" s="109"/>
      <c r="I373" s="4"/>
      <c r="J373" s="5"/>
      <c r="K373" s="5"/>
      <c r="L373" s="6"/>
      <c r="M373" s="14"/>
      <c r="N373" s="109"/>
      <c r="O373" s="125">
        <f t="shared" si="112"/>
        <v>0</v>
      </c>
      <c r="P373" s="124">
        <f t="shared" si="113"/>
        <v>0</v>
      </c>
      <c r="Q373" s="124">
        <f t="shared" si="114"/>
        <v>0</v>
      </c>
      <c r="R373" s="123">
        <f t="shared" si="115"/>
        <v>0</v>
      </c>
      <c r="S373" s="124">
        <f t="shared" si="116"/>
        <v>0</v>
      </c>
      <c r="T373" s="15">
        <f t="shared" si="117"/>
        <v>0</v>
      </c>
    </row>
    <row r="374" spans="1:20" ht="15" hidden="1" thickBot="1">
      <c r="A374" s="36"/>
      <c r="B374" s="58"/>
      <c r="C374" s="37"/>
      <c r="D374" s="38"/>
      <c r="E374" s="38"/>
      <c r="F374" s="39"/>
      <c r="G374" s="87"/>
      <c r="H374" s="111"/>
      <c r="I374" s="37"/>
      <c r="J374" s="38"/>
      <c r="K374" s="38"/>
      <c r="L374" s="39"/>
      <c r="M374" s="87"/>
      <c r="N374" s="112"/>
      <c r="O374" s="125">
        <f t="shared" si="112"/>
        <v>0</v>
      </c>
      <c r="P374" s="124">
        <f t="shared" si="113"/>
        <v>0</v>
      </c>
      <c r="Q374" s="124">
        <f t="shared" si="114"/>
        <v>0</v>
      </c>
      <c r="R374" s="123">
        <f t="shared" si="115"/>
        <v>0</v>
      </c>
      <c r="S374" s="124">
        <f t="shared" si="116"/>
        <v>0</v>
      </c>
      <c r="T374" s="15">
        <f t="shared" si="117"/>
        <v>0</v>
      </c>
    </row>
    <row r="375" spans="1:20">
      <c r="A375" s="40"/>
      <c r="B375" s="40"/>
      <c r="C375" s="59"/>
      <c r="D375" s="59"/>
      <c r="E375" s="59"/>
      <c r="F375" s="42"/>
      <c r="G375" s="42"/>
      <c r="H375" s="42"/>
      <c r="I375" s="12"/>
      <c r="J375" s="12"/>
      <c r="K375" s="12"/>
      <c r="L375" s="13"/>
      <c r="M375" s="13"/>
      <c r="N375" s="13"/>
      <c r="O375" s="13"/>
      <c r="P375" s="13"/>
      <c r="Q375" s="13"/>
      <c r="R375" s="44"/>
    </row>
    <row r="376" spans="1:20">
      <c r="A376" s="77"/>
      <c r="B376" s="146" t="s">
        <v>14</v>
      </c>
      <c r="C376" s="146"/>
      <c r="D376" s="146"/>
      <c r="E376" s="94"/>
      <c r="F376" s="147" t="s">
        <v>17</v>
      </c>
      <c r="G376" s="147"/>
      <c r="H376" s="147"/>
      <c r="I376" s="147"/>
      <c r="J376" s="147"/>
      <c r="K376" s="147"/>
      <c r="L376" s="147"/>
      <c r="M376" s="147"/>
      <c r="N376" s="95"/>
    </row>
    <row r="377" spans="1:20">
      <c r="B377" s="94"/>
      <c r="C377" s="94"/>
      <c r="D377" s="94"/>
      <c r="E377" s="94"/>
      <c r="F377" s="147" t="s">
        <v>21</v>
      </c>
      <c r="G377" s="147"/>
      <c r="H377" s="147"/>
      <c r="I377" s="147"/>
      <c r="J377" s="147"/>
      <c r="K377" s="147"/>
      <c r="L377" s="147"/>
      <c r="M377" s="147"/>
      <c r="N377" s="95"/>
    </row>
    <row r="378" spans="1:20">
      <c r="B378" s="94"/>
      <c r="C378" s="94"/>
      <c r="D378" s="94"/>
      <c r="E378" s="94"/>
      <c r="F378" s="147" t="s">
        <v>31</v>
      </c>
      <c r="G378" s="147"/>
      <c r="H378" s="147"/>
      <c r="I378" s="147"/>
      <c r="J378" s="147"/>
      <c r="K378" s="147"/>
      <c r="L378" s="147"/>
      <c r="M378" s="147"/>
      <c r="N378" s="95"/>
    </row>
    <row r="379" spans="1:20" ht="15" thickBot="1"/>
    <row r="380" spans="1:20" ht="18.600000000000001" thickBot="1">
      <c r="A380" s="148" t="s">
        <v>60</v>
      </c>
      <c r="B380" s="149"/>
      <c r="C380" s="149"/>
      <c r="D380" s="149"/>
      <c r="E380" s="149"/>
      <c r="F380" s="149"/>
      <c r="G380" s="149"/>
      <c r="H380" s="149"/>
      <c r="I380" s="149"/>
      <c r="J380" s="149"/>
      <c r="K380" s="149"/>
      <c r="L380" s="149"/>
      <c r="M380" s="149"/>
      <c r="N380" s="149"/>
      <c r="O380" s="149"/>
      <c r="P380" s="149"/>
      <c r="Q380" s="149"/>
      <c r="R380" s="149"/>
      <c r="S380" s="149"/>
      <c r="T380" s="150"/>
    </row>
    <row r="381" spans="1:20" ht="17.399999999999999">
      <c r="A381" s="151" t="s">
        <v>1</v>
      </c>
      <c r="B381" s="152"/>
      <c r="C381" s="157" t="s">
        <v>16</v>
      </c>
      <c r="D381" s="158"/>
      <c r="E381" s="158"/>
      <c r="F381" s="158"/>
      <c r="G381" s="158"/>
      <c r="H381" s="159"/>
      <c r="I381" s="157" t="s">
        <v>91</v>
      </c>
      <c r="J381" s="158"/>
      <c r="K381" s="158"/>
      <c r="L381" s="158"/>
      <c r="M381" s="158"/>
      <c r="N381" s="159"/>
      <c r="O381" s="160" t="s">
        <v>92</v>
      </c>
      <c r="P381" s="161"/>
      <c r="Q381" s="161"/>
      <c r="R381" s="161"/>
      <c r="S381" s="161"/>
      <c r="T381" s="162"/>
    </row>
    <row r="382" spans="1:20">
      <c r="A382" s="153"/>
      <c r="B382" s="154"/>
      <c r="C382" s="163" t="s">
        <v>80</v>
      </c>
      <c r="D382" s="164"/>
      <c r="E382" s="164"/>
      <c r="F382" s="164"/>
      <c r="G382" s="164"/>
      <c r="H382" s="165"/>
      <c r="I382" s="163">
        <v>45350</v>
      </c>
      <c r="J382" s="164"/>
      <c r="K382" s="164"/>
      <c r="L382" s="164"/>
      <c r="M382" s="164"/>
      <c r="N382" s="165"/>
      <c r="O382" s="166" t="s">
        <v>28</v>
      </c>
      <c r="P382" s="167"/>
      <c r="Q382" s="167"/>
      <c r="R382" s="167"/>
      <c r="S382" s="167" t="s">
        <v>29</v>
      </c>
      <c r="T382" s="170"/>
    </row>
    <row r="383" spans="1:20">
      <c r="A383" s="153"/>
      <c r="B383" s="154"/>
      <c r="C383" s="172" t="s">
        <v>2</v>
      </c>
      <c r="D383" s="173"/>
      <c r="E383" s="174"/>
      <c r="F383" s="175" t="s">
        <v>3</v>
      </c>
      <c r="G383" s="175"/>
      <c r="H383" s="176"/>
      <c r="I383" s="172" t="s">
        <v>2</v>
      </c>
      <c r="J383" s="173"/>
      <c r="K383" s="174"/>
      <c r="L383" s="175" t="s">
        <v>3</v>
      </c>
      <c r="M383" s="175"/>
      <c r="N383" s="176"/>
      <c r="O383" s="168"/>
      <c r="P383" s="169"/>
      <c r="Q383" s="169"/>
      <c r="R383" s="169"/>
      <c r="S383" s="169"/>
      <c r="T383" s="171"/>
    </row>
    <row r="384" spans="1:20" ht="30.6">
      <c r="A384" s="153"/>
      <c r="B384" s="154"/>
      <c r="C384" s="2" t="s">
        <v>4</v>
      </c>
      <c r="D384" s="1" t="s">
        <v>5</v>
      </c>
      <c r="E384" s="1" t="s">
        <v>25</v>
      </c>
      <c r="F384" s="1" t="s">
        <v>6</v>
      </c>
      <c r="G384" s="1" t="s">
        <v>7</v>
      </c>
      <c r="H384" s="3" t="s">
        <v>27</v>
      </c>
      <c r="I384" s="2" t="s">
        <v>4</v>
      </c>
      <c r="J384" s="1" t="s">
        <v>5</v>
      </c>
      <c r="K384" s="1" t="s">
        <v>25</v>
      </c>
      <c r="L384" s="1" t="s">
        <v>6</v>
      </c>
      <c r="M384" s="1" t="s">
        <v>7</v>
      </c>
      <c r="N384" s="3" t="s">
        <v>27</v>
      </c>
      <c r="O384" s="2" t="s">
        <v>8</v>
      </c>
      <c r="P384" s="1" t="s">
        <v>9</v>
      </c>
      <c r="Q384" s="1" t="s">
        <v>10</v>
      </c>
      <c r="R384" s="118" t="s">
        <v>11</v>
      </c>
      <c r="S384" s="116" t="s">
        <v>30</v>
      </c>
      <c r="T384" s="11" t="s">
        <v>11</v>
      </c>
    </row>
    <row r="385" spans="1:20" ht="15" thickBot="1">
      <c r="A385" s="155"/>
      <c r="B385" s="156"/>
      <c r="C385" s="16" t="s">
        <v>12</v>
      </c>
      <c r="D385" s="17" t="s">
        <v>12</v>
      </c>
      <c r="E385" s="17" t="s">
        <v>26</v>
      </c>
      <c r="F385" s="18" t="s">
        <v>13</v>
      </c>
      <c r="G385" s="18" t="s">
        <v>13</v>
      </c>
      <c r="H385" s="19" t="s">
        <v>13</v>
      </c>
      <c r="I385" s="16" t="s">
        <v>12</v>
      </c>
      <c r="J385" s="17" t="s">
        <v>12</v>
      </c>
      <c r="K385" s="17" t="s">
        <v>26</v>
      </c>
      <c r="L385" s="18" t="s">
        <v>13</v>
      </c>
      <c r="M385" s="18" t="s">
        <v>13</v>
      </c>
      <c r="N385" s="19" t="s">
        <v>13</v>
      </c>
      <c r="O385" s="23" t="s">
        <v>13</v>
      </c>
      <c r="P385" s="18" t="s">
        <v>13</v>
      </c>
      <c r="Q385" s="18" t="s">
        <v>13</v>
      </c>
      <c r="R385" s="17" t="s">
        <v>13</v>
      </c>
      <c r="S385" s="18" t="s">
        <v>13</v>
      </c>
      <c r="T385" s="24" t="s">
        <v>13</v>
      </c>
    </row>
    <row r="386" spans="1:20">
      <c r="A386" s="25" t="s">
        <v>65</v>
      </c>
      <c r="B386" s="49" t="s">
        <v>34</v>
      </c>
      <c r="C386" s="136">
        <v>437959.38799999998</v>
      </c>
      <c r="D386" s="136">
        <v>1142780.977</v>
      </c>
      <c r="E386" s="136">
        <v>479.35300000000001</v>
      </c>
      <c r="F386" s="9">
        <v>1.1000000000000001</v>
      </c>
      <c r="G386" s="9">
        <v>0.9</v>
      </c>
      <c r="H386" s="106">
        <v>0.7</v>
      </c>
      <c r="I386" s="137">
        <v>437959.39299999998</v>
      </c>
      <c r="J386" s="136">
        <v>1142780.9639999999</v>
      </c>
      <c r="K386" s="136">
        <v>479.35599999999999</v>
      </c>
      <c r="L386" s="9">
        <v>1.6</v>
      </c>
      <c r="M386" s="9">
        <v>0.7</v>
      </c>
      <c r="N386" s="106">
        <v>0.3</v>
      </c>
      <c r="O386" s="143">
        <f t="shared" ref="O386:O402" si="118">(I386-C386)*1000</f>
        <v>5.0000000046566129</v>
      </c>
      <c r="P386" s="117">
        <f t="shared" ref="P386:P402" si="119">(J386-D386)*1000</f>
        <v>-13.000000035390258</v>
      </c>
      <c r="Q386" s="117">
        <f t="shared" ref="Q386:Q402" si="120">SQRT(O386^2+P386^2)</f>
        <v>13.928388311887087</v>
      </c>
      <c r="R386" s="119">
        <f t="shared" ref="R386:R402" si="121">2.5*SQRT(F386^2+G386^2+L386^2+M386^2)</f>
        <v>5.6291651245988517</v>
      </c>
      <c r="S386" s="144">
        <f t="shared" ref="S386:S402" si="122">(E386-K386)*1000</f>
        <v>-2.9999999999859028</v>
      </c>
      <c r="T386" s="106">
        <f t="shared" ref="T386:T402" si="123">2.5*SQRT(H386^2+N386^2)</f>
        <v>1.9039432764659769</v>
      </c>
    </row>
    <row r="387" spans="1:20">
      <c r="A387" s="30" t="s">
        <v>64</v>
      </c>
      <c r="B387" s="53" t="s">
        <v>34</v>
      </c>
      <c r="C387" s="54">
        <v>438005.17700000003</v>
      </c>
      <c r="D387" s="55">
        <v>1142747.3149999999</v>
      </c>
      <c r="E387" s="55">
        <v>481.565</v>
      </c>
      <c r="F387" s="34">
        <v>1.4</v>
      </c>
      <c r="G387" s="34">
        <v>0.9</v>
      </c>
      <c r="H387" s="35">
        <v>1.5</v>
      </c>
      <c r="I387" s="4">
        <v>438005.19099999999</v>
      </c>
      <c r="J387" s="5">
        <v>1142747.318</v>
      </c>
      <c r="K387" s="5">
        <v>481.57</v>
      </c>
      <c r="L387" s="6">
        <v>1.7</v>
      </c>
      <c r="M387" s="6">
        <v>1.3</v>
      </c>
      <c r="N387" s="14">
        <v>0.6</v>
      </c>
      <c r="O387" s="138">
        <f t="shared" si="118"/>
        <v>13.999999966472387</v>
      </c>
      <c r="P387" s="121">
        <f t="shared" si="119"/>
        <v>3.0000000260770321</v>
      </c>
      <c r="Q387" s="121">
        <f t="shared" si="120"/>
        <v>14.31782103595687</v>
      </c>
      <c r="R387" s="122">
        <f t="shared" si="121"/>
        <v>6.77772085586298</v>
      </c>
      <c r="S387" s="139">
        <f t="shared" si="122"/>
        <v>-4.9999999999954525</v>
      </c>
      <c r="T387" s="14">
        <f t="shared" si="123"/>
        <v>4.0388736053508776</v>
      </c>
    </row>
    <row r="388" spans="1:20">
      <c r="A388" s="30" t="s">
        <v>68</v>
      </c>
      <c r="B388" s="53" t="s">
        <v>34</v>
      </c>
      <c r="C388" s="54">
        <v>438032.96299999999</v>
      </c>
      <c r="D388" s="55">
        <v>1142722.69</v>
      </c>
      <c r="E388" s="55">
        <v>481.21199999999999</v>
      </c>
      <c r="F388" s="34">
        <v>1.2</v>
      </c>
      <c r="G388" s="34">
        <v>1</v>
      </c>
      <c r="H388" s="35">
        <v>1</v>
      </c>
      <c r="I388" s="54">
        <v>438032.97600000002</v>
      </c>
      <c r="J388" s="55">
        <v>1142722.692</v>
      </c>
      <c r="K388" s="55">
        <v>481.21499999999997</v>
      </c>
      <c r="L388" s="34">
        <v>1.8</v>
      </c>
      <c r="M388" s="34">
        <v>1.6</v>
      </c>
      <c r="N388" s="35">
        <v>0.8</v>
      </c>
      <c r="O388" s="138">
        <f t="shared" si="118"/>
        <v>13.000000035390258</v>
      </c>
      <c r="P388" s="121">
        <f t="shared" si="119"/>
        <v>2.0000000949949026</v>
      </c>
      <c r="Q388" s="121">
        <f t="shared" si="120"/>
        <v>13.152946487389292</v>
      </c>
      <c r="R388" s="122">
        <f t="shared" si="121"/>
        <v>7.1763500472036625</v>
      </c>
      <c r="S388" s="121">
        <f t="shared" si="122"/>
        <v>-2.9999999999859028</v>
      </c>
      <c r="T388" s="14">
        <f t="shared" si="123"/>
        <v>3.2015621187164243</v>
      </c>
    </row>
    <row r="389" spans="1:20">
      <c r="A389" s="30" t="s">
        <v>69</v>
      </c>
      <c r="B389" s="53" t="s">
        <v>34</v>
      </c>
      <c r="C389" s="4">
        <v>438060.60399999999</v>
      </c>
      <c r="D389" s="5">
        <v>1142703.452</v>
      </c>
      <c r="E389" s="5">
        <v>483.18200000000002</v>
      </c>
      <c r="F389" s="6">
        <v>0.5</v>
      </c>
      <c r="G389" s="6">
        <v>1.3</v>
      </c>
      <c r="H389" s="14">
        <v>0.6</v>
      </c>
      <c r="I389" s="4">
        <v>438060.59</v>
      </c>
      <c r="J389" s="5">
        <v>1142703.4890000001</v>
      </c>
      <c r="K389" s="5">
        <v>483.20299999999997</v>
      </c>
      <c r="L389" s="6">
        <v>1.6</v>
      </c>
      <c r="M389" s="6">
        <v>1.5</v>
      </c>
      <c r="N389" s="14">
        <v>0.7</v>
      </c>
      <c r="O389" s="138">
        <f t="shared" si="118"/>
        <v>-13.999999966472387</v>
      </c>
      <c r="P389" s="121">
        <f t="shared" si="119"/>
        <v>37.000000011175871</v>
      </c>
      <c r="Q389" s="121">
        <f t="shared" si="120"/>
        <v>39.560080888292447</v>
      </c>
      <c r="R389" s="122">
        <f t="shared" si="121"/>
        <v>6.49519052838329</v>
      </c>
      <c r="S389" s="139">
        <f t="shared" si="122"/>
        <v>-20.999999999958163</v>
      </c>
      <c r="T389" s="14">
        <f t="shared" si="123"/>
        <v>2.3048861143232218</v>
      </c>
    </row>
    <row r="390" spans="1:20">
      <c r="A390" s="30" t="s">
        <v>61</v>
      </c>
      <c r="B390" s="53" t="s">
        <v>34</v>
      </c>
      <c r="C390" s="4">
        <v>438103.43</v>
      </c>
      <c r="D390" s="5">
        <v>1142680.8149999999</v>
      </c>
      <c r="E390" s="5">
        <v>487.1</v>
      </c>
      <c r="F390" s="6">
        <v>1.1000000000000001</v>
      </c>
      <c r="G390" s="6">
        <v>1.3</v>
      </c>
      <c r="H390" s="14">
        <v>1.5</v>
      </c>
      <c r="I390" s="4">
        <v>438103.42599999998</v>
      </c>
      <c r="J390" s="5">
        <v>1142680.811</v>
      </c>
      <c r="K390" s="5">
        <v>487.10300000000001</v>
      </c>
      <c r="L390" s="6">
        <v>1.4</v>
      </c>
      <c r="M390" s="6">
        <v>1.1000000000000001</v>
      </c>
      <c r="N390" s="14">
        <v>0.4</v>
      </c>
      <c r="O390" s="138">
        <f t="shared" si="118"/>
        <v>-4.0000000153668225</v>
      </c>
      <c r="P390" s="121">
        <f t="shared" si="119"/>
        <v>-3.9999999571591616</v>
      </c>
      <c r="Q390" s="121">
        <f t="shared" si="120"/>
        <v>5.6568542300653171</v>
      </c>
      <c r="R390" s="122">
        <f t="shared" si="121"/>
        <v>6.1593424973774606</v>
      </c>
      <c r="S390" s="121">
        <f t="shared" si="122"/>
        <v>-2.9999999999859028</v>
      </c>
      <c r="T390" s="14">
        <f t="shared" si="123"/>
        <v>3.8810436740650061</v>
      </c>
    </row>
    <row r="391" spans="1:20">
      <c r="A391" s="30" t="s">
        <v>62</v>
      </c>
      <c r="B391" s="53" t="s">
        <v>34</v>
      </c>
      <c r="C391" s="4">
        <v>438133.63400000002</v>
      </c>
      <c r="D391" s="5">
        <v>1142667.8400000001</v>
      </c>
      <c r="E391" s="5">
        <v>488.09699999999998</v>
      </c>
      <c r="F391" s="6">
        <v>0.9</v>
      </c>
      <c r="G391" s="6">
        <v>1.7</v>
      </c>
      <c r="H391" s="14">
        <v>1.2</v>
      </c>
      <c r="I391" s="4">
        <v>438133.61800000002</v>
      </c>
      <c r="J391" s="5">
        <v>1142667.824</v>
      </c>
      <c r="K391" s="5">
        <v>488.09500000000003</v>
      </c>
      <c r="L391" s="6">
        <v>1.2</v>
      </c>
      <c r="M391" s="6">
        <v>1.1000000000000001</v>
      </c>
      <c r="N391" s="14">
        <v>0.3</v>
      </c>
      <c r="O391" s="138">
        <f t="shared" si="118"/>
        <v>-16.000000003259629</v>
      </c>
      <c r="P391" s="121">
        <f t="shared" si="119"/>
        <v>-16.00000006146729</v>
      </c>
      <c r="Q391" s="121">
        <f t="shared" si="120"/>
        <v>22.627417043738365</v>
      </c>
      <c r="R391" s="122">
        <f t="shared" si="121"/>
        <v>6.299801584177076</v>
      </c>
      <c r="S391" s="121">
        <f t="shared" si="122"/>
        <v>1.9999999999527063</v>
      </c>
      <c r="T391" s="14">
        <f t="shared" si="123"/>
        <v>3.0923292192132457</v>
      </c>
    </row>
    <row r="392" spans="1:20">
      <c r="A392" s="30" t="s">
        <v>63</v>
      </c>
      <c r="B392" s="53" t="s">
        <v>34</v>
      </c>
      <c r="C392" s="4">
        <v>438167.19900000002</v>
      </c>
      <c r="D392" s="5">
        <v>1142653.9140000001</v>
      </c>
      <c r="E392" s="5">
        <v>487.20699999999999</v>
      </c>
      <c r="F392" s="6">
        <v>1</v>
      </c>
      <c r="G392" s="6">
        <v>1.1000000000000001</v>
      </c>
      <c r="H392" s="14">
        <v>1</v>
      </c>
      <c r="I392" s="4">
        <v>438167.19900000002</v>
      </c>
      <c r="J392" s="5">
        <v>1142653.9099999999</v>
      </c>
      <c r="K392" s="5">
        <v>487.2</v>
      </c>
      <c r="L392" s="6">
        <v>1.4</v>
      </c>
      <c r="M392" s="6">
        <v>0.7</v>
      </c>
      <c r="N392" s="14">
        <v>0.2</v>
      </c>
      <c r="O392" s="138">
        <f t="shared" si="118"/>
        <v>0</v>
      </c>
      <c r="P392" s="121">
        <f t="shared" si="119"/>
        <v>-4.0000001899898052</v>
      </c>
      <c r="Q392" s="121">
        <f t="shared" si="120"/>
        <v>4.0000001899898052</v>
      </c>
      <c r="R392" s="122">
        <f t="shared" si="121"/>
        <v>5.3967582862307264</v>
      </c>
      <c r="S392" s="121">
        <f t="shared" si="122"/>
        <v>7.0000000000050022</v>
      </c>
      <c r="T392" s="14">
        <f t="shared" si="123"/>
        <v>2.5495097567963927</v>
      </c>
    </row>
    <row r="393" spans="1:20">
      <c r="A393" s="30" t="s">
        <v>66</v>
      </c>
      <c r="B393" s="53" t="s">
        <v>34</v>
      </c>
      <c r="C393" s="4">
        <v>438205.712</v>
      </c>
      <c r="D393" s="5">
        <v>1142644.0120000001</v>
      </c>
      <c r="E393" s="5">
        <v>486.68299999999999</v>
      </c>
      <c r="F393" s="6">
        <v>1.4</v>
      </c>
      <c r="G393" s="6">
        <v>0.8</v>
      </c>
      <c r="H393" s="14">
        <v>1.1000000000000001</v>
      </c>
      <c r="I393" s="4">
        <v>438205.712</v>
      </c>
      <c r="J393" s="5">
        <v>1142644.0009999999</v>
      </c>
      <c r="K393" s="5">
        <v>486.68</v>
      </c>
      <c r="L393" s="6">
        <v>1.5</v>
      </c>
      <c r="M393" s="6">
        <v>0.9</v>
      </c>
      <c r="N393" s="14">
        <v>0.4</v>
      </c>
      <c r="O393" s="138">
        <f t="shared" si="118"/>
        <v>0</v>
      </c>
      <c r="P393" s="121">
        <f t="shared" si="119"/>
        <v>-11.000000173225999</v>
      </c>
      <c r="Q393" s="121">
        <f t="shared" si="120"/>
        <v>11.000000173225999</v>
      </c>
      <c r="R393" s="122">
        <f t="shared" si="121"/>
        <v>5.9476886266851592</v>
      </c>
      <c r="S393" s="121">
        <f t="shared" si="122"/>
        <v>2.9999999999859028</v>
      </c>
      <c r="T393" s="14">
        <f t="shared" si="123"/>
        <v>2.9261749776799064</v>
      </c>
    </row>
    <row r="394" spans="1:20" ht="15" thickBot="1">
      <c r="A394" s="36" t="s">
        <v>67</v>
      </c>
      <c r="B394" s="58" t="s">
        <v>34</v>
      </c>
      <c r="C394" s="97">
        <v>438241.42700000003</v>
      </c>
      <c r="D394" s="98">
        <v>1142628.33</v>
      </c>
      <c r="E394" s="98">
        <v>485.87599999999998</v>
      </c>
      <c r="F394" s="39">
        <v>1.5</v>
      </c>
      <c r="G394" s="39">
        <v>0.9</v>
      </c>
      <c r="H394" s="114">
        <v>1.5</v>
      </c>
      <c r="I394" s="97">
        <v>438241.42800000001</v>
      </c>
      <c r="J394" s="98">
        <v>1142628.3049999999</v>
      </c>
      <c r="K394" s="98">
        <v>485.875</v>
      </c>
      <c r="L394" s="39">
        <v>1.6</v>
      </c>
      <c r="M394" s="39">
        <v>1.4</v>
      </c>
      <c r="N394" s="114">
        <v>0.6</v>
      </c>
      <c r="O394" s="145">
        <f t="shared" si="118"/>
        <v>0.99999998928979039</v>
      </c>
      <c r="P394" s="124">
        <f t="shared" si="119"/>
        <v>-25.000000139698386</v>
      </c>
      <c r="Q394" s="124">
        <f t="shared" si="120"/>
        <v>25.019992145552301</v>
      </c>
      <c r="R394" s="123">
        <f t="shared" si="121"/>
        <v>6.8829499489681023</v>
      </c>
      <c r="S394" s="124">
        <f t="shared" si="122"/>
        <v>0.99999999997635314</v>
      </c>
      <c r="T394" s="15">
        <f t="shared" si="123"/>
        <v>4.0388736053508776</v>
      </c>
    </row>
    <row r="395" spans="1:20" ht="15" hidden="1" thickBot="1">
      <c r="A395" s="99"/>
      <c r="B395" s="100"/>
      <c r="C395" s="101"/>
      <c r="D395" s="101"/>
      <c r="E395" s="101"/>
      <c r="F395" s="102"/>
      <c r="G395" s="103"/>
      <c r="H395" s="13"/>
      <c r="I395" s="93"/>
      <c r="J395" s="104"/>
      <c r="K395" s="104"/>
      <c r="L395" s="29"/>
      <c r="M395" s="105"/>
      <c r="N395" s="110"/>
      <c r="O395" s="140">
        <f t="shared" si="118"/>
        <v>0</v>
      </c>
      <c r="P395" s="141">
        <f t="shared" si="119"/>
        <v>0</v>
      </c>
      <c r="Q395" s="141">
        <f t="shared" si="120"/>
        <v>0</v>
      </c>
      <c r="R395" s="142">
        <f t="shared" si="121"/>
        <v>0</v>
      </c>
      <c r="S395" s="141">
        <f t="shared" si="122"/>
        <v>0</v>
      </c>
      <c r="T395" s="90">
        <f t="shared" si="123"/>
        <v>0</v>
      </c>
    </row>
    <row r="396" spans="1:20" ht="15" hidden="1" thickBot="1">
      <c r="A396" s="30"/>
      <c r="B396" s="53"/>
      <c r="C396" s="32"/>
      <c r="D396" s="33"/>
      <c r="E396" s="33"/>
      <c r="F396" s="34"/>
      <c r="G396" s="85"/>
      <c r="H396" s="108"/>
      <c r="I396" s="32"/>
      <c r="J396" s="33"/>
      <c r="K396" s="33"/>
      <c r="L396" s="34"/>
      <c r="M396" s="85"/>
      <c r="N396" s="108"/>
      <c r="O396" s="125">
        <f t="shared" si="118"/>
        <v>0</v>
      </c>
      <c r="P396" s="124">
        <f t="shared" si="119"/>
        <v>0</v>
      </c>
      <c r="Q396" s="124">
        <f t="shared" si="120"/>
        <v>0</v>
      </c>
      <c r="R396" s="123">
        <f t="shared" si="121"/>
        <v>0</v>
      </c>
      <c r="S396" s="124">
        <f t="shared" si="122"/>
        <v>0</v>
      </c>
      <c r="T396" s="15">
        <f t="shared" si="123"/>
        <v>0</v>
      </c>
    </row>
    <row r="397" spans="1:20" ht="15" hidden="1" thickBot="1">
      <c r="A397" s="30"/>
      <c r="B397" s="53"/>
      <c r="C397" s="7"/>
      <c r="D397" s="8"/>
      <c r="E397" s="8"/>
      <c r="F397" s="6"/>
      <c r="G397" s="86"/>
      <c r="H397" s="109"/>
      <c r="I397" s="7"/>
      <c r="J397" s="8"/>
      <c r="K397" s="8"/>
      <c r="L397" s="6"/>
      <c r="M397" s="86"/>
      <c r="N397" s="110"/>
      <c r="O397" s="125">
        <f t="shared" si="118"/>
        <v>0</v>
      </c>
      <c r="P397" s="124">
        <f t="shared" si="119"/>
        <v>0</v>
      </c>
      <c r="Q397" s="124">
        <f t="shared" si="120"/>
        <v>0</v>
      </c>
      <c r="R397" s="123">
        <f t="shared" si="121"/>
        <v>0</v>
      </c>
      <c r="S397" s="124">
        <f t="shared" si="122"/>
        <v>0</v>
      </c>
      <c r="T397" s="15">
        <f t="shared" si="123"/>
        <v>0</v>
      </c>
    </row>
    <row r="398" spans="1:20" ht="15" hidden="1" thickBot="1">
      <c r="A398" s="30"/>
      <c r="B398" s="53"/>
      <c r="C398" s="7"/>
      <c r="D398" s="8"/>
      <c r="E398" s="8"/>
      <c r="F398" s="6"/>
      <c r="G398" s="14"/>
      <c r="H398" s="109"/>
      <c r="I398" s="4"/>
      <c r="J398" s="5"/>
      <c r="K398" s="5"/>
      <c r="L398" s="6"/>
      <c r="M398" s="14"/>
      <c r="N398" s="109"/>
      <c r="O398" s="125">
        <f t="shared" si="118"/>
        <v>0</v>
      </c>
      <c r="P398" s="124">
        <f t="shared" si="119"/>
        <v>0</v>
      </c>
      <c r="Q398" s="124">
        <f t="shared" si="120"/>
        <v>0</v>
      </c>
      <c r="R398" s="123">
        <f t="shared" si="121"/>
        <v>0</v>
      </c>
      <c r="S398" s="124">
        <f t="shared" si="122"/>
        <v>0</v>
      </c>
      <c r="T398" s="15">
        <f t="shared" si="123"/>
        <v>0</v>
      </c>
    </row>
    <row r="399" spans="1:20" ht="15" hidden="1" thickBot="1">
      <c r="A399" s="30"/>
      <c r="B399" s="53"/>
      <c r="C399" s="32"/>
      <c r="D399" s="33"/>
      <c r="E399" s="33"/>
      <c r="F399" s="34"/>
      <c r="G399" s="85"/>
      <c r="H399" s="108"/>
      <c r="I399" s="4"/>
      <c r="J399" s="5"/>
      <c r="K399" s="5"/>
      <c r="L399" s="6"/>
      <c r="M399" s="14"/>
      <c r="N399" s="109"/>
      <c r="O399" s="125">
        <f t="shared" si="118"/>
        <v>0</v>
      </c>
      <c r="P399" s="124">
        <f t="shared" si="119"/>
        <v>0</v>
      </c>
      <c r="Q399" s="124">
        <f t="shared" si="120"/>
        <v>0</v>
      </c>
      <c r="R399" s="123">
        <f t="shared" si="121"/>
        <v>0</v>
      </c>
      <c r="S399" s="124">
        <f t="shared" si="122"/>
        <v>0</v>
      </c>
      <c r="T399" s="15">
        <f t="shared" si="123"/>
        <v>0</v>
      </c>
    </row>
    <row r="400" spans="1:20" ht="15" hidden="1" thickBot="1">
      <c r="A400" s="30"/>
      <c r="B400" s="53"/>
      <c r="C400" s="32"/>
      <c r="D400" s="33"/>
      <c r="E400" s="33"/>
      <c r="F400" s="34"/>
      <c r="G400" s="85"/>
      <c r="H400" s="108"/>
      <c r="I400" s="32"/>
      <c r="J400" s="33"/>
      <c r="K400" s="33"/>
      <c r="L400" s="34"/>
      <c r="M400" s="85"/>
      <c r="N400" s="108"/>
      <c r="O400" s="125">
        <f t="shared" si="118"/>
        <v>0</v>
      </c>
      <c r="P400" s="124">
        <f t="shared" si="119"/>
        <v>0</v>
      </c>
      <c r="Q400" s="124">
        <f t="shared" si="120"/>
        <v>0</v>
      </c>
      <c r="R400" s="123">
        <f t="shared" si="121"/>
        <v>0</v>
      </c>
      <c r="S400" s="124">
        <f t="shared" si="122"/>
        <v>0</v>
      </c>
      <c r="T400" s="15">
        <f t="shared" si="123"/>
        <v>0</v>
      </c>
    </row>
    <row r="401" spans="1:20" ht="15" hidden="1" thickBot="1">
      <c r="A401" s="30"/>
      <c r="B401" s="56"/>
      <c r="C401" s="4"/>
      <c r="D401" s="5"/>
      <c r="E401" s="5"/>
      <c r="F401" s="6"/>
      <c r="G401" s="14"/>
      <c r="H401" s="109"/>
      <c r="I401" s="4"/>
      <c r="J401" s="5"/>
      <c r="K401" s="5"/>
      <c r="L401" s="6"/>
      <c r="M401" s="14"/>
      <c r="N401" s="109"/>
      <c r="O401" s="125">
        <f t="shared" si="118"/>
        <v>0</v>
      </c>
      <c r="P401" s="124">
        <f t="shared" si="119"/>
        <v>0</v>
      </c>
      <c r="Q401" s="124">
        <f t="shared" si="120"/>
        <v>0</v>
      </c>
      <c r="R401" s="123">
        <f t="shared" si="121"/>
        <v>0</v>
      </c>
      <c r="S401" s="124">
        <f t="shared" si="122"/>
        <v>0</v>
      </c>
      <c r="T401" s="15">
        <f t="shared" si="123"/>
        <v>0</v>
      </c>
    </row>
    <row r="402" spans="1:20" ht="15" hidden="1" thickBot="1">
      <c r="A402" s="36"/>
      <c r="B402" s="58"/>
      <c r="C402" s="37"/>
      <c r="D402" s="38"/>
      <c r="E402" s="38"/>
      <c r="F402" s="39"/>
      <c r="G402" s="87"/>
      <c r="H402" s="111"/>
      <c r="I402" s="37"/>
      <c r="J402" s="38"/>
      <c r="K402" s="38"/>
      <c r="L402" s="39"/>
      <c r="M402" s="87"/>
      <c r="N402" s="112"/>
      <c r="O402" s="125">
        <f t="shared" si="118"/>
        <v>0</v>
      </c>
      <c r="P402" s="124">
        <f t="shared" si="119"/>
        <v>0</v>
      </c>
      <c r="Q402" s="124">
        <f t="shared" si="120"/>
        <v>0</v>
      </c>
      <c r="R402" s="123">
        <f t="shared" si="121"/>
        <v>0</v>
      </c>
      <c r="S402" s="124">
        <f t="shared" si="122"/>
        <v>0</v>
      </c>
      <c r="T402" s="15">
        <f t="shared" si="123"/>
        <v>0</v>
      </c>
    </row>
    <row r="403" spans="1:20">
      <c r="A403" s="40"/>
      <c r="B403" s="40"/>
      <c r="C403" s="59"/>
      <c r="D403" s="59"/>
      <c r="E403" s="59"/>
      <c r="F403" s="42"/>
      <c r="G403" s="42"/>
      <c r="H403" s="42"/>
      <c r="I403" s="12"/>
      <c r="J403" s="12"/>
      <c r="K403" s="12"/>
      <c r="L403" s="13"/>
      <c r="M403" s="13"/>
      <c r="N403" s="13"/>
      <c r="O403" s="13"/>
      <c r="P403" s="13"/>
      <c r="Q403" s="13"/>
      <c r="R403" s="44"/>
    </row>
    <row r="404" spans="1:20">
      <c r="A404" s="77"/>
      <c r="B404" s="146" t="s">
        <v>14</v>
      </c>
      <c r="C404" s="146"/>
      <c r="D404" s="146"/>
      <c r="E404" s="94"/>
      <c r="F404" s="147" t="s">
        <v>17</v>
      </c>
      <c r="G404" s="147"/>
      <c r="H404" s="147"/>
      <c r="I404" s="147"/>
      <c r="J404" s="147"/>
      <c r="K404" s="147"/>
      <c r="L404" s="147"/>
      <c r="M404" s="147"/>
      <c r="N404" s="95"/>
    </row>
    <row r="405" spans="1:20">
      <c r="B405" s="94"/>
      <c r="C405" s="94"/>
      <c r="D405" s="94"/>
      <c r="E405" s="94"/>
      <c r="F405" s="147" t="s">
        <v>21</v>
      </c>
      <c r="G405" s="147"/>
      <c r="H405" s="147"/>
      <c r="I405" s="147"/>
      <c r="J405" s="147"/>
      <c r="K405" s="147"/>
      <c r="L405" s="147"/>
      <c r="M405" s="147"/>
      <c r="N405" s="95"/>
    </row>
    <row r="406" spans="1:20">
      <c r="B406" s="94"/>
      <c r="C406" s="94"/>
      <c r="D406" s="94"/>
      <c r="E406" s="94"/>
      <c r="F406" s="147" t="s">
        <v>31</v>
      </c>
      <c r="G406" s="147"/>
      <c r="H406" s="147"/>
      <c r="I406" s="147"/>
      <c r="J406" s="147"/>
      <c r="K406" s="147"/>
      <c r="L406" s="147"/>
      <c r="M406" s="147"/>
      <c r="N406" s="95"/>
    </row>
    <row r="407" spans="1:20" ht="15" thickBot="1"/>
    <row r="408" spans="1:20" ht="18.600000000000001" thickBot="1">
      <c r="A408" s="148" t="s">
        <v>60</v>
      </c>
      <c r="B408" s="149"/>
      <c r="C408" s="149"/>
      <c r="D408" s="149"/>
      <c r="E408" s="149"/>
      <c r="F408" s="149"/>
      <c r="G408" s="149"/>
      <c r="H408" s="149"/>
      <c r="I408" s="149"/>
      <c r="J408" s="149"/>
      <c r="K408" s="149"/>
      <c r="L408" s="149"/>
      <c r="M408" s="149"/>
      <c r="N408" s="149"/>
      <c r="O408" s="149"/>
      <c r="P408" s="149"/>
      <c r="Q408" s="149"/>
      <c r="R408" s="149"/>
      <c r="S408" s="149"/>
      <c r="T408" s="150"/>
    </row>
    <row r="409" spans="1:20" ht="17.399999999999999">
      <c r="A409" s="151" t="s">
        <v>1</v>
      </c>
      <c r="B409" s="152"/>
      <c r="C409" s="157" t="s">
        <v>88</v>
      </c>
      <c r="D409" s="158"/>
      <c r="E409" s="158"/>
      <c r="F409" s="158"/>
      <c r="G409" s="158"/>
      <c r="H409" s="159"/>
      <c r="I409" s="157" t="s">
        <v>91</v>
      </c>
      <c r="J409" s="158"/>
      <c r="K409" s="158"/>
      <c r="L409" s="158"/>
      <c r="M409" s="158"/>
      <c r="N409" s="159"/>
      <c r="O409" s="160" t="s">
        <v>93</v>
      </c>
      <c r="P409" s="161"/>
      <c r="Q409" s="161"/>
      <c r="R409" s="161"/>
      <c r="S409" s="161"/>
      <c r="T409" s="162"/>
    </row>
    <row r="410" spans="1:20" ht="14.55" customHeight="1">
      <c r="A410" s="153"/>
      <c r="B410" s="154"/>
      <c r="C410" s="163">
        <v>45314</v>
      </c>
      <c r="D410" s="164"/>
      <c r="E410" s="164"/>
      <c r="F410" s="164"/>
      <c r="G410" s="164"/>
      <c r="H410" s="165"/>
      <c r="I410" s="163">
        <v>45350</v>
      </c>
      <c r="J410" s="164"/>
      <c r="K410" s="164"/>
      <c r="L410" s="164"/>
      <c r="M410" s="164"/>
      <c r="N410" s="165"/>
      <c r="O410" s="166" t="s">
        <v>28</v>
      </c>
      <c r="P410" s="167"/>
      <c r="Q410" s="167"/>
      <c r="R410" s="167"/>
      <c r="S410" s="167" t="s">
        <v>29</v>
      </c>
      <c r="T410" s="170"/>
    </row>
    <row r="411" spans="1:20" ht="14.55" customHeight="1">
      <c r="A411" s="153"/>
      <c r="B411" s="154"/>
      <c r="C411" s="172" t="s">
        <v>2</v>
      </c>
      <c r="D411" s="173"/>
      <c r="E411" s="174"/>
      <c r="F411" s="175" t="s">
        <v>3</v>
      </c>
      <c r="G411" s="175"/>
      <c r="H411" s="176"/>
      <c r="I411" s="172" t="s">
        <v>2</v>
      </c>
      <c r="J411" s="173"/>
      <c r="K411" s="174"/>
      <c r="L411" s="175" t="s">
        <v>3</v>
      </c>
      <c r="M411" s="175"/>
      <c r="N411" s="176"/>
      <c r="O411" s="168"/>
      <c r="P411" s="169"/>
      <c r="Q411" s="169"/>
      <c r="R411" s="169"/>
      <c r="S411" s="169"/>
      <c r="T411" s="171"/>
    </row>
    <row r="412" spans="1:20" ht="30.6">
      <c r="A412" s="153"/>
      <c r="B412" s="154"/>
      <c r="C412" s="2" t="s">
        <v>4</v>
      </c>
      <c r="D412" s="1" t="s">
        <v>5</v>
      </c>
      <c r="E412" s="1" t="s">
        <v>25</v>
      </c>
      <c r="F412" s="1" t="s">
        <v>6</v>
      </c>
      <c r="G412" s="1" t="s">
        <v>7</v>
      </c>
      <c r="H412" s="3" t="s">
        <v>27</v>
      </c>
      <c r="I412" s="2" t="s">
        <v>4</v>
      </c>
      <c r="J412" s="1" t="s">
        <v>5</v>
      </c>
      <c r="K412" s="1" t="s">
        <v>25</v>
      </c>
      <c r="L412" s="1" t="s">
        <v>6</v>
      </c>
      <c r="M412" s="1" t="s">
        <v>7</v>
      </c>
      <c r="N412" s="3" t="s">
        <v>27</v>
      </c>
      <c r="O412" s="2" t="s">
        <v>8</v>
      </c>
      <c r="P412" s="1" t="s">
        <v>9</v>
      </c>
      <c r="Q412" s="1" t="s">
        <v>10</v>
      </c>
      <c r="R412" s="118" t="s">
        <v>11</v>
      </c>
      <c r="S412" s="116" t="s">
        <v>30</v>
      </c>
      <c r="T412" s="11" t="s">
        <v>11</v>
      </c>
    </row>
    <row r="413" spans="1:20" ht="15" thickBot="1">
      <c r="A413" s="155"/>
      <c r="B413" s="156"/>
      <c r="C413" s="16" t="s">
        <v>12</v>
      </c>
      <c r="D413" s="17" t="s">
        <v>12</v>
      </c>
      <c r="E413" s="17" t="s">
        <v>26</v>
      </c>
      <c r="F413" s="18" t="s">
        <v>13</v>
      </c>
      <c r="G413" s="18" t="s">
        <v>13</v>
      </c>
      <c r="H413" s="19" t="s">
        <v>13</v>
      </c>
      <c r="I413" s="16" t="s">
        <v>12</v>
      </c>
      <c r="J413" s="17" t="s">
        <v>12</v>
      </c>
      <c r="K413" s="17" t="s">
        <v>26</v>
      </c>
      <c r="L413" s="18" t="s">
        <v>13</v>
      </c>
      <c r="M413" s="18" t="s">
        <v>13</v>
      </c>
      <c r="N413" s="19" t="s">
        <v>13</v>
      </c>
      <c r="O413" s="23" t="s">
        <v>13</v>
      </c>
      <c r="P413" s="18" t="s">
        <v>13</v>
      </c>
      <c r="Q413" s="18" t="s">
        <v>13</v>
      </c>
      <c r="R413" s="17" t="s">
        <v>13</v>
      </c>
      <c r="S413" s="18" t="s">
        <v>13</v>
      </c>
      <c r="T413" s="24" t="s">
        <v>13</v>
      </c>
    </row>
    <row r="414" spans="1:20">
      <c r="A414" s="25" t="s">
        <v>65</v>
      </c>
      <c r="B414" s="49" t="s">
        <v>34</v>
      </c>
      <c r="C414" s="137">
        <v>437959.38699999999</v>
      </c>
      <c r="D414" s="136">
        <v>1142780.969</v>
      </c>
      <c r="E414" s="136">
        <v>479.358</v>
      </c>
      <c r="F414" s="9">
        <v>1</v>
      </c>
      <c r="G414" s="9">
        <v>0.4</v>
      </c>
      <c r="H414" s="106">
        <v>0.3</v>
      </c>
      <c r="I414" s="137">
        <v>437959.39299999998</v>
      </c>
      <c r="J414" s="136">
        <v>1142780.9639999999</v>
      </c>
      <c r="K414" s="136">
        <v>479.35599999999999</v>
      </c>
      <c r="L414" s="9">
        <v>1.6</v>
      </c>
      <c r="M414" s="9">
        <v>0.7</v>
      </c>
      <c r="N414" s="106">
        <v>0.3</v>
      </c>
      <c r="O414" s="143">
        <f t="shared" ref="O414:O430" si="124">(I414-C414)*1000</f>
        <v>5.9999999939464033</v>
      </c>
      <c r="P414" s="117">
        <f t="shared" ref="P414:P430" si="125">(J414-D414)*1000</f>
        <v>-5.0000001210719347</v>
      </c>
      <c r="Q414" s="117">
        <f t="shared" ref="Q414:Q430" si="126">SQRT(O414^2+P414^2)</f>
        <v>7.8102497487645168</v>
      </c>
      <c r="R414" s="119">
        <f t="shared" ref="R414:R430" si="127">2.5*SQRT(F414^2+G414^2+L414^2+M414^2)</f>
        <v>5.1295711321707982</v>
      </c>
      <c r="S414" s="144">
        <f t="shared" ref="S414:S430" si="128">(E414-K414)*1000</f>
        <v>2.0000000000095497</v>
      </c>
      <c r="T414" s="106">
        <f t="shared" ref="T414:T430" si="129">2.5*SQRT(H414^2+N414^2)</f>
        <v>1.0606601717798212</v>
      </c>
    </row>
    <row r="415" spans="1:20">
      <c r="A415" s="30" t="s">
        <v>64</v>
      </c>
      <c r="B415" s="53" t="s">
        <v>34</v>
      </c>
      <c r="C415" s="4">
        <v>438005.19199999998</v>
      </c>
      <c r="D415" s="5">
        <v>1142747.3149999999</v>
      </c>
      <c r="E415" s="5">
        <v>481.57</v>
      </c>
      <c r="F415" s="6">
        <v>1.1000000000000001</v>
      </c>
      <c r="G415" s="6">
        <v>0.8</v>
      </c>
      <c r="H415" s="14">
        <v>0.6</v>
      </c>
      <c r="I415" s="4">
        <v>438005.19099999999</v>
      </c>
      <c r="J415" s="5">
        <v>1142747.318</v>
      </c>
      <c r="K415" s="5">
        <v>481.57</v>
      </c>
      <c r="L415" s="6">
        <v>1.7</v>
      </c>
      <c r="M415" s="6">
        <v>1.3</v>
      </c>
      <c r="N415" s="14">
        <v>0.6</v>
      </c>
      <c r="O415" s="138">
        <f t="shared" si="124"/>
        <v>-0.99999998928979039</v>
      </c>
      <c r="P415" s="121">
        <f t="shared" si="125"/>
        <v>3.0000000260770321</v>
      </c>
      <c r="Q415" s="121">
        <f t="shared" si="126"/>
        <v>3.1622776815203584</v>
      </c>
      <c r="R415" s="122">
        <f t="shared" si="127"/>
        <v>6.3393611665529832</v>
      </c>
      <c r="S415" s="121">
        <f t="shared" si="128"/>
        <v>0</v>
      </c>
      <c r="T415" s="14">
        <f t="shared" si="129"/>
        <v>2.1213203435596424</v>
      </c>
    </row>
    <row r="416" spans="1:20">
      <c r="A416" s="30" t="s">
        <v>68</v>
      </c>
      <c r="B416" s="53" t="s">
        <v>34</v>
      </c>
      <c r="C416" s="54">
        <v>438032.978</v>
      </c>
      <c r="D416" s="55">
        <v>1142722.6910000001</v>
      </c>
      <c r="E416" s="55">
        <v>481.21300000000002</v>
      </c>
      <c r="F416" s="34">
        <v>1.1000000000000001</v>
      </c>
      <c r="G416" s="34">
        <v>1</v>
      </c>
      <c r="H416" s="35">
        <v>0.8</v>
      </c>
      <c r="I416" s="54">
        <v>438032.97600000002</v>
      </c>
      <c r="J416" s="55">
        <v>1142722.692</v>
      </c>
      <c r="K416" s="55">
        <v>481.21499999999997</v>
      </c>
      <c r="L416" s="34">
        <v>1.8</v>
      </c>
      <c r="M416" s="34">
        <v>1.6</v>
      </c>
      <c r="N416" s="35">
        <v>0.8</v>
      </c>
      <c r="O416" s="138">
        <f t="shared" si="124"/>
        <v>-1.9999999785795808</v>
      </c>
      <c r="P416" s="121">
        <f t="shared" si="125"/>
        <v>0.99999993108212948</v>
      </c>
      <c r="Q416" s="121">
        <f t="shared" si="126"/>
        <v>2.2360679275197763</v>
      </c>
      <c r="R416" s="122">
        <f t="shared" si="127"/>
        <v>7.0754858490424528</v>
      </c>
      <c r="S416" s="121">
        <f t="shared" si="128"/>
        <v>-1.9999999999527063</v>
      </c>
      <c r="T416" s="14">
        <f t="shared" si="129"/>
        <v>2.8284271247461907</v>
      </c>
    </row>
    <row r="417" spans="1:20">
      <c r="A417" s="30" t="s">
        <v>69</v>
      </c>
      <c r="B417" s="53" t="s">
        <v>34</v>
      </c>
      <c r="C417" s="4">
        <v>438060.60700000002</v>
      </c>
      <c r="D417" s="5">
        <v>1142703.47</v>
      </c>
      <c r="E417" s="5">
        <v>483.21</v>
      </c>
      <c r="F417" s="6">
        <v>1.2</v>
      </c>
      <c r="G417" s="6">
        <v>1.2</v>
      </c>
      <c r="H417" s="14">
        <v>1</v>
      </c>
      <c r="I417" s="4">
        <v>438060.59</v>
      </c>
      <c r="J417" s="5">
        <v>1142703.4890000001</v>
      </c>
      <c r="K417" s="5">
        <v>483.20299999999997</v>
      </c>
      <c r="L417" s="6">
        <v>1.6</v>
      </c>
      <c r="M417" s="6">
        <v>1.5</v>
      </c>
      <c r="N417" s="14">
        <v>0.7</v>
      </c>
      <c r="O417" s="138">
        <f t="shared" si="124"/>
        <v>-16.999999992549419</v>
      </c>
      <c r="P417" s="121">
        <f t="shared" si="125"/>
        <v>19.000000087544322</v>
      </c>
      <c r="Q417" s="121">
        <f t="shared" si="126"/>
        <v>25.495097628237559</v>
      </c>
      <c r="R417" s="122">
        <f t="shared" si="127"/>
        <v>6.9327123119310237</v>
      </c>
      <c r="S417" s="139">
        <f t="shared" si="128"/>
        <v>7.0000000000050022</v>
      </c>
      <c r="T417" s="14">
        <f t="shared" si="129"/>
        <v>3.0516389039334255</v>
      </c>
    </row>
    <row r="418" spans="1:20">
      <c r="A418" s="30" t="s">
        <v>61</v>
      </c>
      <c r="B418" s="53" t="s">
        <v>34</v>
      </c>
      <c r="C418" s="4">
        <v>438103.42599999998</v>
      </c>
      <c r="D418" s="5">
        <v>1142680.808</v>
      </c>
      <c r="E418" s="5">
        <v>487.096</v>
      </c>
      <c r="F418" s="6">
        <v>1.1000000000000001</v>
      </c>
      <c r="G418" s="6">
        <v>1.3</v>
      </c>
      <c r="H418" s="14">
        <v>0.6</v>
      </c>
      <c r="I418" s="4">
        <v>438103.42599999998</v>
      </c>
      <c r="J418" s="5">
        <v>1142680.811</v>
      </c>
      <c r="K418" s="5">
        <v>487.10300000000001</v>
      </c>
      <c r="L418" s="6">
        <v>1.4</v>
      </c>
      <c r="M418" s="6">
        <v>1.1000000000000001</v>
      </c>
      <c r="N418" s="14">
        <v>0.4</v>
      </c>
      <c r="O418" s="138">
        <f t="shared" si="124"/>
        <v>0</v>
      </c>
      <c r="P418" s="121">
        <f t="shared" si="125"/>
        <v>3.0000000260770321</v>
      </c>
      <c r="Q418" s="121">
        <f t="shared" si="126"/>
        <v>3.0000000260770321</v>
      </c>
      <c r="R418" s="122">
        <f t="shared" si="127"/>
        <v>6.1593424973774606</v>
      </c>
      <c r="S418" s="139">
        <f t="shared" si="128"/>
        <v>-7.0000000000050022</v>
      </c>
      <c r="T418" s="14">
        <f t="shared" si="129"/>
        <v>1.8027756377319948</v>
      </c>
    </row>
    <row r="419" spans="1:20">
      <c r="A419" s="30" t="s">
        <v>62</v>
      </c>
      <c r="B419" s="53" t="s">
        <v>34</v>
      </c>
      <c r="C419" s="4">
        <v>438133.61599999998</v>
      </c>
      <c r="D419" s="5">
        <v>1142667.828</v>
      </c>
      <c r="E419" s="5">
        <v>488.09100000000001</v>
      </c>
      <c r="F419" s="6">
        <v>0.7</v>
      </c>
      <c r="G419" s="6">
        <v>1.3</v>
      </c>
      <c r="H419" s="14">
        <v>0.4</v>
      </c>
      <c r="I419" s="4">
        <v>438133.61800000002</v>
      </c>
      <c r="J419" s="5">
        <v>1142667.824</v>
      </c>
      <c r="K419" s="5">
        <v>488.09500000000003</v>
      </c>
      <c r="L419" s="6">
        <v>1.2</v>
      </c>
      <c r="M419" s="6">
        <v>1.1000000000000001</v>
      </c>
      <c r="N419" s="14">
        <v>0.3</v>
      </c>
      <c r="O419" s="138">
        <f t="shared" si="124"/>
        <v>2.0000000367872417</v>
      </c>
      <c r="P419" s="121">
        <f t="shared" si="125"/>
        <v>-3.9999999571591616</v>
      </c>
      <c r="Q419" s="121">
        <f t="shared" si="126"/>
        <v>4.4721359331333232</v>
      </c>
      <c r="R419" s="122">
        <f t="shared" si="127"/>
        <v>5.4943152439589777</v>
      </c>
      <c r="S419" s="139">
        <f t="shared" si="128"/>
        <v>-4.0000000000190994</v>
      </c>
      <c r="T419" s="14">
        <f t="shared" si="129"/>
        <v>1.25</v>
      </c>
    </row>
    <row r="420" spans="1:20">
      <c r="A420" s="30" t="s">
        <v>63</v>
      </c>
      <c r="B420" s="53" t="s">
        <v>34</v>
      </c>
      <c r="C420" s="4">
        <v>438167.18699999998</v>
      </c>
      <c r="D420" s="5">
        <v>1142653.895</v>
      </c>
      <c r="E420" s="5">
        <v>487.19600000000003</v>
      </c>
      <c r="F420" s="6">
        <v>1</v>
      </c>
      <c r="G420" s="6">
        <v>1.1000000000000001</v>
      </c>
      <c r="H420" s="14">
        <v>0.4</v>
      </c>
      <c r="I420" s="4">
        <v>438167.19900000002</v>
      </c>
      <c r="J420" s="5">
        <v>1142653.9099999999</v>
      </c>
      <c r="K420" s="5">
        <v>487.2</v>
      </c>
      <c r="L420" s="6">
        <v>1.4</v>
      </c>
      <c r="M420" s="6">
        <v>0.7</v>
      </c>
      <c r="N420" s="14">
        <v>0.2</v>
      </c>
      <c r="O420" s="138">
        <f t="shared" si="124"/>
        <v>12.000000046100467</v>
      </c>
      <c r="P420" s="121">
        <f t="shared" si="125"/>
        <v>14.999999897554517</v>
      </c>
      <c r="Q420" s="121">
        <f t="shared" si="126"/>
        <v>19.209372661100797</v>
      </c>
      <c r="R420" s="122">
        <f t="shared" si="127"/>
        <v>5.3967582862307264</v>
      </c>
      <c r="S420" s="139">
        <f t="shared" si="128"/>
        <v>-3.999999999962256</v>
      </c>
      <c r="T420" s="14">
        <f t="shared" si="129"/>
        <v>1.1180339887498949</v>
      </c>
    </row>
    <row r="421" spans="1:20">
      <c r="A421" s="30" t="s">
        <v>66</v>
      </c>
      <c r="B421" s="53" t="s">
        <v>34</v>
      </c>
      <c r="C421" s="4">
        <v>438205.71399999998</v>
      </c>
      <c r="D421" s="5">
        <v>1142644.0160000001</v>
      </c>
      <c r="E421" s="5">
        <v>486.67700000000002</v>
      </c>
      <c r="F421" s="6">
        <v>0.8</v>
      </c>
      <c r="G421" s="6">
        <v>0.9</v>
      </c>
      <c r="H421" s="14">
        <v>0.5</v>
      </c>
      <c r="I421" s="4">
        <v>438205.712</v>
      </c>
      <c r="J421" s="5">
        <v>1142644.0009999999</v>
      </c>
      <c r="K421" s="5">
        <v>486.68</v>
      </c>
      <c r="L421" s="6">
        <v>1.5</v>
      </c>
      <c r="M421" s="6">
        <v>0.9</v>
      </c>
      <c r="N421" s="14">
        <v>0.4</v>
      </c>
      <c r="O421" s="138">
        <f t="shared" si="124"/>
        <v>-1.9999999785795808</v>
      </c>
      <c r="P421" s="121">
        <f t="shared" si="125"/>
        <v>-15.00000013038516</v>
      </c>
      <c r="Q421" s="121">
        <f t="shared" si="126"/>
        <v>15.132746076831962</v>
      </c>
      <c r="R421" s="122">
        <f t="shared" si="127"/>
        <v>5.3091901453988255</v>
      </c>
      <c r="S421" s="139">
        <f t="shared" si="128"/>
        <v>-2.9999999999859028</v>
      </c>
      <c r="T421" s="14">
        <f t="shared" si="129"/>
        <v>1.6007810593582121</v>
      </c>
    </row>
    <row r="422" spans="1:20" ht="15" thickBot="1">
      <c r="A422" s="36" t="s">
        <v>67</v>
      </c>
      <c r="B422" s="58" t="s">
        <v>34</v>
      </c>
      <c r="C422" s="97">
        <v>438241.435</v>
      </c>
      <c r="D422" s="98">
        <v>1142628.3160000001</v>
      </c>
      <c r="E422" s="98">
        <v>485.875</v>
      </c>
      <c r="F422" s="39">
        <v>1.1000000000000001</v>
      </c>
      <c r="G422" s="39">
        <v>0.7</v>
      </c>
      <c r="H422" s="114">
        <v>0.4</v>
      </c>
      <c r="I422" s="97">
        <v>438241.42800000001</v>
      </c>
      <c r="J422" s="98">
        <v>1142628.3049999999</v>
      </c>
      <c r="K422" s="98">
        <v>485.875</v>
      </c>
      <c r="L422" s="39">
        <v>1.6</v>
      </c>
      <c r="M422" s="39">
        <v>1.4</v>
      </c>
      <c r="N422" s="114">
        <v>0.6</v>
      </c>
      <c r="O422" s="145">
        <f t="shared" si="124"/>
        <v>-6.9999999832361937</v>
      </c>
      <c r="P422" s="124">
        <f t="shared" si="125"/>
        <v>-11.000000173225999</v>
      </c>
      <c r="Q422" s="124">
        <f t="shared" si="126"/>
        <v>13.038404947549324</v>
      </c>
      <c r="R422" s="123">
        <f t="shared" si="127"/>
        <v>6.234981956669964</v>
      </c>
      <c r="S422" s="124">
        <f t="shared" si="128"/>
        <v>0</v>
      </c>
      <c r="T422" s="15">
        <f t="shared" si="129"/>
        <v>1.8027756377319948</v>
      </c>
    </row>
    <row r="423" spans="1:20" ht="15" hidden="1" thickBot="1">
      <c r="A423" s="99"/>
      <c r="B423" s="100"/>
      <c r="C423" s="101"/>
      <c r="D423" s="101"/>
      <c r="E423" s="101"/>
      <c r="F423" s="102"/>
      <c r="G423" s="103"/>
      <c r="H423" s="13"/>
      <c r="I423" s="93"/>
      <c r="J423" s="104"/>
      <c r="K423" s="104"/>
      <c r="L423" s="29"/>
      <c r="M423" s="105"/>
      <c r="N423" s="110"/>
      <c r="O423" s="140">
        <f t="shared" si="124"/>
        <v>0</v>
      </c>
      <c r="P423" s="141">
        <f t="shared" si="125"/>
        <v>0</v>
      </c>
      <c r="Q423" s="141">
        <f t="shared" si="126"/>
        <v>0</v>
      </c>
      <c r="R423" s="142">
        <f t="shared" si="127"/>
        <v>0</v>
      </c>
      <c r="S423" s="141">
        <f t="shared" si="128"/>
        <v>0</v>
      </c>
      <c r="T423" s="90">
        <f t="shared" si="129"/>
        <v>0</v>
      </c>
    </row>
    <row r="424" spans="1:20" ht="15" hidden="1" thickBot="1">
      <c r="A424" s="30"/>
      <c r="B424" s="53"/>
      <c r="C424" s="32"/>
      <c r="D424" s="33"/>
      <c r="E424" s="33"/>
      <c r="F424" s="34"/>
      <c r="G424" s="85"/>
      <c r="H424" s="108"/>
      <c r="I424" s="32"/>
      <c r="J424" s="33"/>
      <c r="K424" s="33"/>
      <c r="L424" s="34"/>
      <c r="M424" s="85"/>
      <c r="N424" s="108"/>
      <c r="O424" s="125">
        <f t="shared" si="124"/>
        <v>0</v>
      </c>
      <c r="P424" s="124">
        <f t="shared" si="125"/>
        <v>0</v>
      </c>
      <c r="Q424" s="124">
        <f t="shared" si="126"/>
        <v>0</v>
      </c>
      <c r="R424" s="123">
        <f t="shared" si="127"/>
        <v>0</v>
      </c>
      <c r="S424" s="124">
        <f t="shared" si="128"/>
        <v>0</v>
      </c>
      <c r="T424" s="15">
        <f t="shared" si="129"/>
        <v>0</v>
      </c>
    </row>
    <row r="425" spans="1:20" ht="15" hidden="1" thickBot="1">
      <c r="A425" s="30"/>
      <c r="B425" s="53"/>
      <c r="C425" s="7"/>
      <c r="D425" s="8"/>
      <c r="E425" s="8"/>
      <c r="F425" s="6"/>
      <c r="G425" s="86"/>
      <c r="H425" s="109"/>
      <c r="I425" s="7"/>
      <c r="J425" s="8"/>
      <c r="K425" s="8"/>
      <c r="L425" s="6"/>
      <c r="M425" s="86"/>
      <c r="N425" s="110"/>
      <c r="O425" s="125">
        <f t="shared" si="124"/>
        <v>0</v>
      </c>
      <c r="P425" s="124">
        <f t="shared" si="125"/>
        <v>0</v>
      </c>
      <c r="Q425" s="124">
        <f t="shared" si="126"/>
        <v>0</v>
      </c>
      <c r="R425" s="123">
        <f t="shared" si="127"/>
        <v>0</v>
      </c>
      <c r="S425" s="124">
        <f t="shared" si="128"/>
        <v>0</v>
      </c>
      <c r="T425" s="15">
        <f t="shared" si="129"/>
        <v>0</v>
      </c>
    </row>
    <row r="426" spans="1:20" ht="15" hidden="1" thickBot="1">
      <c r="A426" s="30"/>
      <c r="B426" s="53"/>
      <c r="C426" s="7"/>
      <c r="D426" s="8"/>
      <c r="E426" s="8"/>
      <c r="F426" s="6"/>
      <c r="G426" s="14"/>
      <c r="H426" s="109"/>
      <c r="I426" s="4"/>
      <c r="J426" s="5"/>
      <c r="K426" s="5"/>
      <c r="L426" s="6"/>
      <c r="M426" s="14"/>
      <c r="N426" s="109"/>
      <c r="O426" s="125">
        <f t="shared" si="124"/>
        <v>0</v>
      </c>
      <c r="P426" s="124">
        <f t="shared" si="125"/>
        <v>0</v>
      </c>
      <c r="Q426" s="124">
        <f t="shared" si="126"/>
        <v>0</v>
      </c>
      <c r="R426" s="123">
        <f t="shared" si="127"/>
        <v>0</v>
      </c>
      <c r="S426" s="124">
        <f t="shared" si="128"/>
        <v>0</v>
      </c>
      <c r="T426" s="15">
        <f t="shared" si="129"/>
        <v>0</v>
      </c>
    </row>
    <row r="427" spans="1:20" ht="15" hidden="1" thickBot="1">
      <c r="A427" s="30"/>
      <c r="B427" s="53"/>
      <c r="C427" s="32"/>
      <c r="D427" s="33"/>
      <c r="E427" s="33"/>
      <c r="F427" s="34"/>
      <c r="G427" s="85"/>
      <c r="H427" s="108"/>
      <c r="I427" s="4"/>
      <c r="J427" s="5"/>
      <c r="K427" s="5"/>
      <c r="L427" s="6"/>
      <c r="M427" s="14"/>
      <c r="N427" s="109"/>
      <c r="O427" s="125">
        <f t="shared" si="124"/>
        <v>0</v>
      </c>
      <c r="P427" s="124">
        <f t="shared" si="125"/>
        <v>0</v>
      </c>
      <c r="Q427" s="124">
        <f t="shared" si="126"/>
        <v>0</v>
      </c>
      <c r="R427" s="123">
        <f t="shared" si="127"/>
        <v>0</v>
      </c>
      <c r="S427" s="124">
        <f t="shared" si="128"/>
        <v>0</v>
      </c>
      <c r="T427" s="15">
        <f t="shared" si="129"/>
        <v>0</v>
      </c>
    </row>
    <row r="428" spans="1:20" ht="15" hidden="1" thickBot="1">
      <c r="A428" s="30"/>
      <c r="B428" s="53"/>
      <c r="C428" s="32"/>
      <c r="D428" s="33"/>
      <c r="E428" s="33"/>
      <c r="F428" s="34"/>
      <c r="G428" s="85"/>
      <c r="H428" s="108"/>
      <c r="I428" s="32"/>
      <c r="J428" s="33"/>
      <c r="K428" s="33"/>
      <c r="L428" s="34"/>
      <c r="M428" s="85"/>
      <c r="N428" s="108"/>
      <c r="O428" s="125">
        <f t="shared" si="124"/>
        <v>0</v>
      </c>
      <c r="P428" s="124">
        <f t="shared" si="125"/>
        <v>0</v>
      </c>
      <c r="Q428" s="124">
        <f t="shared" si="126"/>
        <v>0</v>
      </c>
      <c r="R428" s="123">
        <f t="shared" si="127"/>
        <v>0</v>
      </c>
      <c r="S428" s="124">
        <f t="shared" si="128"/>
        <v>0</v>
      </c>
      <c r="T428" s="15">
        <f t="shared" si="129"/>
        <v>0</v>
      </c>
    </row>
    <row r="429" spans="1:20" ht="15" hidden="1" thickBot="1">
      <c r="A429" s="30"/>
      <c r="B429" s="56"/>
      <c r="C429" s="4"/>
      <c r="D429" s="5"/>
      <c r="E429" s="5"/>
      <c r="F429" s="6"/>
      <c r="G429" s="14"/>
      <c r="H429" s="109"/>
      <c r="I429" s="4"/>
      <c r="J429" s="5"/>
      <c r="K429" s="5"/>
      <c r="L429" s="6"/>
      <c r="M429" s="14"/>
      <c r="N429" s="109"/>
      <c r="O429" s="125">
        <f t="shared" si="124"/>
        <v>0</v>
      </c>
      <c r="P429" s="124">
        <f t="shared" si="125"/>
        <v>0</v>
      </c>
      <c r="Q429" s="124">
        <f t="shared" si="126"/>
        <v>0</v>
      </c>
      <c r="R429" s="123">
        <f t="shared" si="127"/>
        <v>0</v>
      </c>
      <c r="S429" s="124">
        <f t="shared" si="128"/>
        <v>0</v>
      </c>
      <c r="T429" s="15">
        <f t="shared" si="129"/>
        <v>0</v>
      </c>
    </row>
    <row r="430" spans="1:20" ht="15" hidden="1" thickBot="1">
      <c r="A430" s="36"/>
      <c r="B430" s="58"/>
      <c r="C430" s="37"/>
      <c r="D430" s="38"/>
      <c r="E430" s="38"/>
      <c r="F430" s="39"/>
      <c r="G430" s="87"/>
      <c r="H430" s="111"/>
      <c r="I430" s="37"/>
      <c r="J430" s="38"/>
      <c r="K430" s="38"/>
      <c r="L430" s="39"/>
      <c r="M430" s="87"/>
      <c r="N430" s="112"/>
      <c r="O430" s="125">
        <f t="shared" si="124"/>
        <v>0</v>
      </c>
      <c r="P430" s="124">
        <f t="shared" si="125"/>
        <v>0</v>
      </c>
      <c r="Q430" s="124">
        <f t="shared" si="126"/>
        <v>0</v>
      </c>
      <c r="R430" s="123">
        <f t="shared" si="127"/>
        <v>0</v>
      </c>
      <c r="S430" s="124">
        <f t="shared" si="128"/>
        <v>0</v>
      </c>
      <c r="T430" s="15">
        <f t="shared" si="129"/>
        <v>0</v>
      </c>
    </row>
    <row r="431" spans="1:20">
      <c r="A431" s="40"/>
      <c r="B431" s="40"/>
      <c r="C431" s="59"/>
      <c r="D431" s="59"/>
      <c r="E431" s="59"/>
      <c r="F431" s="42"/>
      <c r="G431" s="42"/>
      <c r="H431" s="42"/>
      <c r="I431" s="12"/>
      <c r="J431" s="12"/>
      <c r="K431" s="12"/>
      <c r="L431" s="13"/>
      <c r="M431" s="13"/>
      <c r="N431" s="13"/>
      <c r="O431" s="13"/>
      <c r="P431" s="13"/>
      <c r="Q431" s="13"/>
      <c r="R431" s="44"/>
    </row>
    <row r="432" spans="1:20">
      <c r="A432" s="77"/>
      <c r="B432" s="146" t="s">
        <v>14</v>
      </c>
      <c r="C432" s="146"/>
      <c r="D432" s="146"/>
      <c r="E432" s="94"/>
      <c r="F432" s="147" t="s">
        <v>17</v>
      </c>
      <c r="G432" s="147"/>
      <c r="H432" s="147"/>
      <c r="I432" s="147"/>
      <c r="J432" s="147"/>
      <c r="K432" s="147"/>
      <c r="L432" s="147"/>
      <c r="M432" s="147"/>
      <c r="N432" s="95"/>
    </row>
    <row r="433" spans="1:20">
      <c r="B433" s="94"/>
      <c r="C433" s="94"/>
      <c r="D433" s="94"/>
      <c r="E433" s="94"/>
      <c r="F433" s="147" t="s">
        <v>21</v>
      </c>
      <c r="G433" s="147"/>
      <c r="H433" s="147"/>
      <c r="I433" s="147"/>
      <c r="J433" s="147"/>
      <c r="K433" s="147"/>
      <c r="L433" s="147"/>
      <c r="M433" s="147"/>
      <c r="N433" s="95"/>
    </row>
    <row r="434" spans="1:20">
      <c r="B434" s="94"/>
      <c r="C434" s="94"/>
      <c r="D434" s="94"/>
      <c r="E434" s="94"/>
      <c r="F434" s="147" t="s">
        <v>31</v>
      </c>
      <c r="G434" s="147"/>
      <c r="H434" s="147"/>
      <c r="I434" s="147"/>
      <c r="J434" s="147"/>
      <c r="K434" s="147"/>
      <c r="L434" s="147"/>
      <c r="M434" s="147"/>
      <c r="N434" s="95"/>
    </row>
    <row r="435" spans="1:20" ht="15" thickBot="1"/>
    <row r="436" spans="1:20" ht="18.600000000000001" thickBot="1">
      <c r="A436" s="148" t="s">
        <v>60</v>
      </c>
      <c r="B436" s="149"/>
      <c r="C436" s="149"/>
      <c r="D436" s="149"/>
      <c r="E436" s="149"/>
      <c r="F436" s="149"/>
      <c r="G436" s="149"/>
      <c r="H436" s="149"/>
      <c r="I436" s="149"/>
      <c r="J436" s="149"/>
      <c r="K436" s="149"/>
      <c r="L436" s="149"/>
      <c r="M436" s="149"/>
      <c r="N436" s="149"/>
      <c r="O436" s="149"/>
      <c r="P436" s="149"/>
      <c r="Q436" s="149"/>
      <c r="R436" s="149"/>
      <c r="S436" s="149"/>
      <c r="T436" s="150"/>
    </row>
    <row r="437" spans="1:20" ht="17.399999999999999">
      <c r="A437" s="151" t="s">
        <v>1</v>
      </c>
      <c r="B437" s="152"/>
      <c r="C437" s="157" t="s">
        <v>16</v>
      </c>
      <c r="D437" s="158"/>
      <c r="E437" s="158"/>
      <c r="F437" s="158"/>
      <c r="G437" s="158"/>
      <c r="H437" s="159"/>
      <c r="I437" s="157" t="s">
        <v>91</v>
      </c>
      <c r="J437" s="158"/>
      <c r="K437" s="158"/>
      <c r="L437" s="158"/>
      <c r="M437" s="158"/>
      <c r="N437" s="159"/>
      <c r="O437" s="160" t="s">
        <v>92</v>
      </c>
      <c r="P437" s="161"/>
      <c r="Q437" s="161"/>
      <c r="R437" s="161"/>
      <c r="S437" s="161"/>
      <c r="T437" s="162"/>
    </row>
    <row r="438" spans="1:20">
      <c r="A438" s="153"/>
      <c r="B438" s="154"/>
      <c r="C438" s="163" t="s">
        <v>80</v>
      </c>
      <c r="D438" s="164"/>
      <c r="E438" s="164"/>
      <c r="F438" s="164"/>
      <c r="G438" s="164"/>
      <c r="H438" s="165"/>
      <c r="I438" s="163">
        <v>45350</v>
      </c>
      <c r="J438" s="164"/>
      <c r="K438" s="164"/>
      <c r="L438" s="164"/>
      <c r="M438" s="164"/>
      <c r="N438" s="165"/>
      <c r="O438" s="166" t="s">
        <v>28</v>
      </c>
      <c r="P438" s="167"/>
      <c r="Q438" s="167"/>
      <c r="R438" s="167"/>
      <c r="S438" s="167" t="s">
        <v>29</v>
      </c>
      <c r="T438" s="170"/>
    </row>
    <row r="439" spans="1:20">
      <c r="A439" s="153"/>
      <c r="B439" s="154"/>
      <c r="C439" s="172" t="s">
        <v>2</v>
      </c>
      <c r="D439" s="173"/>
      <c r="E439" s="174"/>
      <c r="F439" s="175" t="s">
        <v>3</v>
      </c>
      <c r="G439" s="175"/>
      <c r="H439" s="176"/>
      <c r="I439" s="172" t="s">
        <v>2</v>
      </c>
      <c r="J439" s="173"/>
      <c r="K439" s="174"/>
      <c r="L439" s="175" t="s">
        <v>3</v>
      </c>
      <c r="M439" s="175"/>
      <c r="N439" s="176"/>
      <c r="O439" s="168"/>
      <c r="P439" s="169"/>
      <c r="Q439" s="169"/>
      <c r="R439" s="169"/>
      <c r="S439" s="169"/>
      <c r="T439" s="171"/>
    </row>
    <row r="440" spans="1:20" ht="30.6">
      <c r="A440" s="153"/>
      <c r="B440" s="154"/>
      <c r="C440" s="2" t="s">
        <v>4</v>
      </c>
      <c r="D440" s="1" t="s">
        <v>5</v>
      </c>
      <c r="E440" s="1" t="s">
        <v>25</v>
      </c>
      <c r="F440" s="1" t="s">
        <v>6</v>
      </c>
      <c r="G440" s="1" t="s">
        <v>7</v>
      </c>
      <c r="H440" s="3" t="s">
        <v>27</v>
      </c>
      <c r="I440" s="2" t="s">
        <v>4</v>
      </c>
      <c r="J440" s="1" t="s">
        <v>5</v>
      </c>
      <c r="K440" s="1" t="s">
        <v>25</v>
      </c>
      <c r="L440" s="1" t="s">
        <v>6</v>
      </c>
      <c r="M440" s="1" t="s">
        <v>7</v>
      </c>
      <c r="N440" s="3" t="s">
        <v>27</v>
      </c>
      <c r="O440" s="2" t="s">
        <v>8</v>
      </c>
      <c r="P440" s="1" t="s">
        <v>9</v>
      </c>
      <c r="Q440" s="1" t="s">
        <v>10</v>
      </c>
      <c r="R440" s="118" t="s">
        <v>11</v>
      </c>
      <c r="S440" s="116" t="s">
        <v>30</v>
      </c>
      <c r="T440" s="11" t="s">
        <v>11</v>
      </c>
    </row>
    <row r="441" spans="1:20" ht="15" thickBot="1">
      <c r="A441" s="155"/>
      <c r="B441" s="156"/>
      <c r="C441" s="16" t="s">
        <v>12</v>
      </c>
      <c r="D441" s="17" t="s">
        <v>12</v>
      </c>
      <c r="E441" s="17" t="s">
        <v>26</v>
      </c>
      <c r="F441" s="18" t="s">
        <v>13</v>
      </c>
      <c r="G441" s="18" t="s">
        <v>13</v>
      </c>
      <c r="H441" s="19" t="s">
        <v>13</v>
      </c>
      <c r="I441" s="16" t="s">
        <v>12</v>
      </c>
      <c r="J441" s="17" t="s">
        <v>12</v>
      </c>
      <c r="K441" s="17" t="s">
        <v>26</v>
      </c>
      <c r="L441" s="18" t="s">
        <v>13</v>
      </c>
      <c r="M441" s="18" t="s">
        <v>13</v>
      </c>
      <c r="N441" s="19" t="s">
        <v>13</v>
      </c>
      <c r="O441" s="23" t="s">
        <v>13</v>
      </c>
      <c r="P441" s="18" t="s">
        <v>13</v>
      </c>
      <c r="Q441" s="18" t="s">
        <v>13</v>
      </c>
      <c r="R441" s="17" t="s">
        <v>13</v>
      </c>
      <c r="S441" s="18" t="s">
        <v>13</v>
      </c>
      <c r="T441" s="24" t="s">
        <v>13</v>
      </c>
    </row>
    <row r="442" spans="1:20" ht="15" thickBot="1">
      <c r="A442" s="25" t="s">
        <v>65</v>
      </c>
      <c r="B442" s="49" t="s">
        <v>34</v>
      </c>
      <c r="C442" s="136">
        <v>437959.38799999998</v>
      </c>
      <c r="D442" s="136">
        <v>1142780.977</v>
      </c>
      <c r="E442" s="136">
        <v>479.35300000000001</v>
      </c>
      <c r="F442" s="9">
        <v>1.1000000000000001</v>
      </c>
      <c r="G442" s="9">
        <v>0.9</v>
      </c>
      <c r="H442" s="106">
        <v>0.7</v>
      </c>
      <c r="I442" s="97">
        <v>437959.39299999998</v>
      </c>
      <c r="J442" s="136">
        <v>1142780.9639999999</v>
      </c>
      <c r="K442" s="136">
        <v>479.35599999999999</v>
      </c>
      <c r="L442" s="9">
        <v>1.6</v>
      </c>
      <c r="M442" s="9">
        <v>0.7</v>
      </c>
      <c r="N442" s="106">
        <v>0.3</v>
      </c>
      <c r="O442" s="143">
        <f t="shared" ref="O442:O458" si="130">(I442-C442)*1000</f>
        <v>5.0000000046566129</v>
      </c>
      <c r="P442" s="117">
        <f t="shared" ref="P442:P458" si="131">(J442-D442)*1000</f>
        <v>-13.000000035390258</v>
      </c>
      <c r="Q442" s="117">
        <f t="shared" ref="Q442:Q458" si="132">SQRT(O442^2+P442^2)</f>
        <v>13.928388311887087</v>
      </c>
      <c r="R442" s="119">
        <f t="shared" ref="R442:R458" si="133">2.5*SQRT(F442^2+G442^2+L442^2+M442^2)</f>
        <v>5.6291651245988517</v>
      </c>
      <c r="S442" s="144">
        <f t="shared" ref="S442:S458" si="134">(E442-K442)*1000</f>
        <v>-2.9999999999859028</v>
      </c>
      <c r="T442" s="106">
        <f t="shared" ref="T442:T458" si="135">2.5*SQRT(H442^2+N442^2)</f>
        <v>1.9039432764659769</v>
      </c>
    </row>
    <row r="443" spans="1:20">
      <c r="A443" s="30" t="s">
        <v>64</v>
      </c>
      <c r="B443" s="53" t="s">
        <v>34</v>
      </c>
      <c r="C443" s="54">
        <v>438005.17700000003</v>
      </c>
      <c r="D443" s="55">
        <v>1142747.3149999999</v>
      </c>
      <c r="E443" s="55">
        <v>481.565</v>
      </c>
      <c r="F443" s="34">
        <v>1.4</v>
      </c>
      <c r="G443" s="34">
        <v>0.9</v>
      </c>
      <c r="H443" s="35">
        <v>1.5</v>
      </c>
      <c r="I443" s="4">
        <v>438005.19099999999</v>
      </c>
      <c r="J443" s="5">
        <v>1142747.318</v>
      </c>
      <c r="K443" s="5">
        <v>481.57</v>
      </c>
      <c r="L443" s="6">
        <v>1.7</v>
      </c>
      <c r="M443" s="6">
        <v>1.3</v>
      </c>
      <c r="N443" s="14">
        <v>0.6</v>
      </c>
      <c r="O443" s="138">
        <f t="shared" si="130"/>
        <v>13.999999966472387</v>
      </c>
      <c r="P443" s="121">
        <f t="shared" si="131"/>
        <v>3.0000000260770321</v>
      </c>
      <c r="Q443" s="121">
        <f t="shared" si="132"/>
        <v>14.31782103595687</v>
      </c>
      <c r="R443" s="122">
        <f t="shared" si="133"/>
        <v>6.77772085586298</v>
      </c>
      <c r="S443" s="139">
        <f t="shared" si="134"/>
        <v>-4.9999999999954525</v>
      </c>
      <c r="T443" s="14">
        <f t="shared" si="135"/>
        <v>4.0388736053508776</v>
      </c>
    </row>
    <row r="444" spans="1:20">
      <c r="A444" s="30" t="s">
        <v>68</v>
      </c>
      <c r="B444" s="53" t="s">
        <v>34</v>
      </c>
      <c r="C444" s="54">
        <v>438032.96299999999</v>
      </c>
      <c r="D444" s="55">
        <v>1142722.69</v>
      </c>
      <c r="E444" s="55">
        <v>481.21199999999999</v>
      </c>
      <c r="F444" s="34">
        <v>1.2</v>
      </c>
      <c r="G444" s="34">
        <v>1</v>
      </c>
      <c r="H444" s="35">
        <v>1</v>
      </c>
      <c r="I444" s="54">
        <v>438032.97600000002</v>
      </c>
      <c r="J444" s="55">
        <v>1142722.692</v>
      </c>
      <c r="K444" s="55">
        <v>481.21499999999997</v>
      </c>
      <c r="L444" s="34">
        <v>1.8</v>
      </c>
      <c r="M444" s="34">
        <v>1.7</v>
      </c>
      <c r="N444" s="35">
        <v>0.9</v>
      </c>
      <c r="O444" s="138">
        <f t="shared" si="130"/>
        <v>13.000000035390258</v>
      </c>
      <c r="P444" s="121">
        <f t="shared" si="131"/>
        <v>2.0000000949949026</v>
      </c>
      <c r="Q444" s="121">
        <f t="shared" si="132"/>
        <v>13.152946487389292</v>
      </c>
      <c r="R444" s="122">
        <f t="shared" si="133"/>
        <v>7.3186405841522237</v>
      </c>
      <c r="S444" s="121">
        <f t="shared" si="134"/>
        <v>-2.9999999999859028</v>
      </c>
      <c r="T444" s="14">
        <f t="shared" si="135"/>
        <v>3.3634060117684279</v>
      </c>
    </row>
    <row r="445" spans="1:20">
      <c r="A445" s="30" t="s">
        <v>69</v>
      </c>
      <c r="B445" s="53" t="s">
        <v>34</v>
      </c>
      <c r="C445" s="4">
        <v>438060.60399999999</v>
      </c>
      <c r="D445" s="5">
        <v>1142703.452</v>
      </c>
      <c r="E445" s="5">
        <v>483.18200000000002</v>
      </c>
      <c r="F445" s="6">
        <v>0.5</v>
      </c>
      <c r="G445" s="6">
        <v>1.3</v>
      </c>
      <c r="H445" s="14">
        <v>0.6</v>
      </c>
      <c r="I445" s="4">
        <v>438060.59</v>
      </c>
      <c r="J445" s="5">
        <v>1142703.4890000001</v>
      </c>
      <c r="K445" s="5">
        <v>483.20299999999997</v>
      </c>
      <c r="L445" s="6">
        <v>1.6</v>
      </c>
      <c r="M445" s="6">
        <v>1.5</v>
      </c>
      <c r="N445" s="14">
        <v>0.7</v>
      </c>
      <c r="O445" s="138">
        <f t="shared" si="130"/>
        <v>-13.999999966472387</v>
      </c>
      <c r="P445" s="121">
        <f t="shared" si="131"/>
        <v>37.000000011175871</v>
      </c>
      <c r="Q445" s="121">
        <f t="shared" si="132"/>
        <v>39.560080888292447</v>
      </c>
      <c r="R445" s="122">
        <f t="shared" si="133"/>
        <v>6.49519052838329</v>
      </c>
      <c r="S445" s="139">
        <f t="shared" si="134"/>
        <v>-20.999999999958163</v>
      </c>
      <c r="T445" s="14">
        <f t="shared" si="135"/>
        <v>2.3048861143232218</v>
      </c>
    </row>
    <row r="446" spans="1:20">
      <c r="A446" s="30" t="s">
        <v>61</v>
      </c>
      <c r="B446" s="53" t="s">
        <v>34</v>
      </c>
      <c r="C446" s="4">
        <v>438103.43</v>
      </c>
      <c r="D446" s="5">
        <v>1142680.8149999999</v>
      </c>
      <c r="E446" s="5">
        <v>487.1</v>
      </c>
      <c r="F446" s="6">
        <v>1.1000000000000001</v>
      </c>
      <c r="G446" s="6">
        <v>1.3</v>
      </c>
      <c r="H446" s="14">
        <v>1.5</v>
      </c>
      <c r="I446" s="4">
        <v>438103.42599999998</v>
      </c>
      <c r="J446" s="5">
        <v>1142680.81</v>
      </c>
      <c r="K446" s="5">
        <v>487.10300000000001</v>
      </c>
      <c r="L446" s="6">
        <v>1.4</v>
      </c>
      <c r="M446" s="6">
        <v>1.1000000000000001</v>
      </c>
      <c r="N446" s="14">
        <v>0.4</v>
      </c>
      <c r="O446" s="138">
        <f t="shared" si="130"/>
        <v>-4.0000000153668225</v>
      </c>
      <c r="P446" s="121">
        <f t="shared" si="131"/>
        <v>-4.999999888241291</v>
      </c>
      <c r="Q446" s="121">
        <f t="shared" si="132"/>
        <v>6.4031241597635375</v>
      </c>
      <c r="R446" s="122">
        <f t="shared" si="133"/>
        <v>6.1593424973774606</v>
      </c>
      <c r="S446" s="121">
        <f t="shared" si="134"/>
        <v>-2.9999999999859028</v>
      </c>
      <c r="T446" s="14">
        <f t="shared" si="135"/>
        <v>3.8810436740650061</v>
      </c>
    </row>
    <row r="447" spans="1:20">
      <c r="A447" s="30" t="s">
        <v>62</v>
      </c>
      <c r="B447" s="53" t="s">
        <v>34</v>
      </c>
      <c r="C447" s="4">
        <v>438133.63400000002</v>
      </c>
      <c r="D447" s="5">
        <v>1142667.8400000001</v>
      </c>
      <c r="E447" s="5">
        <v>488.09699999999998</v>
      </c>
      <c r="F447" s="6">
        <v>0.9</v>
      </c>
      <c r="G447" s="6">
        <v>1.7</v>
      </c>
      <c r="H447" s="14">
        <v>1.2</v>
      </c>
      <c r="I447" s="4">
        <v>438133.61800000002</v>
      </c>
      <c r="J447" s="5">
        <v>1142667.824</v>
      </c>
      <c r="K447" s="5">
        <v>488.03</v>
      </c>
      <c r="L447" s="6">
        <v>1.2</v>
      </c>
      <c r="M447" s="6">
        <v>1.2</v>
      </c>
      <c r="N447" s="14">
        <v>0.2</v>
      </c>
      <c r="O447" s="138">
        <f t="shared" si="130"/>
        <v>-16.000000003259629</v>
      </c>
      <c r="P447" s="121">
        <f t="shared" si="131"/>
        <v>-16.00000006146729</v>
      </c>
      <c r="Q447" s="121">
        <f t="shared" si="132"/>
        <v>22.627417043738365</v>
      </c>
      <c r="R447" s="122">
        <f t="shared" si="133"/>
        <v>6.4128776691903298</v>
      </c>
      <c r="S447" s="121">
        <f t="shared" si="134"/>
        <v>67.000000000007276</v>
      </c>
      <c r="T447" s="14">
        <f t="shared" si="135"/>
        <v>3.0413812651491097</v>
      </c>
    </row>
    <row r="448" spans="1:20">
      <c r="A448" s="30" t="s">
        <v>63</v>
      </c>
      <c r="B448" s="53" t="s">
        <v>34</v>
      </c>
      <c r="C448" s="4">
        <v>438167.19900000002</v>
      </c>
      <c r="D448" s="5">
        <v>1142653.9140000001</v>
      </c>
      <c r="E448" s="5">
        <v>487.20699999999999</v>
      </c>
      <c r="F448" s="6">
        <v>1</v>
      </c>
      <c r="G448" s="6">
        <v>1.1000000000000001</v>
      </c>
      <c r="H448" s="14">
        <v>1</v>
      </c>
      <c r="I448" s="4">
        <v>438167.2</v>
      </c>
      <c r="J448" s="5">
        <v>1142653.905</v>
      </c>
      <c r="K448" s="5">
        <v>487.20800000000003</v>
      </c>
      <c r="L448" s="6">
        <v>1.4</v>
      </c>
      <c r="M448" s="6">
        <v>0.7</v>
      </c>
      <c r="N448" s="14">
        <v>0.2</v>
      </c>
      <c r="O448" s="138">
        <f t="shared" si="130"/>
        <v>0.99999998928979039</v>
      </c>
      <c r="P448" s="121">
        <f t="shared" si="131"/>
        <v>-9.0000000782310963</v>
      </c>
      <c r="Q448" s="121">
        <f t="shared" si="132"/>
        <v>9.055385214707286</v>
      </c>
      <c r="R448" s="122">
        <f t="shared" si="133"/>
        <v>5.3967582862307264</v>
      </c>
      <c r="S448" s="121">
        <f t="shared" si="134"/>
        <v>-1.0000000000331966</v>
      </c>
      <c r="T448" s="14">
        <f t="shared" si="135"/>
        <v>2.5495097567963927</v>
      </c>
    </row>
    <row r="449" spans="1:20">
      <c r="A449" s="30" t="s">
        <v>66</v>
      </c>
      <c r="B449" s="53" t="s">
        <v>34</v>
      </c>
      <c r="C449" s="4">
        <v>438205.712</v>
      </c>
      <c r="D449" s="5">
        <v>1142644.0120000001</v>
      </c>
      <c r="E449" s="5">
        <v>486.68299999999999</v>
      </c>
      <c r="F449" s="6">
        <v>1.4</v>
      </c>
      <c r="G449" s="6">
        <v>0.8</v>
      </c>
      <c r="H449" s="14">
        <v>1.1000000000000001</v>
      </c>
      <c r="I449" s="4">
        <v>438205.71299999999</v>
      </c>
      <c r="J449" s="5">
        <v>1142644.0009999999</v>
      </c>
      <c r="K449" s="5">
        <v>486.68099999999998</v>
      </c>
      <c r="L449" s="6">
        <v>1.5</v>
      </c>
      <c r="M449" s="6">
        <v>1</v>
      </c>
      <c r="N449" s="14">
        <v>0.4</v>
      </c>
      <c r="O449" s="138">
        <f t="shared" si="130"/>
        <v>0.99999998928979039</v>
      </c>
      <c r="P449" s="121">
        <f t="shared" si="131"/>
        <v>-11.000000173225999</v>
      </c>
      <c r="Q449" s="121">
        <f t="shared" si="132"/>
        <v>11.045361188732199</v>
      </c>
      <c r="R449" s="122">
        <f t="shared" si="133"/>
        <v>6.0466933112239118</v>
      </c>
      <c r="S449" s="121">
        <f t="shared" si="134"/>
        <v>2.0000000000095497</v>
      </c>
      <c r="T449" s="14">
        <f t="shared" si="135"/>
        <v>2.9261749776799064</v>
      </c>
    </row>
    <row r="450" spans="1:20" ht="15" thickBot="1">
      <c r="A450" s="36" t="s">
        <v>67</v>
      </c>
      <c r="B450" s="58" t="s">
        <v>34</v>
      </c>
      <c r="C450" s="97">
        <v>438241.42700000003</v>
      </c>
      <c r="D450" s="98">
        <v>1142628.33</v>
      </c>
      <c r="E450" s="98">
        <v>485.87599999999998</v>
      </c>
      <c r="F450" s="39">
        <v>1.5</v>
      </c>
      <c r="G450" s="39">
        <v>0.9</v>
      </c>
      <c r="H450" s="114">
        <v>1.5</v>
      </c>
      <c r="I450" s="97">
        <v>438241.42800000001</v>
      </c>
      <c r="J450" s="98">
        <v>1142628.3049999999</v>
      </c>
      <c r="K450" s="98">
        <v>485.875</v>
      </c>
      <c r="L450" s="39">
        <v>1.6</v>
      </c>
      <c r="M450" s="39">
        <v>1.4</v>
      </c>
      <c r="N450" s="114">
        <v>0.6</v>
      </c>
      <c r="O450" s="145">
        <f t="shared" si="130"/>
        <v>0.99999998928979039</v>
      </c>
      <c r="P450" s="124">
        <f t="shared" si="131"/>
        <v>-25.000000139698386</v>
      </c>
      <c r="Q450" s="124">
        <f t="shared" si="132"/>
        <v>25.019992145552301</v>
      </c>
      <c r="R450" s="123">
        <f t="shared" si="133"/>
        <v>6.8829499489681023</v>
      </c>
      <c r="S450" s="124">
        <f t="shared" si="134"/>
        <v>0.99999999997635314</v>
      </c>
      <c r="T450" s="15">
        <f t="shared" si="135"/>
        <v>4.0388736053508776</v>
      </c>
    </row>
    <row r="451" spans="1:20" ht="15" thickBot="1">
      <c r="A451" s="99"/>
      <c r="B451" s="100"/>
      <c r="C451" s="101"/>
      <c r="D451" s="101"/>
      <c r="E451" s="101"/>
      <c r="F451" s="102"/>
      <c r="G451" s="103"/>
      <c r="H451" s="13"/>
      <c r="I451" s="93"/>
      <c r="J451" s="104"/>
      <c r="K451" s="104"/>
      <c r="L451" s="29"/>
      <c r="M451" s="105"/>
      <c r="N451" s="110"/>
      <c r="O451" s="140">
        <f t="shared" si="130"/>
        <v>0</v>
      </c>
      <c r="P451" s="141">
        <f t="shared" si="131"/>
        <v>0</v>
      </c>
      <c r="Q451" s="141">
        <f t="shared" si="132"/>
        <v>0</v>
      </c>
      <c r="R451" s="142">
        <f t="shared" si="133"/>
        <v>0</v>
      </c>
      <c r="S451" s="141">
        <f t="shared" si="134"/>
        <v>0</v>
      </c>
      <c r="T451" s="90">
        <f t="shared" si="135"/>
        <v>0</v>
      </c>
    </row>
    <row r="452" spans="1:20" ht="15" thickBot="1">
      <c r="A452" s="30"/>
      <c r="B452" s="53"/>
      <c r="C452" s="32"/>
      <c r="D452" s="33"/>
      <c r="E452" s="33"/>
      <c r="F452" s="34"/>
      <c r="G452" s="85"/>
      <c r="H452" s="108"/>
      <c r="I452" s="32"/>
      <c r="J452" s="33"/>
      <c r="K452" s="33"/>
      <c r="L452" s="34"/>
      <c r="M452" s="85"/>
      <c r="N452" s="108"/>
      <c r="O452" s="125">
        <f t="shared" si="130"/>
        <v>0</v>
      </c>
      <c r="P452" s="124">
        <f t="shared" si="131"/>
        <v>0</v>
      </c>
      <c r="Q452" s="124">
        <f t="shared" si="132"/>
        <v>0</v>
      </c>
      <c r="R452" s="123">
        <f t="shared" si="133"/>
        <v>0</v>
      </c>
      <c r="S452" s="124">
        <f t="shared" si="134"/>
        <v>0</v>
      </c>
      <c r="T452" s="15">
        <f t="shared" si="135"/>
        <v>0</v>
      </c>
    </row>
    <row r="453" spans="1:20" ht="15" thickBot="1">
      <c r="A453" s="30"/>
      <c r="B453" s="53"/>
      <c r="C453" s="7"/>
      <c r="D453" s="8"/>
      <c r="E453" s="8"/>
      <c r="F453" s="6"/>
      <c r="G453" s="86"/>
      <c r="H453" s="109"/>
      <c r="I453" s="7"/>
      <c r="J453" s="8"/>
      <c r="K453" s="8"/>
      <c r="L453" s="6"/>
      <c r="M453" s="86"/>
      <c r="N453" s="110"/>
      <c r="O453" s="125">
        <f t="shared" si="130"/>
        <v>0</v>
      </c>
      <c r="P453" s="124">
        <f t="shared" si="131"/>
        <v>0</v>
      </c>
      <c r="Q453" s="124">
        <f t="shared" si="132"/>
        <v>0</v>
      </c>
      <c r="R453" s="123">
        <f t="shared" si="133"/>
        <v>0</v>
      </c>
      <c r="S453" s="124">
        <f t="shared" si="134"/>
        <v>0</v>
      </c>
      <c r="T453" s="15">
        <f t="shared" si="135"/>
        <v>0</v>
      </c>
    </row>
    <row r="454" spans="1:20" ht="15" thickBot="1">
      <c r="A454" s="30"/>
      <c r="B454" s="53"/>
      <c r="C454" s="7"/>
      <c r="D454" s="8"/>
      <c r="E454" s="8"/>
      <c r="F454" s="6"/>
      <c r="G454" s="14"/>
      <c r="H454" s="109"/>
      <c r="I454" s="4"/>
      <c r="J454" s="5"/>
      <c r="K454" s="5"/>
      <c r="L454" s="6"/>
      <c r="M454" s="14"/>
      <c r="N454" s="109"/>
      <c r="O454" s="125">
        <f t="shared" si="130"/>
        <v>0</v>
      </c>
      <c r="P454" s="124">
        <f t="shared" si="131"/>
        <v>0</v>
      </c>
      <c r="Q454" s="124">
        <f t="shared" si="132"/>
        <v>0</v>
      </c>
      <c r="R454" s="123">
        <f t="shared" si="133"/>
        <v>0</v>
      </c>
      <c r="S454" s="124">
        <f t="shared" si="134"/>
        <v>0</v>
      </c>
      <c r="T454" s="15">
        <f t="shared" si="135"/>
        <v>0</v>
      </c>
    </row>
    <row r="455" spans="1:20" ht="15" thickBot="1">
      <c r="A455" s="30"/>
      <c r="B455" s="53"/>
      <c r="C455" s="32"/>
      <c r="D455" s="33"/>
      <c r="E455" s="33"/>
      <c r="F455" s="34"/>
      <c r="G455" s="85"/>
      <c r="H455" s="108"/>
      <c r="I455" s="4"/>
      <c r="J455" s="5"/>
      <c r="K455" s="5"/>
      <c r="L455" s="6"/>
      <c r="M455" s="14"/>
      <c r="N455" s="109"/>
      <c r="O455" s="125">
        <f t="shared" si="130"/>
        <v>0</v>
      </c>
      <c r="P455" s="124">
        <f t="shared" si="131"/>
        <v>0</v>
      </c>
      <c r="Q455" s="124">
        <f t="shared" si="132"/>
        <v>0</v>
      </c>
      <c r="R455" s="123">
        <f t="shared" si="133"/>
        <v>0</v>
      </c>
      <c r="S455" s="124">
        <f t="shared" si="134"/>
        <v>0</v>
      </c>
      <c r="T455" s="15">
        <f t="shared" si="135"/>
        <v>0</v>
      </c>
    </row>
    <row r="456" spans="1:20" ht="15" thickBot="1">
      <c r="A456" s="30"/>
      <c r="B456" s="53"/>
      <c r="C456" s="32"/>
      <c r="D456" s="33"/>
      <c r="E456" s="33"/>
      <c r="F456" s="34"/>
      <c r="G456" s="85"/>
      <c r="H456" s="108"/>
      <c r="I456" s="32"/>
      <c r="J456" s="33"/>
      <c r="K456" s="33"/>
      <c r="L456" s="34"/>
      <c r="M456" s="85"/>
      <c r="N456" s="108"/>
      <c r="O456" s="125">
        <f t="shared" si="130"/>
        <v>0</v>
      </c>
      <c r="P456" s="124">
        <f t="shared" si="131"/>
        <v>0</v>
      </c>
      <c r="Q456" s="124">
        <f t="shared" si="132"/>
        <v>0</v>
      </c>
      <c r="R456" s="123">
        <f t="shared" si="133"/>
        <v>0</v>
      </c>
      <c r="S456" s="124">
        <f t="shared" si="134"/>
        <v>0</v>
      </c>
      <c r="T456" s="15">
        <f t="shared" si="135"/>
        <v>0</v>
      </c>
    </row>
    <row r="457" spans="1:20" ht="15" thickBot="1">
      <c r="A457" s="30"/>
      <c r="B457" s="56"/>
      <c r="C457" s="4"/>
      <c r="D457" s="5"/>
      <c r="E457" s="5"/>
      <c r="F457" s="6"/>
      <c r="G457" s="14"/>
      <c r="H457" s="109"/>
      <c r="I457" s="4"/>
      <c r="J457" s="5"/>
      <c r="K457" s="5"/>
      <c r="L457" s="6"/>
      <c r="M457" s="14"/>
      <c r="N457" s="109"/>
      <c r="O457" s="125">
        <f t="shared" si="130"/>
        <v>0</v>
      </c>
      <c r="P457" s="124">
        <f t="shared" si="131"/>
        <v>0</v>
      </c>
      <c r="Q457" s="124">
        <f t="shared" si="132"/>
        <v>0</v>
      </c>
      <c r="R457" s="123">
        <f t="shared" si="133"/>
        <v>0</v>
      </c>
      <c r="S457" s="124">
        <f t="shared" si="134"/>
        <v>0</v>
      </c>
      <c r="T457" s="15">
        <f t="shared" si="135"/>
        <v>0</v>
      </c>
    </row>
    <row r="458" spans="1:20" ht="15" thickBot="1">
      <c r="A458" s="36"/>
      <c r="B458" s="58"/>
      <c r="C458" s="37"/>
      <c r="D458" s="38"/>
      <c r="E458" s="38"/>
      <c r="F458" s="39"/>
      <c r="G458" s="87"/>
      <c r="H458" s="111"/>
      <c r="I458" s="37"/>
      <c r="J458" s="38"/>
      <c r="K458" s="38"/>
      <c r="L458" s="39"/>
      <c r="M458" s="87"/>
      <c r="N458" s="112"/>
      <c r="O458" s="125">
        <f t="shared" si="130"/>
        <v>0</v>
      </c>
      <c r="P458" s="124">
        <f t="shared" si="131"/>
        <v>0</v>
      </c>
      <c r="Q458" s="124">
        <f t="shared" si="132"/>
        <v>0</v>
      </c>
      <c r="R458" s="123">
        <f t="shared" si="133"/>
        <v>0</v>
      </c>
      <c r="S458" s="124">
        <f t="shared" si="134"/>
        <v>0</v>
      </c>
      <c r="T458" s="15">
        <f t="shared" si="135"/>
        <v>0</v>
      </c>
    </row>
    <row r="459" spans="1:20">
      <c r="A459" s="40"/>
      <c r="B459" s="40"/>
      <c r="C459" s="59"/>
      <c r="D459" s="59"/>
      <c r="E459" s="59"/>
      <c r="F459" s="42"/>
      <c r="G459" s="42"/>
      <c r="H459" s="42"/>
      <c r="I459" s="12"/>
      <c r="J459" s="12"/>
      <c r="K459" s="12"/>
      <c r="L459" s="13"/>
      <c r="M459" s="13"/>
      <c r="N459" s="13"/>
      <c r="O459" s="13"/>
      <c r="P459" s="13"/>
      <c r="Q459" s="13"/>
      <c r="R459" s="44"/>
    </row>
    <row r="460" spans="1:20">
      <c r="A460" s="77"/>
      <c r="B460" s="146" t="s">
        <v>14</v>
      </c>
      <c r="C460" s="146"/>
      <c r="D460" s="146"/>
      <c r="E460" s="94"/>
      <c r="F460" s="147" t="s">
        <v>17</v>
      </c>
      <c r="G460" s="147"/>
      <c r="H460" s="147"/>
      <c r="I460" s="147"/>
      <c r="J460" s="147"/>
      <c r="K460" s="147"/>
      <c r="L460" s="147"/>
      <c r="M460" s="147"/>
      <c r="N460" s="95"/>
    </row>
    <row r="461" spans="1:20">
      <c r="B461" s="94"/>
      <c r="C461" s="94"/>
      <c r="D461" s="94"/>
      <c r="E461" s="94"/>
      <c r="F461" s="147" t="s">
        <v>21</v>
      </c>
      <c r="G461" s="147"/>
      <c r="H461" s="147"/>
      <c r="I461" s="147"/>
      <c r="J461" s="147"/>
      <c r="K461" s="147"/>
      <c r="L461" s="147"/>
      <c r="M461" s="147"/>
      <c r="N461" s="95"/>
    </row>
    <row r="462" spans="1:20">
      <c r="B462" s="94"/>
      <c r="C462" s="94"/>
      <c r="D462" s="94"/>
      <c r="E462" s="94"/>
      <c r="F462" s="147" t="s">
        <v>31</v>
      </c>
      <c r="G462" s="147"/>
      <c r="H462" s="147"/>
      <c r="I462" s="147"/>
      <c r="J462" s="147"/>
      <c r="K462" s="147"/>
      <c r="L462" s="147"/>
      <c r="M462" s="147"/>
      <c r="N462" s="95"/>
    </row>
  </sheetData>
  <mergeCells count="285">
    <mergeCell ref="B460:D460"/>
    <mergeCell ref="F460:M460"/>
    <mergeCell ref="F461:M461"/>
    <mergeCell ref="F462:M462"/>
    <mergeCell ref="A436:T436"/>
    <mergeCell ref="A437:B441"/>
    <mergeCell ref="C437:H437"/>
    <mergeCell ref="I437:N437"/>
    <mergeCell ref="O437:T437"/>
    <mergeCell ref="C438:H438"/>
    <mergeCell ref="I438:N438"/>
    <mergeCell ref="O438:R439"/>
    <mergeCell ref="S438:T439"/>
    <mergeCell ref="C439:E439"/>
    <mergeCell ref="F439:H439"/>
    <mergeCell ref="I439:K439"/>
    <mergeCell ref="L439:N439"/>
    <mergeCell ref="B376:D376"/>
    <mergeCell ref="F376:M376"/>
    <mergeCell ref="F377:M377"/>
    <mergeCell ref="F378:M378"/>
    <mergeCell ref="B348:D348"/>
    <mergeCell ref="F348:M348"/>
    <mergeCell ref="F349:M349"/>
    <mergeCell ref="F350:M350"/>
    <mergeCell ref="A352:T352"/>
    <mergeCell ref="A353:B357"/>
    <mergeCell ref="C353:H353"/>
    <mergeCell ref="I353:N353"/>
    <mergeCell ref="O353:T353"/>
    <mergeCell ref="C354:H354"/>
    <mergeCell ref="I354:N354"/>
    <mergeCell ref="O354:R355"/>
    <mergeCell ref="S354:T355"/>
    <mergeCell ref="C355:E355"/>
    <mergeCell ref="F355:H355"/>
    <mergeCell ref="I355:K355"/>
    <mergeCell ref="L355:N355"/>
    <mergeCell ref="A324:T324"/>
    <mergeCell ref="A325:B329"/>
    <mergeCell ref="C325:H325"/>
    <mergeCell ref="I325:N325"/>
    <mergeCell ref="O325:T325"/>
    <mergeCell ref="C326:H326"/>
    <mergeCell ref="I326:N326"/>
    <mergeCell ref="O326:R327"/>
    <mergeCell ref="S326:T327"/>
    <mergeCell ref="C327:E327"/>
    <mergeCell ref="F327:H327"/>
    <mergeCell ref="I327:K327"/>
    <mergeCell ref="L327:N327"/>
    <mergeCell ref="B264:D264"/>
    <mergeCell ref="F264:M264"/>
    <mergeCell ref="F265:M265"/>
    <mergeCell ref="F266:M266"/>
    <mergeCell ref="B236:D236"/>
    <mergeCell ref="F236:M236"/>
    <mergeCell ref="F237:M237"/>
    <mergeCell ref="F238:M238"/>
    <mergeCell ref="A240:T240"/>
    <mergeCell ref="A241:B245"/>
    <mergeCell ref="C241:H241"/>
    <mergeCell ref="I241:N241"/>
    <mergeCell ref="O241:T241"/>
    <mergeCell ref="C242:H242"/>
    <mergeCell ref="I242:N242"/>
    <mergeCell ref="O242:R243"/>
    <mergeCell ref="S242:T243"/>
    <mergeCell ref="C243:E243"/>
    <mergeCell ref="F243:H243"/>
    <mergeCell ref="I243:K243"/>
    <mergeCell ref="L243:N243"/>
    <mergeCell ref="B154:D154"/>
    <mergeCell ref="F154:M154"/>
    <mergeCell ref="F155:M155"/>
    <mergeCell ref="A131:B135"/>
    <mergeCell ref="C131:H131"/>
    <mergeCell ref="I131:N131"/>
    <mergeCell ref="A156:T156"/>
    <mergeCell ref="A212:T212"/>
    <mergeCell ref="A213:B217"/>
    <mergeCell ref="C213:H213"/>
    <mergeCell ref="I213:N213"/>
    <mergeCell ref="O213:T213"/>
    <mergeCell ref="C214:H214"/>
    <mergeCell ref="I214:N214"/>
    <mergeCell ref="O214:R215"/>
    <mergeCell ref="S214:T215"/>
    <mergeCell ref="C215:E215"/>
    <mergeCell ref="F215:H215"/>
    <mergeCell ref="I215:K215"/>
    <mergeCell ref="L215:N215"/>
    <mergeCell ref="B180:D180"/>
    <mergeCell ref="F180:M180"/>
    <mergeCell ref="F181:M181"/>
    <mergeCell ref="F182:M182"/>
    <mergeCell ref="B126:D126"/>
    <mergeCell ref="F126:M126"/>
    <mergeCell ref="F127:M127"/>
    <mergeCell ref="F128:M128"/>
    <mergeCell ref="A130:T130"/>
    <mergeCell ref="O131:T131"/>
    <mergeCell ref="C132:H132"/>
    <mergeCell ref="I132:N132"/>
    <mergeCell ref="O132:R133"/>
    <mergeCell ref="S132:T133"/>
    <mergeCell ref="C133:E133"/>
    <mergeCell ref="F133:H133"/>
    <mergeCell ref="I133:K133"/>
    <mergeCell ref="L133:N133"/>
    <mergeCell ref="A102:T102"/>
    <mergeCell ref="A103:B107"/>
    <mergeCell ref="C103:H103"/>
    <mergeCell ref="I103:N103"/>
    <mergeCell ref="O103:T103"/>
    <mergeCell ref="C104:H104"/>
    <mergeCell ref="I104:N104"/>
    <mergeCell ref="O104:R105"/>
    <mergeCell ref="S104:T105"/>
    <mergeCell ref="C105:E105"/>
    <mergeCell ref="F105:H105"/>
    <mergeCell ref="I105:K105"/>
    <mergeCell ref="L105:N105"/>
    <mergeCell ref="O20:R21"/>
    <mergeCell ref="C20:H20"/>
    <mergeCell ref="S20:T21"/>
    <mergeCell ref="A18:T18"/>
    <mergeCell ref="A1:T1"/>
    <mergeCell ref="O2:T2"/>
    <mergeCell ref="O3:R4"/>
    <mergeCell ref="S3:T4"/>
    <mergeCell ref="O19:T19"/>
    <mergeCell ref="I2:N2"/>
    <mergeCell ref="C2:H2"/>
    <mergeCell ref="C3:H3"/>
    <mergeCell ref="I3:N3"/>
    <mergeCell ref="L21:N21"/>
    <mergeCell ref="F21:H21"/>
    <mergeCell ref="I20:N20"/>
    <mergeCell ref="F44:M44"/>
    <mergeCell ref="B42:D42"/>
    <mergeCell ref="F42:M42"/>
    <mergeCell ref="F43:M43"/>
    <mergeCell ref="B16:D16"/>
    <mergeCell ref="A2:B6"/>
    <mergeCell ref="C4:E4"/>
    <mergeCell ref="I4:K4"/>
    <mergeCell ref="F4:H4"/>
    <mergeCell ref="C21:E21"/>
    <mergeCell ref="I21:K21"/>
    <mergeCell ref="C19:H19"/>
    <mergeCell ref="I19:N19"/>
    <mergeCell ref="L4:N4"/>
    <mergeCell ref="A19:B23"/>
    <mergeCell ref="B70:D70"/>
    <mergeCell ref="F70:M70"/>
    <mergeCell ref="F71:M71"/>
    <mergeCell ref="F72:M72"/>
    <mergeCell ref="A46:T46"/>
    <mergeCell ref="A47:B51"/>
    <mergeCell ref="C47:H47"/>
    <mergeCell ref="I47:N47"/>
    <mergeCell ref="O47:T47"/>
    <mergeCell ref="C48:H48"/>
    <mergeCell ref="I48:N48"/>
    <mergeCell ref="O48:R49"/>
    <mergeCell ref="S48:T49"/>
    <mergeCell ref="C49:E49"/>
    <mergeCell ref="F49:H49"/>
    <mergeCell ref="I49:K49"/>
    <mergeCell ref="L49:N49"/>
    <mergeCell ref="F98:M98"/>
    <mergeCell ref="F99:M99"/>
    <mergeCell ref="F100:M100"/>
    <mergeCell ref="A74:T74"/>
    <mergeCell ref="A75:B79"/>
    <mergeCell ref="C75:H75"/>
    <mergeCell ref="I75:N75"/>
    <mergeCell ref="O75:T75"/>
    <mergeCell ref="O76:R77"/>
    <mergeCell ref="S76:T77"/>
    <mergeCell ref="C77:E77"/>
    <mergeCell ref="F77:H77"/>
    <mergeCell ref="I77:K77"/>
    <mergeCell ref="L77:N77"/>
    <mergeCell ref="B98:D98"/>
    <mergeCell ref="C76:H76"/>
    <mergeCell ref="I76:N76"/>
    <mergeCell ref="A184:T184"/>
    <mergeCell ref="A157:B161"/>
    <mergeCell ref="C157:H157"/>
    <mergeCell ref="I157:N157"/>
    <mergeCell ref="O157:T157"/>
    <mergeCell ref="C158:H158"/>
    <mergeCell ref="I158:N158"/>
    <mergeCell ref="O158:R159"/>
    <mergeCell ref="S158:T159"/>
    <mergeCell ref="C159:E159"/>
    <mergeCell ref="F159:H159"/>
    <mergeCell ref="I159:K159"/>
    <mergeCell ref="L159:N159"/>
    <mergeCell ref="B208:D208"/>
    <mergeCell ref="F208:M208"/>
    <mergeCell ref="F209:M209"/>
    <mergeCell ref="F210:M210"/>
    <mergeCell ref="A185:B189"/>
    <mergeCell ref="C185:H185"/>
    <mergeCell ref="I185:N185"/>
    <mergeCell ref="O185:T185"/>
    <mergeCell ref="C186:H186"/>
    <mergeCell ref="I186:N186"/>
    <mergeCell ref="O186:R187"/>
    <mergeCell ref="S186:T187"/>
    <mergeCell ref="C187:E187"/>
    <mergeCell ref="F187:H187"/>
    <mergeCell ref="I187:K187"/>
    <mergeCell ref="L187:N187"/>
    <mergeCell ref="A268:T268"/>
    <mergeCell ref="A269:B273"/>
    <mergeCell ref="C269:H269"/>
    <mergeCell ref="I269:N269"/>
    <mergeCell ref="O269:T269"/>
    <mergeCell ref="C270:H270"/>
    <mergeCell ref="I270:N270"/>
    <mergeCell ref="O270:R271"/>
    <mergeCell ref="S270:T271"/>
    <mergeCell ref="C271:E271"/>
    <mergeCell ref="F271:H271"/>
    <mergeCell ref="I271:K271"/>
    <mergeCell ref="L271:N271"/>
    <mergeCell ref="B320:D320"/>
    <mergeCell ref="F320:M320"/>
    <mergeCell ref="F321:M321"/>
    <mergeCell ref="F322:M322"/>
    <mergeCell ref="B292:D292"/>
    <mergeCell ref="F292:M292"/>
    <mergeCell ref="F293:M293"/>
    <mergeCell ref="F294:M294"/>
    <mergeCell ref="A296:T296"/>
    <mergeCell ref="A297:B301"/>
    <mergeCell ref="C297:H297"/>
    <mergeCell ref="I297:N297"/>
    <mergeCell ref="O297:T297"/>
    <mergeCell ref="C298:H298"/>
    <mergeCell ref="I298:N298"/>
    <mergeCell ref="O298:R299"/>
    <mergeCell ref="S298:T299"/>
    <mergeCell ref="C299:E299"/>
    <mergeCell ref="F299:H299"/>
    <mergeCell ref="I299:K299"/>
    <mergeCell ref="L299:N299"/>
    <mergeCell ref="A380:T380"/>
    <mergeCell ref="A381:B385"/>
    <mergeCell ref="C381:H381"/>
    <mergeCell ref="I381:N381"/>
    <mergeCell ref="O381:T381"/>
    <mergeCell ref="C382:H382"/>
    <mergeCell ref="I382:N382"/>
    <mergeCell ref="O382:R383"/>
    <mergeCell ref="S382:T383"/>
    <mergeCell ref="C383:E383"/>
    <mergeCell ref="F383:H383"/>
    <mergeCell ref="I383:K383"/>
    <mergeCell ref="L383:N383"/>
    <mergeCell ref="B432:D432"/>
    <mergeCell ref="F432:M432"/>
    <mergeCell ref="F433:M433"/>
    <mergeCell ref="F434:M434"/>
    <mergeCell ref="B404:D404"/>
    <mergeCell ref="F404:M404"/>
    <mergeCell ref="F405:M405"/>
    <mergeCell ref="F406:M406"/>
    <mergeCell ref="A408:T408"/>
    <mergeCell ref="A409:B413"/>
    <mergeCell ref="C409:H409"/>
    <mergeCell ref="I409:N409"/>
    <mergeCell ref="O409:T409"/>
    <mergeCell ref="C410:H410"/>
    <mergeCell ref="I410:N410"/>
    <mergeCell ref="O410:R411"/>
    <mergeCell ref="S410:T411"/>
    <mergeCell ref="C411:E411"/>
    <mergeCell ref="F411:H411"/>
    <mergeCell ref="I411:K411"/>
    <mergeCell ref="L411:N411"/>
  </mergeCells>
  <phoneticPr fontId="26" type="noConversion"/>
  <conditionalFormatting sqref="Q7:Q13">
    <cfRule type="cellIs" dxfId="34" priority="431" operator="greaterThan">
      <formula>R7</formula>
    </cfRule>
  </conditionalFormatting>
  <conditionalFormatting sqref="Q14:Q15">
    <cfRule type="cellIs" dxfId="33" priority="430" operator="greaterThan">
      <formula>R14</formula>
    </cfRule>
  </conditionalFormatting>
  <conditionalFormatting sqref="Q24:Q41">
    <cfRule type="cellIs" dxfId="32" priority="31" operator="greaterThan">
      <formula>R24</formula>
    </cfRule>
  </conditionalFormatting>
  <conditionalFormatting sqref="Q52:Q69">
    <cfRule type="cellIs" dxfId="31" priority="29" operator="greaterThan">
      <formula>R52</formula>
    </cfRule>
  </conditionalFormatting>
  <conditionalFormatting sqref="Q80:Q97">
    <cfRule type="cellIs" dxfId="30" priority="27" operator="greaterThan">
      <formula>R80</formula>
    </cfRule>
  </conditionalFormatting>
  <conditionalFormatting sqref="Q108:Q125">
    <cfRule type="cellIs" dxfId="29" priority="25" operator="greaterThan">
      <formula>R108</formula>
    </cfRule>
  </conditionalFormatting>
  <conditionalFormatting sqref="Q136:Q153">
    <cfRule type="cellIs" dxfId="28" priority="23" operator="greaterThan">
      <formula>R136</formula>
    </cfRule>
  </conditionalFormatting>
  <conditionalFormatting sqref="Q162:Q179">
    <cfRule type="cellIs" dxfId="27" priority="21" operator="greaterThan">
      <formula>R162</formula>
    </cfRule>
  </conditionalFormatting>
  <conditionalFormatting sqref="Q190:Q207">
    <cfRule type="cellIs" dxfId="26" priority="19" operator="greaterThan">
      <formula>R190</formula>
    </cfRule>
  </conditionalFormatting>
  <conditionalFormatting sqref="Q218:Q235">
    <cfRule type="cellIs" dxfId="25" priority="17" operator="greaterThan">
      <formula>R218</formula>
    </cfRule>
  </conditionalFormatting>
  <conditionalFormatting sqref="Q246:Q263">
    <cfRule type="cellIs" dxfId="24" priority="15" operator="greaterThan">
      <formula>R246</formula>
    </cfRule>
  </conditionalFormatting>
  <conditionalFormatting sqref="Q274:Q291">
    <cfRule type="cellIs" dxfId="23" priority="13" operator="greaterThan">
      <formula>R274</formula>
    </cfRule>
  </conditionalFormatting>
  <conditionalFormatting sqref="Q302:Q319">
    <cfRule type="cellIs" dxfId="22" priority="11" operator="greaterThan">
      <formula>R302</formula>
    </cfRule>
  </conditionalFormatting>
  <conditionalFormatting sqref="Q330:Q347">
    <cfRule type="cellIs" dxfId="21" priority="9" operator="greaterThan">
      <formula>R330</formula>
    </cfRule>
  </conditionalFormatting>
  <conditionalFormatting sqref="Q358:Q375">
    <cfRule type="cellIs" dxfId="20" priority="7" operator="greaterThan">
      <formula>R358</formula>
    </cfRule>
  </conditionalFormatting>
  <conditionalFormatting sqref="Q386:Q403">
    <cfRule type="cellIs" dxfId="19" priority="5" operator="greaterThan">
      <formula>R386</formula>
    </cfRule>
  </conditionalFormatting>
  <conditionalFormatting sqref="Q414:Q431">
    <cfRule type="cellIs" dxfId="18" priority="3" operator="greaterThan">
      <formula>R414</formula>
    </cfRule>
  </conditionalFormatting>
  <conditionalFormatting sqref="S7:S13">
    <cfRule type="cellIs" dxfId="17" priority="134" operator="greaterThan">
      <formula>$T$7</formula>
    </cfRule>
  </conditionalFormatting>
  <conditionalFormatting sqref="S33:S40">
    <cfRule type="cellIs" dxfId="16" priority="133" operator="notBetween">
      <formula>$T16</formula>
      <formula>-1*$T33</formula>
    </cfRule>
  </conditionalFormatting>
  <conditionalFormatting sqref="S61:S68">
    <cfRule type="cellIs" dxfId="15" priority="30" operator="notBetween">
      <formula>$T44</formula>
      <formula>-1*$T61</formula>
    </cfRule>
  </conditionalFormatting>
  <conditionalFormatting sqref="S89:S96">
    <cfRule type="cellIs" dxfId="14" priority="28" operator="notBetween">
      <formula>$T72</formula>
      <formula>-1*$T89</formula>
    </cfRule>
  </conditionalFormatting>
  <conditionalFormatting sqref="S117:S124">
    <cfRule type="cellIs" dxfId="13" priority="26" operator="notBetween">
      <formula>$T100</formula>
      <formula>-1*$T117</formula>
    </cfRule>
  </conditionalFormatting>
  <conditionalFormatting sqref="S145:S152">
    <cfRule type="cellIs" dxfId="12" priority="24" operator="notBetween">
      <formula>$T128</formula>
      <formula>-1*$T145</formula>
    </cfRule>
  </conditionalFormatting>
  <conditionalFormatting sqref="S171:S178">
    <cfRule type="cellIs" dxfId="11" priority="22" operator="notBetween">
      <formula>$T154</formula>
      <formula>-1*$T171</formula>
    </cfRule>
  </conditionalFormatting>
  <conditionalFormatting sqref="S199:S206">
    <cfRule type="cellIs" dxfId="10" priority="20" operator="notBetween">
      <formula>$T182</formula>
      <formula>-1*$T199</formula>
    </cfRule>
  </conditionalFormatting>
  <conditionalFormatting sqref="S227:S234">
    <cfRule type="cellIs" dxfId="9" priority="18" operator="notBetween">
      <formula>$T210</formula>
      <formula>-1*$T227</formula>
    </cfRule>
  </conditionalFormatting>
  <conditionalFormatting sqref="S255:S262">
    <cfRule type="cellIs" dxfId="8" priority="16" operator="notBetween">
      <formula>$T238</formula>
      <formula>-1*$T255</formula>
    </cfRule>
  </conditionalFormatting>
  <conditionalFormatting sqref="S283:S290">
    <cfRule type="cellIs" dxfId="7" priority="14" operator="notBetween">
      <formula>$T266</formula>
      <formula>-1*$T283</formula>
    </cfRule>
  </conditionalFormatting>
  <conditionalFormatting sqref="S311:S318">
    <cfRule type="cellIs" dxfId="6" priority="12" operator="notBetween">
      <formula>$T294</formula>
      <formula>-1*$T311</formula>
    </cfRule>
  </conditionalFormatting>
  <conditionalFormatting sqref="S339:S346">
    <cfRule type="cellIs" dxfId="5" priority="10" operator="notBetween">
      <formula>$T322</formula>
      <formula>-1*$T339</formula>
    </cfRule>
  </conditionalFormatting>
  <conditionalFormatting sqref="S367:S374">
    <cfRule type="cellIs" dxfId="4" priority="8" operator="notBetween">
      <formula>$T350</formula>
      <formula>-1*$T367</formula>
    </cfRule>
  </conditionalFormatting>
  <conditionalFormatting sqref="S395:S402">
    <cfRule type="cellIs" dxfId="3" priority="6" operator="notBetween">
      <formula>$T378</formula>
      <formula>-1*$T395</formula>
    </cfRule>
  </conditionalFormatting>
  <conditionalFormatting sqref="S423:S430">
    <cfRule type="cellIs" dxfId="2" priority="4" operator="notBetween">
      <formula>$T406</formula>
      <formula>-1*$T423</formula>
    </cfRule>
  </conditionalFormatting>
  <conditionalFormatting sqref="Q442:Q459">
    <cfRule type="cellIs" dxfId="1" priority="1" operator="greaterThan">
      <formula>R442</formula>
    </cfRule>
  </conditionalFormatting>
  <conditionalFormatting sqref="S451:S458">
    <cfRule type="cellIs" dxfId="0" priority="2" operator="notBetween">
      <formula>$T434</formula>
      <formula>-1*$T451</formula>
    </cfRule>
  </conditionalFormatting>
  <pageMargins left="0.70866141732283472" right="0.70866141732283472" top="0.74803149606299213" bottom="0.74803149606299213" header="0.31496062992125984" footer="0.31496062992125984"/>
  <pageSetup paperSize="9" scale="50" fitToWidth="0" fitToHeight="0" orientation="landscape" r:id="rId1"/>
  <headerFooter>
    <oddHeader>&amp;RPríloha č.1</oddHeader>
    <oddFooter>&amp;CGEODKO s.r.o., Žitná 21, 831 06 Bratislava&amp;RStrana &amp;P z &amp;N</oddFooter>
  </headerFooter>
  <rowBreaks count="1" manualBreakCount="1">
    <brk id="379" max="19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s H A A B Q S w M E F A A C A A g A 1 l V m W F 6 F B 7 G l A A A A 9 g A A A B I A H A B D b 2 5 m a W c v U G F j a 2 F n Z S 5 4 b W w g o h g A K K A U A A A A A A A A A A A A A A A A A A A A A A A A A A A A h Y 8 x D o I w G I W v Q r r T l m o M I T 9 l c F Q S E x L j 2 t Q K D V A M L Z a 7 O X g k r y B G U T f H 9 7 1 v e O 9 + v U E 2 t k 1 w U b 3 V n U l R h C k K l J H d U Z s y R Y M 7 h T H K O O y E r E W p g k k 2 N h n t M U W V c + e E E O 8 9 9 g v c 9 S V h l E b k k G 8 L W a l W o I + s / 8 u h N t Y J I x X i s H + N 4 Q x H b I l X L M Y U y A w h 1 + Y r s G n v s / 2 B s B 4 a N / S K 2 z o s N k D m C O T 9 g T 8 A U E s D B B Q A A g A I A N Z V Z l h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W V W Z Y B G r / a b 0 E A A C 3 L g A A E w A c A E Z v c m 1 1 b G F z L 1 N l Y 3 R p b 2 4 x L m 0 g o h g A K K A U A A A A A A A A A A A A A A A A A A A A A A A A A A A A 7 V r N b t s 4 E L 4 H y D s Q 6 s X B y g J J y X 9 d 5 J D G S Z G k a X Y 3 3 h y y W h C M x W 1 V y 6 Q h y U a U I I / Q h + h h X 2 K B 7 a X p e y 0 l x Z L s W G v l B 4 5 r K w d H M y N L 5 M z 3 D Y d D e 6 z r 2 4 K D 0 / g / + n l j w / t I X W a B V 8 q 7 s 1 N y h j E G F Q w x q s L W l g K 2 g c P 8 z Q 0 g / 8 4 t V 3 y S i l 1 v p L V F d 9 h n 3 K / s 2 w 7 T d g X 3 p e B V l P 3 X Z k c c U v O E s 7 Z r j x i o g r d 7 J 9 W j k 7 Y K P M 3 V h C n F j N Q R / W 9 f v n 8 B h 5 S z 2 8 + s J + + / o j 1 6 1 Q t I f C O J H n d O w h G Z 4 Q e B 2 C A Q Q t J G 5 M z 2 u B g x U 0 q / C K v n U C s w w 0 l 4 D r P E i H Z 7 g X l 6 E k 2 p K m + 5 o u 7 w g g e k P 3 S J A U m t B c 3 7 M 9 b 8 S 1 / Z U v 9 o M 8 f u 2 z 5 z t x V V U c G u c I Z 9 7 m 1 j F e z x r r B s / m E b 4 R p U w a 9 D 4 b N T P 3 D Y d n q p v R e c / b m l x o 5 7 p Z x L X z H + 7 V / g B 4 P Q p x 1 6 I W / q u J R 7 f w m 3 H z + 9 E w y Y V 4 m 8 r F 5 f K 7 E S y Z f L L z H g s 0 v / R g V j P Z 7 Q 3 6 S v + k 1 c W X L s 3 / 8 G n n / 7 z 4 B 1 w U B Y t 1 8 p E J b F b r 9 K t 9 x + p u k Y T g e O 7 c e P r E y N U w W Z M U T 3 S X f E X + j I l 7 4 J E h 9 V F K B k P a F J i G y l Y 0 U a y j x M w 1 l B z w p G V q h l h X p W a C g 3 s 1 2 L 5 v i 2 q H c y 7 t f y A h D P Y 7 Z F z 7 U Y u Z Z a r q W e a 2 l M g W B z w + a z / Z K l O S T M p w M 6 k 9 u x 8 / Z d c e c 3 r 3 L 9 z u b M i 1 R v b E 7 d 4 O G U n 7 R k D J J 0 m E A d J x e k J n n 6 t n M s a Q u b u o 4 h 8 S i n X Z t K i k v m x y q M E S S w i u J p m K N g I L r M N / t M h t y W y S D W 3 x E Z 8 K H j j D 9 D x m 4 9 D 1 d i m r 4 A Q 3 K g / 4 M h P x + r E 1 A d C E d 8 p D + N A q 9 H y R 5 a J s i 2 d z o 7 p g R i q D B D S M q l 6 d j e H U X w h f o Y l V M z W F V U T u T t 1 Y B o f n I u B N 5 R 4 I o R l 2 U N i S G w d N B F C X Q R b M X Q P X h / R K I 0 K r O o T s Y Q n p 6 J 5 v m X J Y Z / S A w f c L 9 u a O F Y i 4 H 4 Q l g B i X L X 8 2 8 E n h 2 n 6 W D v E F o W 8 U t d x G e E Z l Z o Z Q U E V 7 X Y z 3 D x M d V + 1 t L M t b R y L d K x j 9 k 8 T C 8 G c W W z d I W Z T A t S o Z t Y h z q q k x 1 + y M L C j M i C D e E w f x z L / Y N M I f c W t 3 g + a 1 G m T T B z N d e 7 I h v q g l u R 2 U A B F T y 7 S f a i 4 D c S 8 B u o m Q X / w + G e + i a a W R G P 6 K v t k R V N A P l L 8 / q m h s e s v v + X T j Y 3 N u f T x 3 g 2 + u y + N n / 3 m O u Z h 0 O X f i r M l X r C l T q s J T 0 N h E u q l G v l U 8 F d e / i R 0 t N R j I w 4 4 4 f 9 Y 3 k d J v 6 5 p Z + h K o q 6 d + m 7 9 I w 6 Q 0 m z g w 9 c u E y N k L 2 w L W G q z 4 t q 8 b Z q o f j U F x a f R h K f B i 7 j U z Q + j Y X F p 5 n E p y n 1 4 1 W A I E P F c 4 q m b N s F Z N o u t e V s u z w 0 h q m + e F e 4 U G y b C 4 t t K 4 l t C z c m u H d 3 x B a e Y Z T 0 u x + i n F 9 E L K w 2 i 8 + b w s g h i O t p 5 G T I Z P D C p C l 3 O u x y I N z 7 b f u y W i u r t Q f B H R k L y k c I J 6 j G E E 2 g O l x y L N E T v M u i s / 0 5 6 E b G e u c n B F 8 6 Q W V C i Z r p 5 t G o z q s a 1 i g j l a 2 W J W m 1 I P T S v Z b o c N M w s Q E R 1 t P M B 6 I y e 3 4 Z t k a k W V 9 q P B 3 m z 3 d G 8 U i Y 4 w T m G D f J E T 2 m J P q F H 0 Z h Y 7 7 E e Y n z O T j / D 1 B L A Q I t A B Q A A g A I A N Z V Z l h e h Q e x p Q A A A P Y A A A A S A A A A A A A A A A A A A A A A A A A A A A B D b 2 5 m a W c v U G F j a 2 F n Z S 5 4 b W x Q S w E C L Q A U A A I A C A D W V W Z Y U 3 I 4 L J s A A A D h A A A A E w A A A A A A A A A A A A A A A A D x A A A A W 0 N v b n R l b n R f V H l w Z X N d L n h t b F B L A Q I t A B Q A A g A I A N Z V Z l g E a v 9 p v Q Q A A L c u A A A T A A A A A A A A A A A A A A A A A N k B A A B G b 3 J t d W x h c y 9 T Z W N 0 a W 9 u M S 5 t U E s F B g A A A A A D A A M A w g A A A O M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T C A A A A A A A A 0 s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x W U 1 9 W M j I y J T I w K D I w M j E t M D k p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a W f D o W N p Y S I g L z 4 8 R W 5 0 c n k g V H l w Z T 0 i R m l s b E N v d W 5 0 I i B W Y W x 1 Z T 0 i b D E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M x V D A 2 O j U 4 O j M 3 L j A z N T c x O D h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V l N f V j I y M i A o M j A y M S 0 w O S k v Q X V 0 b 1 J l b W 9 2 Z W R D b 2 x 1 b W 5 z M S 5 7 Q 2 9 s d W 1 u M S 4 x L D B 9 J n F 1 b 3 Q 7 L C Z x d W 9 0 O 1 N l Y 3 R p b 2 4 x L 0 x W U 1 9 W M j I y I C g y M D I x L T A 5 K S 9 B d X R v U m V t b 3 Z l Z E N v b H V t b n M x L n t D b 2 x 1 b W 4 x L j I s M X 0 m c X V v d D s s J n F 1 b 3 Q 7 U 2 V j d G l v b j E v T F Z T X 1 Y y M j I g K D I w M j E t M D k p L 0 F 1 d G 9 S Z W 1 v d m V k Q 2 9 s d W 1 u c z E u e 0 N v b H V t b j E u M y w y f S Z x d W 9 0 O y w m c X V v d D t T Z W N 0 a W 9 u M S 9 M V l N f V j I y M i A o M j A y M S 0 w O S k v Q X V 0 b 1 J l b W 9 2 Z W R D b 2 x 1 b W 5 z M S 5 7 Q 2 9 s d W 1 u M S 4 0 L D N 9 J n F 1 b 3 Q 7 L C Z x d W 9 0 O 1 N l Y 3 R p b 2 4 x L 0 x W U 1 9 W M j I y I C g y M D I x L T A 5 K S 9 B d X R v U m V t b 3 Z l Z E N v b H V t b n M x L n t D b 2 x 1 b W 4 x L j U s N H 0 m c X V v d D s s J n F 1 b 3 Q 7 U 2 V j d G l v b j E v T F Z T X 1 Y y M j I g K D I w M j E t M D k p L 0 F 1 d G 9 S Z W 1 v d m V k Q 2 9 s d W 1 u c z E u e 0 N v b H V t b j E u N i w 1 f S Z x d W 9 0 O y w m c X V v d D t T Z W N 0 a W 9 u M S 9 M V l N f V j I y M i A o M j A y M S 0 w O S k v Q X V 0 b 1 J l b W 9 2 Z W R D b 2 x 1 b W 5 z M S 5 7 Q 2 9 s d W 1 u M S 4 3 L D Z 9 J n F 1 b 3 Q 7 L C Z x d W 9 0 O 1 N l Y 3 R p b 2 4 x L 0 x W U 1 9 W M j I y I C g y M D I x L T A 5 K S 9 B d X R v U m V t b 3 Z l Z E N v b H V t b n M x L n t D b 2 x 1 b W 4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x W U 1 9 W M j I y I C g y M D I x L T A 5 K S 9 B d X R v U m V t b 3 Z l Z E N v b H V t b n M x L n t D b 2 x 1 b W 4 x L j E s M H 0 m c X V v d D s s J n F 1 b 3 Q 7 U 2 V j d G l v b j E v T F Z T X 1 Y y M j I g K D I w M j E t M D k p L 0 F 1 d G 9 S Z W 1 v d m V k Q 2 9 s d W 1 u c z E u e 0 N v b H V t b j E u M i w x f S Z x d W 9 0 O y w m c X V v d D t T Z W N 0 a W 9 u M S 9 M V l N f V j I y M i A o M j A y M S 0 w O S k v Q X V 0 b 1 J l b W 9 2 Z W R D b 2 x 1 b W 5 z M S 5 7 Q 2 9 s d W 1 u M S 4 z L D J 9 J n F 1 b 3 Q 7 L C Z x d W 9 0 O 1 N l Y 3 R p b 2 4 x L 0 x W U 1 9 W M j I y I C g y M D I x L T A 5 K S 9 B d X R v U m V t b 3 Z l Z E N v b H V t b n M x L n t D b 2 x 1 b W 4 x L j Q s M 3 0 m c X V v d D s s J n F 1 b 3 Q 7 U 2 V j d G l v b j E v T F Z T X 1 Y y M j I g K D I w M j E t M D k p L 0 F 1 d G 9 S Z W 1 v d m V k Q 2 9 s d W 1 u c z E u e 0 N v b H V t b j E u N S w 0 f S Z x d W 9 0 O y w m c X V v d D t T Z W N 0 a W 9 u M S 9 M V l N f V j I y M i A o M j A y M S 0 w O S k v Q X V 0 b 1 J l b W 9 2 Z W R D b 2 x 1 b W 5 z M S 5 7 Q 2 9 s d W 1 u M S 4 2 L D V 9 J n F 1 b 3 Q 7 L C Z x d W 9 0 O 1 N l Y 3 R p b 2 4 x L 0 x W U 1 9 W M j I y I C g y M D I x L T A 5 K S 9 B d X R v U m V t b 3 Z l Z E N v b H V t b n M x L n t D b 2 x 1 b W 4 x L j c s N n 0 m c X V v d D s s J n F 1 b 3 Q 7 U 2 V j d G l v b j E v T F Z T X 1 Y y M j I g K D I w M j E t M D k p L 0 F 1 d G 9 S Z W 1 v d m V k Q 2 9 s d W 1 u c z E u e 0 N v b H V t b j I s N 3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E V u d H J 5 I F R 5 c G U 9 I l F 1 Z X J 5 S U Q i I F Z h b H V l P S J z Z D N j N T I w Y W E t M D R h N S 0 0 Z D U 1 L W E 4 Z j Q t Y T d k Y j c 0 O W M 2 O D M 1 I i A v P j w v U 3 R h Y m x l R W 5 0 c m l l c z 4 8 L 0 l 0 Z W 0 + P E l 0 Z W 0 + P E l 0 Z W 1 M b 2 N h d G l v b j 4 8 S X R l b V R 5 c G U + R m 9 y b X V s Y T w v S X R l b V R 5 c G U + P E l 0 Z W 1 Q Y X R o P l N l Y 3 R p b 2 4 x L z B f Z X R h c G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d U M T I 6 M D k 6 M j E u N T c 1 M D M x N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B f Z X R h c G E v Q X V 0 b 1 J l b W 9 2 Z W R D b 2 x 1 b W 5 z M S 5 7 Q 2 9 s d W 1 u M S 4 x L D B 9 J n F 1 b 3 Q 7 L C Z x d W 9 0 O 1 N l Y 3 R p b 2 4 x L z B f Z X R h c G E v Q X V 0 b 1 J l b W 9 2 Z W R D b 2 x 1 b W 5 z M S 5 7 Q 2 9 s d W 1 u M S 4 y L D F 9 J n F 1 b 3 Q 7 L C Z x d W 9 0 O 1 N l Y 3 R p b 2 4 x L z B f Z X R h c G E v Q X V 0 b 1 J l b W 9 2 Z W R D b 2 x 1 b W 5 z M S 5 7 Q 2 9 s d W 1 u M S 4 z L D J 9 J n F 1 b 3 Q 7 L C Z x d W 9 0 O 1 N l Y 3 R p b 2 4 x L z B f Z X R h c G E v Q X V 0 b 1 J l b W 9 2 Z W R D b 2 x 1 b W 5 z M S 5 7 Q 2 9 s d W 1 u M S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B f Z X R h c G E v Q X V 0 b 1 J l b W 9 2 Z W R D b 2 x 1 b W 5 z M S 5 7 Q 2 9 s d W 1 u M S 4 x L D B 9 J n F 1 b 3 Q 7 L C Z x d W 9 0 O 1 N l Y 3 R p b 2 4 x L z B f Z X R h c G E v Q X V 0 b 1 J l b W 9 2 Z W R D b 2 x 1 b W 5 z M S 5 7 Q 2 9 s d W 1 u M S 4 y L D F 9 J n F 1 b 3 Q 7 L C Z x d W 9 0 O 1 N l Y 3 R p b 2 4 x L z B f Z X R h c G E v Q X V 0 b 1 J l b W 9 2 Z W R D b 2 x 1 b W 5 z M S 5 7 Q 2 9 s d W 1 u M S 4 z L D J 9 J n F 1 b 3 Q 7 L C Z x d W 9 0 O 1 N l Y 3 R p b 2 4 x L z B f Z X R h c G E v Q X V 0 b 1 J l b W 9 2 Z W R D b 2 x 1 b W 5 z M S 5 7 Q 2 9 s d W 1 u M S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8 O h Y 2 l h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X V l c n l J R C I g V m F s d W U 9 I n N h Z D g y Y m Y z O S 0 w M z B j L T Q 1 Y T Y t O D A w Z C 0 5 N m U 5 N 2 Y z N m I z Y j c i I C 8 + P C 9 T d G F i b G V F b n R y a W V z P j w v S X R l b T 4 8 S X R l b T 4 8 S X R l b U x v Y 2 F 0 a W 9 u P j x J d G V t V H l w Z T 5 G b 3 J t d W x h P C 9 J d G V t V H l w Z T 4 8 S X R l b V B h d G g + U 2 V j d G l v b j E v c G 9 s b 2 h h J T J C d n l z a 2 F f R T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0 V D A 3 O j M 1 O j A y L j g 5 M D M x N z J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s b 2 h h K 3 Z 5 c 2 t h X 0 U x L 0 F 1 d G 9 S Z W 1 v d m V k Q 2 9 s d W 1 u c z E u e 0 N v b H V t b j E u M S w w f S Z x d W 9 0 O y w m c X V v d D t T Z W N 0 a W 9 u M S 9 w b 2 x v a G E r d n l z a 2 F f R T E v Q X V 0 b 1 J l b W 9 2 Z W R D b 2 x 1 b W 5 z M S 5 7 Q 2 9 s d W 1 u M S 4 y L D F 9 J n F 1 b 3 Q 7 L C Z x d W 9 0 O 1 N l Y 3 R p b 2 4 x L 3 B v b G 9 o Y S t 2 e X N r Y V 9 F M S 9 B d X R v U m V t b 3 Z l Z E N v b H V t b n M x L n t D b 2 x 1 b W 4 x L j M s M n 0 m c X V v d D s s J n F 1 b 3 Q 7 U 2 V j d G l v b j E v c G 9 s b 2 h h K 3 Z 5 c 2 t h X 0 U x L 0 F 1 d G 9 S Z W 1 v d m V k Q 2 9 s d W 1 u c z E u e 0 N v b H V t b j E u N C w z f S Z x d W 9 0 O y w m c X V v d D t T Z W N 0 a W 9 u M S 9 w b 2 x v a G E r d n l z a 2 F f R T E v Q X V 0 b 1 J l b W 9 2 Z W R D b 2 x 1 b W 5 z M S 5 7 Q 2 9 s d W 1 u M S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v b G 9 o Y S t 2 e X N r Y V 9 F M S 9 B d X R v U m V t b 3 Z l Z E N v b H V t b n M x L n t D b 2 x 1 b W 4 x L j E s M H 0 m c X V v d D s s J n F 1 b 3 Q 7 U 2 V j d G l v b j E v c G 9 s b 2 h h K 3 Z 5 c 2 t h X 0 U x L 0 F 1 d G 9 S Z W 1 v d m V k Q 2 9 s d W 1 u c z E u e 0 N v b H V t b j E u M i w x f S Z x d W 9 0 O y w m c X V v d D t T Z W N 0 a W 9 u M S 9 w b 2 x v a G E r d n l z a 2 F f R T E v Q X V 0 b 1 J l b W 9 2 Z W R D b 2 x 1 b W 5 z M S 5 7 Q 2 9 s d W 1 u M S 4 z L D J 9 J n F 1 b 3 Q 7 L C Z x d W 9 0 O 1 N l Y 3 R p b 2 4 x L 3 B v b G 9 o Y S t 2 e X N r Y V 9 F M S 9 B d X R v U m V t b 3 Z l Z E N v b H V t b n M x L n t D b 2 x 1 b W 4 x L j Q s M 3 0 m c X V v d D s s J n F 1 b 3 Q 7 U 2 V j d G l v b j E v c G 9 s b 2 h h K 3 Z 5 c 2 t h X 0 U x L 0 F 1 d G 9 S Z W 1 v d m V k Q 2 9 s d W 1 u c z E u e 0 N v b H V t b j E u N S w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f D o W N p Y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l F 1 Z X J 5 S U Q i I F Z h b H V l P S J z Y j d j O T B l Z W E t O D l h N i 0 0 M T R j L T l k Z j A t Z T M 3 M G I 1 M D I 5 N D g 3 I i A v P j w v U 3 R h Y m x l R W 5 0 c m l l c z 4 8 L 0 l 0 Z W 0 + P E l 0 Z W 0 + P E l 0 Z W 1 M b 2 N h d G l v b j 4 8 S X R l b V R 5 c G U + R m 9 y b X V s Y T w v S X R l b V R 5 c G U + P E l 0 Z W 1 Q Y X R o P l N l Y 3 R p b 2 4 x L 3 Z 5 c m 9 2 b m F u Z V 9 w b 2 x v a G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M F Q w O T o y O D o w N i 4 y O T A 4 N T U 0 W i I g L z 4 8 R W 5 0 c n k g V H l w Z T 0 i R m l s b E N v b H V t b l R 5 c G V z I i B W Y W x 1 Z T 0 i c 0 J n W U d C Z 0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5 c m 9 2 b m F u Z V 9 w b 2 x v a G E v Q X V 0 b 1 J l b W 9 2 Z W R D b 2 x 1 b W 5 z M S 5 7 Q 2 9 s d W 1 u M S 4 x L D B 9 J n F 1 b 3 Q 7 L C Z x d W 9 0 O 1 N l Y 3 R p b 2 4 x L 3 Z 5 c m 9 2 b m F u Z V 9 w b 2 x v a G E v Q X V 0 b 1 J l b W 9 2 Z W R D b 2 x 1 b W 5 z M S 5 7 Q 2 9 s d W 1 u M S 4 y L D F 9 J n F 1 b 3 Q 7 L C Z x d W 9 0 O 1 N l Y 3 R p b 2 4 x L 3 Z 5 c m 9 2 b m F u Z V 9 w b 2 x v a G E v Q X V 0 b 1 J l b W 9 2 Z W R D b 2 x 1 b W 5 z M S 5 7 Q 2 9 s d W 1 u M S 4 z L D J 9 J n F 1 b 3 Q 7 L C Z x d W 9 0 O 1 N l Y 3 R p b 2 4 x L 3 Z 5 c m 9 2 b m F u Z V 9 w b 2 x v a G E v Q X V 0 b 1 J l b W 9 2 Z W R D b 2 x 1 b W 5 z M S 5 7 Q 2 9 s d W 1 u M S 4 0 L D N 9 J n F 1 b 3 Q 7 L C Z x d W 9 0 O 1 N l Y 3 R p b 2 4 x L 3 Z 5 c m 9 2 b m F u Z V 9 w b 2 x v a G E v Q X V 0 b 1 J l b W 9 2 Z W R D b 2 x 1 b W 5 z M S 5 7 Q 2 9 s d W 1 u M S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Z 5 c m 9 2 b m F u Z V 9 w b 2 x v a G E v Q X V 0 b 1 J l b W 9 2 Z W R D b 2 x 1 b W 5 z M S 5 7 Q 2 9 s d W 1 u M S 4 x L D B 9 J n F 1 b 3 Q 7 L C Z x d W 9 0 O 1 N l Y 3 R p b 2 4 x L 3 Z 5 c m 9 2 b m F u Z V 9 w b 2 x v a G E v Q X V 0 b 1 J l b W 9 2 Z W R D b 2 x 1 b W 5 z M S 5 7 Q 2 9 s d W 1 u M S 4 y L D F 9 J n F 1 b 3 Q 7 L C Z x d W 9 0 O 1 N l Y 3 R p b 2 4 x L 3 Z 5 c m 9 2 b m F u Z V 9 w b 2 x v a G E v Q X V 0 b 1 J l b W 9 2 Z W R D b 2 x 1 b W 5 z M S 5 7 Q 2 9 s d W 1 u M S 4 z L D J 9 J n F 1 b 3 Q 7 L C Z x d W 9 0 O 1 N l Y 3 R p b 2 4 x L 3 Z 5 c m 9 2 b m F u Z V 9 w b 2 x v a G E v Q X V 0 b 1 J l b W 9 2 Z W R D b 2 x 1 b W 5 z M S 5 7 Q 2 9 s d W 1 u M S 4 0 L D N 9 J n F 1 b 3 Q 7 L C Z x d W 9 0 O 1 N l Y 3 R p b 2 4 x L 3 Z 5 c m 9 2 b m F u Z V 9 w b 2 x v a G E v Q X V 0 b 1 J l b W 9 2 Z W R D b 2 x 1 b W 5 z M S 5 7 Q 2 9 s d W 1 u M S 4 1 L D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8 O h Y 2 l h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X V l c n l J R C I g V m F s d W U 9 I n N m Y m U x Z D Z l M C 0 3 Z T Y 4 L T Q 3 Z T g t O T M 1 Y i 0 0 N z g x M j F m Z W V j Z D c i I C 8 + P C 9 T d G F i b G V F b n R y a W V z P j w v S X R l b T 4 8 S X R l b T 4 8 S X R l b U x v Y 2 F 0 a W 9 u P j x J d G V t V H l w Z T 5 G b 3 J t d W x h P C 9 J d G V t V H l w Z T 4 8 S X R l b V B h d G g + U 2 V j d G l v b j E v Y m 9 k e V 9 2 e X N r Y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M F Q w O T o z M T o 0 N y 4 2 N z Q 2 M z Q x W i I g L z 4 8 R W 5 0 c n k g V H l w Z T 0 i R m l s b E N v b H V t b l R 5 c G V z I i B W Y W x 1 Z T 0 i c 0 J n W U d C Z 0 1 H Q m d Z R 0 J n W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9 k e V 9 2 e X N r Y S 9 B d X R v U m V t b 3 Z l Z E N v b H V t b n M x L n t D b 2 x 1 b W 4 x L j E s M H 0 m c X V v d D s s J n F 1 b 3 Q 7 U 2 V j d G l v b j E v Y m 9 k e V 9 2 e X N r Y S 9 B d X R v U m V t b 3 Z l Z E N v b H V t b n M x L n t D b 2 x 1 b W 4 x L j I s M X 0 m c X V v d D s s J n F 1 b 3 Q 7 U 2 V j d G l v b j E v Y m 9 k e V 9 2 e X N r Y S 9 B d X R v U m V t b 3 Z l Z E N v b H V t b n M x L n t D b 2 x 1 b W 4 x L j M s M n 0 m c X V v d D s s J n F 1 b 3 Q 7 U 2 V j d G l v b j E v Y m 9 k e V 9 2 e X N r Y S 9 B d X R v U m V t b 3 Z l Z E N v b H V t b n M x L n t D b 2 x 1 b W 4 x L j Q s M 3 0 m c X V v d D s s J n F 1 b 3 Q 7 U 2 V j d G l v b j E v Y m 9 k e V 9 2 e X N r Y S 9 B d X R v U m V t b 3 Z l Z E N v b H V t b n M x L n t D b 2 x 1 b W 4 x L j U s N H 0 m c X V v d D s s J n F 1 b 3 Q 7 U 2 V j d G l v b j E v Y m 9 k e V 9 2 e X N r Y S 9 B d X R v U m V t b 3 Z l Z E N v b H V t b n M x L n t D b 2 x 1 b W 4 x L j Y s N X 0 m c X V v d D s s J n F 1 b 3 Q 7 U 2 V j d G l v b j E v Y m 9 k e V 9 2 e X N r Y S 9 B d X R v U m V t b 3 Z l Z E N v b H V t b n M x L n t D b 2 x 1 b W 4 x L j c s N n 0 m c X V v d D s s J n F 1 b 3 Q 7 U 2 V j d G l v b j E v Y m 9 k e V 9 2 e X N r Y S 9 B d X R v U m V t b 3 Z l Z E N v b H V t b n M x L n t D b 2 x 1 b W 4 x L j g s N 3 0 m c X V v d D s s J n F 1 b 3 Q 7 U 2 V j d G l v b j E v Y m 9 k e V 9 2 e X N r Y S 9 B d X R v U m V t b 3 Z l Z E N v b H V t b n M x L n t D b 2 x 1 b W 4 x L j k s O H 0 m c X V v d D s s J n F 1 b 3 Q 7 U 2 V j d G l v b j E v Y m 9 k e V 9 2 e X N r Y S 9 B d X R v U m V t b 3 Z l Z E N v b H V t b n M x L n t D b 2 x 1 b W 4 x L j E w L D l 9 J n F 1 b 3 Q 7 L C Z x d W 9 0 O 1 N l Y 3 R p b 2 4 x L 2 J v Z H l f d n l z a 2 E v Q X V 0 b 1 J l b W 9 2 Z W R D b 2 x 1 b W 5 z M S 5 7 Q 2 9 s d W 1 u M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J v Z H l f d n l z a 2 E v Q X V 0 b 1 J l b W 9 2 Z W R D b 2 x 1 b W 5 z M S 5 7 Q 2 9 s d W 1 u M S 4 x L D B 9 J n F 1 b 3 Q 7 L C Z x d W 9 0 O 1 N l Y 3 R p b 2 4 x L 2 J v Z H l f d n l z a 2 E v Q X V 0 b 1 J l b W 9 2 Z W R D b 2 x 1 b W 5 z M S 5 7 Q 2 9 s d W 1 u M S 4 y L D F 9 J n F 1 b 3 Q 7 L C Z x d W 9 0 O 1 N l Y 3 R p b 2 4 x L 2 J v Z H l f d n l z a 2 E v Q X V 0 b 1 J l b W 9 2 Z W R D b 2 x 1 b W 5 z M S 5 7 Q 2 9 s d W 1 u M S 4 z L D J 9 J n F 1 b 3 Q 7 L C Z x d W 9 0 O 1 N l Y 3 R p b 2 4 x L 2 J v Z H l f d n l z a 2 E v Q X V 0 b 1 J l b W 9 2 Z W R D b 2 x 1 b W 5 z M S 5 7 Q 2 9 s d W 1 u M S 4 0 L D N 9 J n F 1 b 3 Q 7 L C Z x d W 9 0 O 1 N l Y 3 R p b 2 4 x L 2 J v Z H l f d n l z a 2 E v Q X V 0 b 1 J l b W 9 2 Z W R D b 2 x 1 b W 5 z M S 5 7 Q 2 9 s d W 1 u M S 4 1 L D R 9 J n F 1 b 3 Q 7 L C Z x d W 9 0 O 1 N l Y 3 R p b 2 4 x L 2 J v Z H l f d n l z a 2 E v Q X V 0 b 1 J l b W 9 2 Z W R D b 2 x 1 b W 5 z M S 5 7 Q 2 9 s d W 1 u M S 4 2 L D V 9 J n F 1 b 3 Q 7 L C Z x d W 9 0 O 1 N l Y 3 R p b 2 4 x L 2 J v Z H l f d n l z a 2 E v Q X V 0 b 1 J l b W 9 2 Z W R D b 2 x 1 b W 5 z M S 5 7 Q 2 9 s d W 1 u M S 4 3 L D Z 9 J n F 1 b 3 Q 7 L C Z x d W 9 0 O 1 N l Y 3 R p b 2 4 x L 2 J v Z H l f d n l z a 2 E v Q X V 0 b 1 J l b W 9 2 Z W R D b 2 x 1 b W 5 z M S 5 7 Q 2 9 s d W 1 u M S 4 4 L D d 9 J n F 1 b 3 Q 7 L C Z x d W 9 0 O 1 N l Y 3 R p b 2 4 x L 2 J v Z H l f d n l z a 2 E v Q X V 0 b 1 J l b W 9 2 Z W R D b 2 x 1 b W 5 z M S 5 7 Q 2 9 s d W 1 u M S 4 5 L D h 9 J n F 1 b 3 Q 7 L C Z x d W 9 0 O 1 N l Y 3 R p b 2 4 x L 2 J v Z H l f d n l z a 2 E v Q X V 0 b 1 J l b W 9 2 Z W R D b 2 x 1 b W 5 z M S 5 7 Q 2 9 s d W 1 u M S 4 x M C w 5 f S Z x d W 9 0 O y w m c X V v d D t T Z W N 0 a W 9 u M S 9 i b 2 R 5 X 3 Z 5 c 2 t h L 0 F 1 d G 9 S Z W 1 v d m V k Q 2 9 s d W 1 u c z E u e 0 N v b H V t b j I s M T B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8 O h Y 2 l h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X V l c n l J R C I g V m F s d W U 9 I n N j O T I 5 Y m I 0 Z i 0 3 N D l j L T Q z Z j A t O T I 5 M i 0 3 Y j J i N T k z M T l j Z W E i I C 8 + P C 9 T d G F i b G V F b n R y a W V z P j w v S X R l b T 4 8 S X R l b T 4 8 S X R l b U x v Y 2 F 0 a W 9 u P j x J d G V t V H l w Z T 5 G b 3 J t d W x h P C 9 J d G V t V H l w Z T 4 8 S X R l b V B h d G g + U 2 V j d G l v b j E v d n l y b 3 Z u Y W 5 l X 3 B v b G 9 o Y S U y Q n Z 5 c 2 t h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a W f D o W N p Y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O F Q x N D o w N j o 0 M C 4 3 N D c y O D g 2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e X J v d m 5 h b m V f c G 9 s b 2 h h K 3 Z 5 c 2 t h L 0 F 1 d G 9 S Z W 1 v d m V k Q 2 9 s d W 1 u c z E u e 0 N v b H V t b j E u M S w w f S Z x d W 9 0 O y w m c X V v d D t T Z W N 0 a W 9 u M S 9 2 e X J v d m 5 h b m V f c G 9 s b 2 h h K 3 Z 5 c 2 t h L 0 F 1 d G 9 S Z W 1 v d m V k Q 2 9 s d W 1 u c z E u e 0 N v b H V t b j E u M i w x f S Z x d W 9 0 O y w m c X V v d D t T Z W N 0 a W 9 u M S 9 2 e X J v d m 5 h b m V f c G 9 s b 2 h h K 3 Z 5 c 2 t h L 0 F 1 d G 9 S Z W 1 v d m V k Q 2 9 s d W 1 u c z E u e 0 N v b H V t b j E u M y w y f S Z x d W 9 0 O y w m c X V v d D t T Z W N 0 a W 9 u M S 9 2 e X J v d m 5 h b m V f c G 9 s b 2 h h K 3 Z 5 c 2 t h L 0 F 1 d G 9 S Z W 1 v d m V k Q 2 9 s d W 1 u c z E u e 0 N v b H V t b j E u N C w z f S Z x d W 9 0 O y w m c X V v d D t T Z W N 0 a W 9 u M S 9 2 e X J v d m 5 h b m V f c G 9 s b 2 h h K 3 Z 5 c 2 t h L 0 F 1 d G 9 S Z W 1 v d m V k Q 2 9 s d W 1 u c z E u e 0 N v b H V t b j E u N S w 0 f S Z x d W 9 0 O y w m c X V v d D t T Z W N 0 a W 9 u M S 9 2 e X J v d m 5 h b m V f c G 9 s b 2 h h K 3 Z 5 c 2 t h L 0 F 1 d G 9 S Z W 1 v d m V k Q 2 9 s d W 1 u c z E u e 0 N v b H V t b j E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2 e X J v d m 5 h b m V f c G 9 s b 2 h h K 3 Z 5 c 2 t h L 0 F 1 d G 9 S Z W 1 v d m V k Q 2 9 s d W 1 u c z E u e 0 N v b H V t b j E u M S w w f S Z x d W 9 0 O y w m c X V v d D t T Z W N 0 a W 9 u M S 9 2 e X J v d m 5 h b m V f c G 9 s b 2 h h K 3 Z 5 c 2 t h L 0 F 1 d G 9 S Z W 1 v d m V k Q 2 9 s d W 1 u c z E u e 0 N v b H V t b j E u M i w x f S Z x d W 9 0 O y w m c X V v d D t T Z W N 0 a W 9 u M S 9 2 e X J v d m 5 h b m V f c G 9 s b 2 h h K 3 Z 5 c 2 t h L 0 F 1 d G 9 S Z W 1 v d m V k Q 2 9 s d W 1 u c z E u e 0 N v b H V t b j E u M y w y f S Z x d W 9 0 O y w m c X V v d D t T Z W N 0 a W 9 u M S 9 2 e X J v d m 5 h b m V f c G 9 s b 2 h h K 3 Z 5 c 2 t h L 0 F 1 d G 9 S Z W 1 v d m V k Q 2 9 s d W 1 u c z E u e 0 N v b H V t b j E u N C w z f S Z x d W 9 0 O y w m c X V v d D t T Z W N 0 a W 9 u M S 9 2 e X J v d m 5 h b m V f c G 9 s b 2 h h K 3 Z 5 c 2 t h L 0 F 1 d G 9 S Z W 1 v d m V k Q 2 9 s d W 1 u c z E u e 0 N v b H V t b j E u N S w 0 f S Z x d W 9 0 O y w m c X V v d D t T Z W N 0 a W 9 u M S 9 2 e X J v d m 5 h b m V f c G 9 s b 2 h h K 3 Z 5 c 2 t h L 0 F 1 d G 9 S Z W 1 v d m V k Q 2 9 s d W 1 u c z E u e 0 N v b H V t b j E u N i w 1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R W 5 0 c n k g V H l w Z T 0 i U X V l c n l J R C I g V m F s d W U 9 I n M z Z T h m O T E 4 M C 1 j M m Y y L T Q z O D M t Y T E w Y i 1 j Y W I w M W Q 0 Z D Q 1 N m E i I C 8 + P C 9 T d G F i b G V F b n R y a W V z P j w v S X R l b T 4 8 S X R l b T 4 8 S X R l b U x v Y 2 F 0 a W 9 u P j x J d G V t V H l w Z T 5 G b 3 J t d W x h P C 9 J d G V t V H l w Z T 4 8 S X R l b V B h d G g + U 2 V j d G l v b j E v d n l y b 3 Z u Y W 5 l X 3 B v b G 9 o Y S U y Q n Z 5 c 2 t h J T I w K D I p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M z o y N D o w M i 4 5 M j Q 5 N z Y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n l y b 3 Z u Y W 5 l X 3 B v b G 9 o Y S t 2 e X N r Y S A o M i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2 e X J v d m 5 h b m V f c G 9 s b 2 h h K 3 Z 5 c 2 t h I C g y K S 9 B d X R v U m V t b 3 Z l Z E N v b H V t b n M x L n t D b 2 x 1 b W 4 x L D B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x F b n R y e S B U e X B l P S J R d W V y e U l E I i B W Y W x 1 Z T 0 i c 2 Y y M T Z h M m R k L T c 1 O W Y t N G Y 1 N C 0 4 Z T k x L T B l N D J j M T c 3 Y 2 F m M S I g L z 4 8 L 1 N 0 Y W J s Z U V u d H J p Z X M + P C 9 J d G V t P j x J d G V t P j x J d G V t T G 9 j Y X R p b 2 4 + P E l 0 Z W 1 U e X B l P k Z v c m 1 1 b G E 8 L 0 l 0 Z W 1 U e X B l P j x J d G V t U G F 0 a D 5 T Z W N 0 a W 9 u M S 9 2 e X J v d m 5 h b m V f c G 9 s b 2 h h J T J C d n l z a 2 E l M j A o M y k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8 O h Y 2 l h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E z O j I 0 O j M 1 L j c 3 O T Y w N T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5 c m 9 2 b m F u Z V 9 w b 2 x v a G E r d n l z a 2 E g K D M p L 0 F 1 d G 9 S Z W 1 v d m V k Q 2 9 s d W 1 u c z E u e 0 N v b H V t b j E u M S w w f S Z x d W 9 0 O y w m c X V v d D t T Z W N 0 a W 9 u M S 9 2 e X J v d m 5 h b m V f c G 9 s b 2 h h K 3 Z 5 c 2 t h I C g z K S 9 B d X R v U m V t b 3 Z l Z E N v b H V t b n M x L n t D b 2 x 1 b W 4 x L j I s M X 0 m c X V v d D s s J n F 1 b 3 Q 7 U 2 V j d G l v b j E v d n l y b 3 Z u Y W 5 l X 3 B v b G 9 o Y S t 2 e X N r Y S A o M y k v Q X V 0 b 1 J l b W 9 2 Z W R D b 2 x 1 b W 5 z M S 5 7 Q 2 9 s d W 1 u M S 4 z L D J 9 J n F 1 b 3 Q 7 L C Z x d W 9 0 O 1 N l Y 3 R p b 2 4 x L 3 Z 5 c m 9 2 b m F u Z V 9 w b 2 x v a G E r d n l z a 2 E g K D M p L 0 F 1 d G 9 S Z W 1 v d m V k Q 2 9 s d W 1 u c z E u e 0 N v b H V t b j E u N C w z f S Z x d W 9 0 O y w m c X V v d D t T Z W N 0 a W 9 u M S 9 2 e X J v d m 5 h b m V f c G 9 s b 2 h h K 3 Z 5 c 2 t h I C g z K S 9 B d X R v U m V t b 3 Z l Z E N v b H V t b n M x L n t D b 2 x 1 b W 4 x L j U s N H 0 m c X V v d D s s J n F 1 b 3 Q 7 U 2 V j d G l v b j E v d n l y b 3 Z u Y W 5 l X 3 B v b G 9 o Y S t 2 e X N r Y S A o M y k v Q X V 0 b 1 J l b W 9 2 Z W R D b 2 x 1 b W 5 z M S 5 7 Q 2 9 s d W 1 u M S 4 2 L D V 9 J n F 1 b 3 Q 7 L C Z x d W 9 0 O 1 N l Y 3 R p b 2 4 x L 3 Z 5 c m 9 2 b m F u Z V 9 w b 2 x v a G E r d n l z a 2 E g K D M p L 0 F 1 d G 9 S Z W 1 v d m V k Q 2 9 s d W 1 u c z E u e 0 N v b H V t b j E u N y w 2 f S Z x d W 9 0 O y w m c X V v d D t T Z W N 0 a W 9 u M S 9 2 e X J v d m 5 h b m V f c G 9 s b 2 h h K 3 Z 5 c 2 t h I C g z K S 9 B d X R v U m V t b 3 Z l Z E N v b H V t b n M x L n t D b 2 x 1 b W 4 x L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n l y b 3 Z u Y W 5 l X 3 B v b G 9 o Y S t 2 e X N r Y S A o M y k v Q X V 0 b 1 J l b W 9 2 Z W R D b 2 x 1 b W 5 z M S 5 7 Q 2 9 s d W 1 u M S 4 x L D B 9 J n F 1 b 3 Q 7 L C Z x d W 9 0 O 1 N l Y 3 R p b 2 4 x L 3 Z 5 c m 9 2 b m F u Z V 9 w b 2 x v a G E r d n l z a 2 E g K D M p L 0 F 1 d G 9 S Z W 1 v d m V k Q 2 9 s d W 1 u c z E u e 0 N v b H V t b j E u M i w x f S Z x d W 9 0 O y w m c X V v d D t T Z W N 0 a W 9 u M S 9 2 e X J v d m 5 h b m V f c G 9 s b 2 h h K 3 Z 5 c 2 t h I C g z K S 9 B d X R v U m V t b 3 Z l Z E N v b H V t b n M x L n t D b 2 x 1 b W 4 x L j M s M n 0 m c X V v d D s s J n F 1 b 3 Q 7 U 2 V j d G l v b j E v d n l y b 3 Z u Y W 5 l X 3 B v b G 9 o Y S t 2 e X N r Y S A o M y k v Q X V 0 b 1 J l b W 9 2 Z W R D b 2 x 1 b W 5 z M S 5 7 Q 2 9 s d W 1 u M S 4 0 L D N 9 J n F 1 b 3 Q 7 L C Z x d W 9 0 O 1 N l Y 3 R p b 2 4 x L 3 Z 5 c m 9 2 b m F u Z V 9 w b 2 x v a G E r d n l z a 2 E g K D M p L 0 F 1 d G 9 S Z W 1 v d m V k Q 2 9 s d W 1 u c z E u e 0 N v b H V t b j E u N S w 0 f S Z x d W 9 0 O y w m c X V v d D t T Z W N 0 a W 9 u M S 9 2 e X J v d m 5 h b m V f c G 9 s b 2 h h K 3 Z 5 c 2 t h I C g z K S 9 B d X R v U m V t b 3 Z l Z E N v b H V t b n M x L n t D b 2 x 1 b W 4 x L j Y s N X 0 m c X V v d D s s J n F 1 b 3 Q 7 U 2 V j d G l v b j E v d n l y b 3 Z u Y W 5 l X 3 B v b G 9 o Y S t 2 e X N r Y S A o M y k v Q X V 0 b 1 J l b W 9 2 Z W R D b 2 x 1 b W 5 z M S 5 7 Q 2 9 s d W 1 u M S 4 3 L D Z 9 J n F 1 b 3 Q 7 L C Z x d W 9 0 O 1 N l Y 3 R p b 2 4 x L 3 Z 5 c m 9 2 b m F u Z V 9 w b 2 x v a G E r d n l z a 2 E g K D M p L 0 F 1 d G 9 S Z W 1 v d m V k Q 2 9 s d W 1 u c z E u e 0 N v b H V t b j E u O C w 3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R W 5 0 c n k g V H l w Z T 0 i U X V l c n l J R C I g V m F s d W U 9 I n M 4 M T Y 1 Y j g x N i 1 j Y j Y z L T R h N G U t Y m U 2 M y 1 m N D c z M z A 1 Y z Z k M D Y i I C 8 + P C 9 T d G F i b G V F b n R y a W V z P j w v S X R l b T 4 8 S X R l b T 4 8 S X R l b U x v Y 2 F 0 a W 9 u P j x J d G V t V H l w Z T 5 G b 3 J t d W x h P C 9 J d G V t V H l w Z T 4 8 S X R l b V B h d G g + U 2 V j d G l v b j E v T F Z T X 1 Y y M j I l M j A o M j A y M S 0 w O S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V l N f V j I y M i U y M C g y M D I x L T A 5 K S 9 a b W V u Z W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V l N f V j I y M i U y M C g y M D I x L T A 5 K S 9 S b 3 p k Z W x p J U M 1 J U E 1 J T I w c 3 Q l Q z Q l Q k F w Z W M l M j B w b 2 Q l Q z Q l Q k V h J T I w b 2 R k Z S V D N C V C R W 9 2 Y S V D N C U 4 R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V l N f V j I y M i U y M C g y M D I x L T A 5 K S 9 a b W V u Z W 4 l Q z M l Q k Q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F 9 l d G F w Y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f Z X R h c G E v U m 9 6 Z G V s a S V D N S V B N S U y M H N 0 J U M 0 J U J B c G V j J T I w c G 9 k J U M 0 J U J F Y S U y M G 9 k Z G U l Q z Q l Q k V v d m E l Q z Q l O E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F 9 l d G F w Y S 9 a b W V u Z W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x v a G E l M k J 2 e X N r Y V 9 F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G 9 o Y S U y Q n Z 5 c 2 t h X 0 U x L 1 J v e m R l b G k l Q z U l Q T U l M j B z d C V D N C V C Q X B l Y y U y M H B v Z C V D N C V C R W E l M j B v Z G R l J U M 0 J U J F b 3 Z h J U M 0 J T h E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G 9 o Y S U y Q n Z 5 c 2 t h X 0 U x L 1 p t Z W 5 l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5 c m 9 2 b m F u Z V 9 w b 2 x v a G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e X J v d m 5 h b m V f c G 9 s b 2 h h L 1 J v e m R l b G k l Q z U l Q T U l M j B z d C V D N C V C Q X B l Y y U y M H B v Z C V D N C V C R W E l M j B v Z G R l J U M 0 J U J F b 3 Z h J U M 0 J T h E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5 c m 9 2 b m F u Z V 9 w b 2 x v a G E v W m 1 l b m V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k e V 9 2 e X N r Y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Z H l f d n l z a 2 E v W m 1 l b m V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k e V 9 2 e X N r Y S 9 S b 3 p k Z W x p J U M 1 J U E 1 J T I w c 3 Q l Q z Q l Q k F w Z W M l M j B w b 2 Q l Q z Q l Q k V h J T I w b 2 R k Z S V D N C V C R W 9 2 Y S V D N C U 4 R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R 5 X 3 Z 5 c 2 t h L 1 p t Z W 5 l b i V D M y V C R C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e X J v d m 5 h b m V f c G 9 s b 2 h h J T J C d n l z a 2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e X J v d m 5 h b m V f c G 9 s b 2 h h J T J C d n l z a 2 E v U m 9 6 Z G V s a S V D N S V B N S U y M H N 0 J U M 0 J U J B c G V j J T I w c G 9 k J U M 0 J U J F Y S U y M G 9 k Z G U l Q z Q l Q k V v d m E l Q z Q l O E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l y b 3 Z u Y W 5 l X 3 B v b G 9 o Y S U y Q n Z 5 c 2 t h L 1 p t Z W 5 l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5 c m 9 2 b m F u Z V 9 w b 2 x v a G E l M k J 2 e X N r Y S U y M C g y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5 c m 9 2 b m F u Z V 9 w b 2 x v a G E l M k J 2 e X N r Y S U y M C g z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5 c m 9 2 b m F u Z V 9 w b 2 x v a G E l M k J 2 e X N r Y S U y M C g z K S 9 S b 3 p k Z W x p J U M 1 J U E 1 J T I w c 3 Q l Q z Q l Q k F w Z W M l M j B w b 2 Q l Q z Q l Q k V h J T I w b 2 R k Z S V D N C V C R W 9 2 Y S V D N C U 4 R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e X J v d m 5 h b m V f c G 9 s b 2 h h J T J C d n l z a 2 E l M j A o M y k v W m 1 l b m V u J U M z J U J E J T I w d H l w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n l y b 3 Z u Y W 5 l X 3 B v b G 9 o Y S U y Q n Z 5 c 2 t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8 O h Y 2 l h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1 x L 5 r Y V 9 2 e X J v d m 5 h b m V f c G 9 s b 2 h h X 3 Z 5 c 2 t h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Z U M T M 6 N T Q 6 M D M u M z I 3 M j U 4 N 1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5 c m 9 2 b m F u Z V 9 w b 2 x v a G E r d n l z a 2 E g K D Q p L 0 F 1 d G 9 S Z W 1 v d m V k Q 2 9 s d W 1 u c z E u e 0 N v b H V t b j E u M S w w f S Z x d W 9 0 O y w m c X V v d D t T Z W N 0 a W 9 u M S 9 2 e X J v d m 5 h b m V f c G 9 s b 2 h h K 3 Z 5 c 2 t h I C g 0 K S 9 B d X R v U m V t b 3 Z l Z E N v b H V t b n M x L n t D b 2 x 1 b W 4 x L j I s M X 0 m c X V v d D s s J n F 1 b 3 Q 7 U 2 V j d G l v b j E v d n l y b 3 Z u Y W 5 l X 3 B v b G 9 o Y S t 2 e X N r Y S A o N C k v Q X V 0 b 1 J l b W 9 2 Z W R D b 2 x 1 b W 5 z M S 5 7 Q 2 9 s d W 1 u M S 4 z L D J 9 J n F 1 b 3 Q 7 L C Z x d W 9 0 O 1 N l Y 3 R p b 2 4 x L 3 Z 5 c m 9 2 b m F u Z V 9 w b 2 x v a G E r d n l z a 2 E g K D Q p L 0 F 1 d G 9 S Z W 1 v d m V k Q 2 9 s d W 1 u c z E u e 0 N v b H V t b j E u N C w z f S Z x d W 9 0 O y w m c X V v d D t T Z W N 0 a W 9 u M S 9 2 e X J v d m 5 h b m V f c G 9 s b 2 h h K 3 Z 5 c 2 t h I C g 0 K S 9 B d X R v U m V t b 3 Z l Z E N v b H V t b n M x L n t D b 2 x 1 b W 4 x L j U s N H 0 m c X V v d D s s J n F 1 b 3 Q 7 U 2 V j d G l v b j E v d n l y b 3 Z u Y W 5 l X 3 B v b G 9 o Y S t 2 e X N r Y S A o N C k v Q X V 0 b 1 J l b W 9 2 Z W R D b 2 x 1 b W 5 z M S 5 7 Q 2 9 s d W 1 u M S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Z 5 c m 9 2 b m F u Z V 9 w b 2 x v a G E r d n l z a 2 E g K D Q p L 0 F 1 d G 9 S Z W 1 v d m V k Q 2 9 s d W 1 u c z E u e 0 N v b H V t b j E u M S w w f S Z x d W 9 0 O y w m c X V v d D t T Z W N 0 a W 9 u M S 9 2 e X J v d m 5 h b m V f c G 9 s b 2 h h K 3 Z 5 c 2 t h I C g 0 K S 9 B d X R v U m V t b 3 Z l Z E N v b H V t b n M x L n t D b 2 x 1 b W 4 x L j I s M X 0 m c X V v d D s s J n F 1 b 3 Q 7 U 2 V j d G l v b j E v d n l y b 3 Z u Y W 5 l X 3 B v b G 9 o Y S t 2 e X N r Y S A o N C k v Q X V 0 b 1 J l b W 9 2 Z W R D b 2 x 1 b W 5 z M S 5 7 Q 2 9 s d W 1 u M S 4 z L D J 9 J n F 1 b 3 Q 7 L C Z x d W 9 0 O 1 N l Y 3 R p b 2 4 x L 3 Z 5 c m 9 2 b m F u Z V 9 w b 2 x v a G E r d n l z a 2 E g K D Q p L 0 F 1 d G 9 S Z W 1 v d m V k Q 2 9 s d W 1 u c z E u e 0 N v b H V t b j E u N C w z f S Z x d W 9 0 O y w m c X V v d D t T Z W N 0 a W 9 u M S 9 2 e X J v d m 5 h b m V f c G 9 s b 2 h h K 3 Z 5 c 2 t h I C g 0 K S 9 B d X R v U m V t b 3 Z l Z E N v b H V t b n M x L n t D b 2 x 1 b W 4 x L j U s N H 0 m c X V v d D s s J n F 1 b 3 Q 7 U 2 V j d G l v b j E v d n l y b 3 Z u Y W 5 l X 3 B v b G 9 o Y S t 2 e X N r Y S A o N C k v Q X V 0 b 1 J l b W 9 2 Z W R D b 2 x 1 b W 5 z M S 5 7 Q 2 9 s d W 1 u M S 4 2 L D V 9 J n F 1 b 3 Q 7 X S w m c X V v d D t S Z W x h d G l v b n N o a X B J b m Z v J n F 1 b 3 Q 7 O l t d f S I g L z 4 8 R W 5 0 c n k g V H l w Z T 0 i U X V l c n l J R C I g V m F s d W U 9 I n M y O D E 3 Y T h m M i 1 h Y 2 Y 3 L T Q 5 N 2 M t O D Q 3 N i 1 k N D B k M T Q 2 Y z l i Z T c i I C 8 + P C 9 T d G F i b G V F b n R y a W V z P j w v S X R l b T 4 8 S X R l b T 4 8 S X R l b U x v Y 2 F 0 a W 9 u P j x J d G V t V H l w Z T 5 G b 3 J t d W x h P C 9 J d G V t V H l w Z T 4 8 S X R l b V B h d G g + U 2 V j d G l v b j E v d n l y b 3 Z u Y W 5 l X 3 B v b G 9 o Y S U y Q n Z 5 c 2 t h J T I w K D Q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l y b 3 Z u Y W 5 l X 3 B v b G 9 o Y S U y Q n Z 5 c 2 t h J T I w K D Q p L 1 J v e m R l b G k l Q z U l Q T U l M j B z d C V D N C V C Q X B l Y y U y M H B v Z C V D N C V C R W E l M j B v Z G R l J U M 0 J U J F b 3 Z h J U M 0 J T h E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5 c m 9 2 b m F u Z V 9 w b 2 x v a G E l M k J 2 e X N r Y S U y M C g 0 K S 9 a b W V u Z W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e X J v d m 5 h b m V f c G 9 s b 2 h h J T J C d n l z a 2 E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F U M T A 6 N D E 6 N T I u N T Q w N z k x M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n l y b 3 Z u Y W 5 l X 3 B v b G 9 o Y S t 2 e X N r Y S A o N S k v Q X V 0 b 1 J l b W 9 2 Z W R D b 2 x 1 b W 5 z M S 5 7 Q 2 9 s d W 1 u M S w w f S Z x d W 9 0 O y w m c X V v d D t T Z W N 0 a W 9 u M S 9 2 e X J v d m 5 h b m V f c G 9 s b 2 h h K 3 Z 5 c 2 t h I C g 1 K S 9 B d X R v U m V t b 3 Z l Z E N v b H V t b n M x L n t D b 2 x 1 b W 4 y L D F 9 J n F 1 b 3 Q 7 L C Z x d W 9 0 O 1 N l Y 3 R p b 2 4 x L 3 Z 5 c m 9 2 b m F u Z V 9 w b 2 x v a G E r d n l z a 2 E g K D U p L 0 F 1 d G 9 S Z W 1 v d m V k Q 2 9 s d W 1 u c z E u e 0 N v b H V t b j M s M n 0 m c X V v d D s s J n F 1 b 3 Q 7 U 2 V j d G l v b j E v d n l y b 3 Z u Y W 5 l X 3 B v b G 9 o Y S t 2 e X N r Y S A o N S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2 e X J v d m 5 h b m V f c G 9 s b 2 h h K 3 Z 5 c 2 t h I C g 1 K S 9 B d X R v U m V t b 3 Z l Z E N v b H V t b n M x L n t D b 2 x 1 b W 4 x L D B 9 J n F 1 b 3 Q 7 L C Z x d W 9 0 O 1 N l Y 3 R p b 2 4 x L 3 Z 5 c m 9 2 b m F u Z V 9 w b 2 x v a G E r d n l z a 2 E g K D U p L 0 F 1 d G 9 S Z W 1 v d m V k Q 2 9 s d W 1 u c z E u e 0 N v b H V t b j I s M X 0 m c X V v d D s s J n F 1 b 3 Q 7 U 2 V j d G l v b j E v d n l y b 3 Z u Y W 5 l X 3 B v b G 9 o Y S t 2 e X N r Y S A o N S k v Q X V 0 b 1 J l b W 9 2 Z W R D b 2 x 1 b W 5 z M S 5 7 Q 2 9 s d W 1 u M y w y f S Z x d W 9 0 O y w m c X V v d D t T Z W N 0 a W 9 u M S 9 2 e X J v d m 5 h b m V f c G 9 s b 2 h h K 3 Z 5 c 2 t h I C g 1 K S 9 B d X R v U m V t b 3 Z l Z E N v b H V t b n M x L n t D b 2 x 1 b W 4 0 L D N 9 J n F 1 b 3 Q 7 X S w m c X V v d D t S Z W x h d G l v b n N o a X B J b m Z v J n F 1 b 3 Q 7 O l t d f S I g L z 4 8 R W 5 0 c n k g V H l w Z T 0 i U X V l c n l J R C I g V m F s d W U 9 I n M w N G Z i N D l i O S 0 3 O T I 5 L T Q x O D c t O D R l M y 1 k Y z A 2 O T Y w O T d h Z D k i I C 8 + P C 9 T d G F i b G V F b n R y a W V z P j w v S X R l b T 4 8 S X R l b T 4 8 S X R l b U x v Y 2 F 0 a W 9 u P j x J d G V t V H l w Z T 5 G b 3 J t d W x h P C 9 J d G V t V H l w Z T 4 8 S X R l b V B h d G g + U 2 V j d G l v b j E v d n l y b 3 Z u Y W 5 l X 3 B v b G 9 o Y S U y Q n Z 5 c 2 t h J T I w K D U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l y b 3 Z u Y W 5 l X 3 B v b G 9 o Y S U y Q n Z 5 c 2 t h J T I w K D U p L 1 p t Z W 5 l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5 c m 9 2 b m F u Z V 9 w b 2 x v a G E l M k J 2 e X N r Y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V Q x M z o 0 M z o 0 N y 4 4 M z U z M D M w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e X J v d m 5 h b m V f c G 9 s b 2 h h K 3 Z 5 c 2 t h I C g 2 K S 9 B d X R v U m V t b 3 Z l Z E N v b H V t b n M x L n t D b 2 x 1 b W 4 x L D B 9 J n F 1 b 3 Q 7 L C Z x d W 9 0 O 1 N l Y 3 R p b 2 4 x L 3 Z 5 c m 9 2 b m F u Z V 9 w b 2 x v a G E r d n l z a 2 E g K D Y p L 0 F 1 d G 9 S Z W 1 v d m V k Q 2 9 s d W 1 u c z E u e 0 N v b H V t b j I s M X 0 m c X V v d D s s J n F 1 b 3 Q 7 U 2 V j d G l v b j E v d n l y b 3 Z u Y W 5 l X 3 B v b G 9 o Y S t 2 e X N r Y S A o N i k v Q X V 0 b 1 J l b W 9 2 Z W R D b 2 x 1 b W 5 z M S 5 7 Q 2 9 s d W 1 u M y w y f S Z x d W 9 0 O y w m c X V v d D t T Z W N 0 a W 9 u M S 9 2 e X J v d m 5 h b m V f c G 9 s b 2 h h K 3 Z 5 c 2 t h I C g 2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5 c m 9 2 b m F u Z V 9 w b 2 x v a G E r d n l z a 2 E g K D Y p L 0 F 1 d G 9 S Z W 1 v d m V k Q 2 9 s d W 1 u c z E u e 0 N v b H V t b j E s M H 0 m c X V v d D s s J n F 1 b 3 Q 7 U 2 V j d G l v b j E v d n l y b 3 Z u Y W 5 l X 3 B v b G 9 o Y S t 2 e X N r Y S A o N i k v Q X V 0 b 1 J l b W 9 2 Z W R D b 2 x 1 b W 5 z M S 5 7 Q 2 9 s d W 1 u M i w x f S Z x d W 9 0 O y w m c X V v d D t T Z W N 0 a W 9 u M S 9 2 e X J v d m 5 h b m V f c G 9 s b 2 h h K 3 Z 5 c 2 t h I C g 2 K S 9 B d X R v U m V t b 3 Z l Z E N v b H V t b n M x L n t D b 2 x 1 b W 4 z L D J 9 J n F 1 b 3 Q 7 L C Z x d W 9 0 O 1 N l Y 3 R p b 2 4 x L 3 Z 5 c m 9 2 b m F u Z V 9 w b 2 x v a G E r d n l z a 2 E g K D Y p L 0 F 1 d G 9 S Z W 1 v d m V k Q 2 9 s d W 1 u c z E u e 0 N v b H V t b j Q s M 3 0 m c X V v d D t d L C Z x d W 9 0 O 1 J l b G F 0 a W 9 u c 2 h p c E l u Z m 8 m c X V v d D s 6 W 1 1 9 I i A v P j x F b n R y e S B U e X B l P S J R d W V y e U l E I i B W Y W x 1 Z T 0 i c z U x M G Q 2 Z j V m L T c y Z m M t N D d j M y 1 i N 2 V m L T M 2 M z k 2 M j h i O D Q 2 Y y I g L z 4 8 L 1 N 0 Y W J s Z U V u d H J p Z X M + P C 9 J d G V t P j x J d G V t P j x J d G V t T G 9 j Y X R p b 2 4 + P E l 0 Z W 1 U e X B l P k Z v c m 1 1 b G E 8 L 0 l 0 Z W 1 U e X B l P j x J d G V t U G F 0 a D 5 T Z W N 0 a W 9 u M S 9 2 e X J v d m 5 h b m V f c G 9 s b 2 h h J T J C d n l z a 2 E l M j A o N i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e X J v d m 5 h b m V f c G 9 s b 2 h h J T J C d n l z a 2 E l M j A o N i k v W m 1 l b m V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l y b 3 Z u Y W 5 l X 3 B v b G 9 o Y S U y Q n Z 5 c 2 t h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I 0 V D E x O j Q z O j I 2 L j k 1 N j A 1 N z h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n l y b 3 Z u Y W 5 l X 3 B v b G 9 o Y S t 2 e X N r Y S A o N y k v Q X V 0 b 1 J l b W 9 2 Z W R D b 2 x 1 b W 5 z M S 5 7 Q 2 9 s d W 1 u M S w w f S Z x d W 9 0 O y w m c X V v d D t T Z W N 0 a W 9 u M S 9 2 e X J v d m 5 h b m V f c G 9 s b 2 h h K 3 Z 5 c 2 t h I C g 3 K S 9 B d X R v U m V t b 3 Z l Z E N v b H V t b n M x L n t D b 2 x 1 b W 4 y L D F 9 J n F 1 b 3 Q 7 L C Z x d W 9 0 O 1 N l Y 3 R p b 2 4 x L 3 Z 5 c m 9 2 b m F u Z V 9 w b 2 x v a G E r d n l z a 2 E g K D c p L 0 F 1 d G 9 S Z W 1 v d m V k Q 2 9 s d W 1 u c z E u e 0 N v b H V t b j M s M n 0 m c X V v d D s s J n F 1 b 3 Q 7 U 2 V j d G l v b j E v d n l y b 3 Z u Y W 5 l X 3 B v b G 9 o Y S t 2 e X N r Y S A o N y k v Q X V 0 b 1 J l b W 9 2 Z W R D b 2 x 1 b W 5 z M S 5 7 Q 2 9 s d W 1 u N C w z f S Z x d W 9 0 O y w m c X V v d D t T Z W N 0 a W 9 u M S 9 2 e X J v d m 5 h b m V f c G 9 s b 2 h h K 3 Z 5 c 2 t h I C g 3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Z 5 c m 9 2 b m F u Z V 9 w b 2 x v a G E r d n l z a 2 E g K D c p L 0 F 1 d G 9 S Z W 1 v d m V k Q 2 9 s d W 1 u c z E u e 0 N v b H V t b j E s M H 0 m c X V v d D s s J n F 1 b 3 Q 7 U 2 V j d G l v b j E v d n l y b 3 Z u Y W 5 l X 3 B v b G 9 o Y S t 2 e X N r Y S A o N y k v Q X V 0 b 1 J l b W 9 2 Z W R D b 2 x 1 b W 5 z M S 5 7 Q 2 9 s d W 1 u M i w x f S Z x d W 9 0 O y w m c X V v d D t T Z W N 0 a W 9 u M S 9 2 e X J v d m 5 h b m V f c G 9 s b 2 h h K 3 Z 5 c 2 t h I C g 3 K S 9 B d X R v U m V t b 3 Z l Z E N v b H V t b n M x L n t D b 2 x 1 b W 4 z L D J 9 J n F 1 b 3 Q 7 L C Z x d W 9 0 O 1 N l Y 3 R p b 2 4 x L 3 Z 5 c m 9 2 b m F u Z V 9 w b 2 x v a G E r d n l z a 2 E g K D c p L 0 F 1 d G 9 S Z W 1 v d m V k Q 2 9 s d W 1 u c z E u e 0 N v b H V t b j Q s M 3 0 m c X V v d D s s J n F 1 b 3 Q 7 U 2 V j d G l v b j E v d n l y b 3 Z u Y W 5 l X 3 B v b G 9 o Y S t 2 e X N r Y S A o N y k v Q X V 0 b 1 J l b W 9 2 Z W R D b 2 x 1 b W 5 z M S 5 7 Q 2 9 s d W 1 u N S w 0 f S Z x d W 9 0 O 1 0 s J n F 1 b 3 Q 7 U m V s Y X R p b 2 5 z a G l w S W 5 m b y Z x d W 9 0 O z p b X X 0 i I C 8 + P E V u d H J 5 I F R 5 c G U 9 I l F 1 Z X J 5 S U Q i I F Z h b H V l P S J z Y T I 1 Y 2 I w M W I t Y z k 3 Z C 0 0 N j U 3 L T h h Y T U t M j Q w N j N l M D Y 4 N m Y 1 I i A v P j w v U 3 R h Y m x l R W 5 0 c m l l c z 4 8 L 0 l 0 Z W 0 + P E l 0 Z W 0 + P E l 0 Z W 1 M b 2 N h d G l v b j 4 8 S X R l b V R 5 c G U + R m 9 y b X V s Y T w v S X R l b V R 5 c G U + P E l 0 Z W 1 Q Y X R o P l N l Y 3 R p b 2 4 x L 3 Z 5 c m 9 2 b m F u Z V 9 w b 2 x v a G E l M k J 2 e X N r Y S U y M C g 3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5 c m 9 2 b m F u Z V 9 w b 2 x v a G E l M k J 2 e X N r Y S U y M C g 3 K S 9 a b W V u Z W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e X J v d m 5 h b m V f c G 9 s b 2 h h J T J C d n l z a 2 E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h U M T I 6 N D g 6 M z E u N T U y N z U z M 1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n l y b 3 Z u Y W 5 l X 3 B v b G 9 o Y S t 2 e X N r Y S A o O C k v Q X V 0 b 1 J l b W 9 2 Z W R D b 2 x 1 b W 5 z M S 5 7 Q 2 9 s d W 1 u M S w w f S Z x d W 9 0 O y w m c X V v d D t T Z W N 0 a W 9 u M S 9 2 e X J v d m 5 h b m V f c G 9 s b 2 h h K 3 Z 5 c 2 t h I C g 4 K S 9 B d X R v U m V t b 3 Z l Z E N v b H V t b n M x L n t D b 2 x 1 b W 4 y L D F 9 J n F 1 b 3 Q 7 L C Z x d W 9 0 O 1 N l Y 3 R p b 2 4 x L 3 Z 5 c m 9 2 b m F u Z V 9 w b 2 x v a G E r d n l z a 2 E g K D g p L 0 F 1 d G 9 S Z W 1 v d m V k Q 2 9 s d W 1 u c z E u e 0 N v b H V t b j M s M n 0 m c X V v d D s s J n F 1 b 3 Q 7 U 2 V j d G l v b j E v d n l y b 3 Z u Y W 5 l X 3 B v b G 9 o Y S t 2 e X N r Y S A o O C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2 e X J v d m 5 h b m V f c G 9 s b 2 h h K 3 Z 5 c 2 t h I C g 4 K S 9 B d X R v U m V t b 3 Z l Z E N v b H V t b n M x L n t D b 2 x 1 b W 4 x L D B 9 J n F 1 b 3 Q 7 L C Z x d W 9 0 O 1 N l Y 3 R p b 2 4 x L 3 Z 5 c m 9 2 b m F u Z V 9 w b 2 x v a G E r d n l z a 2 E g K D g p L 0 F 1 d G 9 S Z W 1 v d m V k Q 2 9 s d W 1 u c z E u e 0 N v b H V t b j I s M X 0 m c X V v d D s s J n F 1 b 3 Q 7 U 2 V j d G l v b j E v d n l y b 3 Z u Y W 5 l X 3 B v b G 9 o Y S t 2 e X N r Y S A o O C k v Q X V 0 b 1 J l b W 9 2 Z W R D b 2 x 1 b W 5 z M S 5 7 Q 2 9 s d W 1 u M y w y f S Z x d W 9 0 O y w m c X V v d D t T Z W N 0 a W 9 u M S 9 2 e X J v d m 5 h b m V f c G 9 s b 2 h h K 3 Z 5 c 2 t h I C g 4 K S 9 B d X R v U m V t b 3 Z l Z E N v b H V t b n M x L n t D b 2 x 1 b W 4 0 L D N 9 J n F 1 b 3 Q 7 X S w m c X V v d D t S Z W x h d G l v b n N o a X B J b m Z v J n F 1 b 3 Q 7 O l t d f S I g L z 4 8 R W 5 0 c n k g V H l w Z T 0 i U X V l c n l J R C I g V m F s d W U 9 I n M 0 M j Y x M z Y 4 O C 0 2 N z N k L T R k M m E t O W F l N y 1 m N T k 1 M 2 M z Z D h k Z D E i I C 8 + P C 9 T d G F i b G V F b n R y a W V z P j w v S X R l b T 4 8 S X R l b T 4 8 S X R l b U x v Y 2 F 0 a W 9 u P j x J d G V t V H l w Z T 5 G b 3 J t d W x h P C 9 J d G V t V H l w Z T 4 8 S X R l b V B h d G g + U 2 V j d G l v b j E v d n l y b 3 Z u Y W 5 l X 3 B v b G 9 o Y S U y Q n Z 5 c 2 t h J T I w K D g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l y b 3 Z u Y W 5 l X 3 B v b G 9 o Y S U y Q n Z 5 c 2 t h J T I w K D g p L 1 p t Z W 5 l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5 c m 9 2 b m F u Z V 9 w b 2 x v a G E l M k J 2 e X N r Y S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f D o W N p Y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d U M T Q 6 M j E 6 M T k u M z U 5 O D I 5 N V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5 c m 9 2 b m F u Z V 9 w b 2 x v a G E r d n l z a 2 E g K D k p L 0 F 1 d G 9 S Z W 1 v d m V k Q 2 9 s d W 1 u c z E u e 0 N v b H V t b j E u M S w w f S Z x d W 9 0 O y w m c X V v d D t T Z W N 0 a W 9 u M S 9 2 e X J v d m 5 h b m V f c G 9 s b 2 h h K 3 Z 5 c 2 t h I C g 5 K S 9 B d X R v U m V t b 3 Z l Z E N v b H V t b n M x L n t D b 2 x 1 b W 4 x L j I s M X 0 m c X V v d D s s J n F 1 b 3 Q 7 U 2 V j d G l v b j E v d n l y b 3 Z u Y W 5 l X 3 B v b G 9 o Y S t 2 e X N r Y S A o O S k v Q X V 0 b 1 J l b W 9 2 Z W R D b 2 x 1 b W 5 z M S 5 7 Q 2 9 s d W 1 u M S 4 z L D J 9 J n F 1 b 3 Q 7 L C Z x d W 9 0 O 1 N l Y 3 R p b 2 4 x L 3 Z 5 c m 9 2 b m F u Z V 9 w b 2 x v a G E r d n l z a 2 E g K D k p L 0 F 1 d G 9 S Z W 1 v d m V k Q 2 9 s d W 1 u c z E u e 0 N v b H V t b j E u N C w z f S Z x d W 9 0 O y w m c X V v d D t T Z W N 0 a W 9 u M S 9 2 e X J v d m 5 h b m V f c G 9 s b 2 h h K 3 Z 5 c 2 t h I C g 5 K S 9 B d X R v U m V t b 3 Z l Z E N v b H V t b n M x L n t D b 2 x 1 b W 4 x L j U s N H 0 m c X V v d D s s J n F 1 b 3 Q 7 U 2 V j d G l v b j E v d n l y b 3 Z u Y W 5 l X 3 B v b G 9 o Y S t 2 e X N r Y S A o O S k v Q X V 0 b 1 J l b W 9 2 Z W R D b 2 x 1 b W 5 z M S 5 7 Q 2 9 s d W 1 u M S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Z 5 c m 9 2 b m F u Z V 9 w b 2 x v a G E r d n l z a 2 E g K D k p L 0 F 1 d G 9 S Z W 1 v d m V k Q 2 9 s d W 1 u c z E u e 0 N v b H V t b j E u M S w w f S Z x d W 9 0 O y w m c X V v d D t T Z W N 0 a W 9 u M S 9 2 e X J v d m 5 h b m V f c G 9 s b 2 h h K 3 Z 5 c 2 t h I C g 5 K S 9 B d X R v U m V t b 3 Z l Z E N v b H V t b n M x L n t D b 2 x 1 b W 4 x L j I s M X 0 m c X V v d D s s J n F 1 b 3 Q 7 U 2 V j d G l v b j E v d n l y b 3 Z u Y W 5 l X 3 B v b G 9 o Y S t 2 e X N r Y S A o O S k v Q X V 0 b 1 J l b W 9 2 Z W R D b 2 x 1 b W 5 z M S 5 7 Q 2 9 s d W 1 u M S 4 z L D J 9 J n F 1 b 3 Q 7 L C Z x d W 9 0 O 1 N l Y 3 R p b 2 4 x L 3 Z 5 c m 9 2 b m F u Z V 9 w b 2 x v a G E r d n l z a 2 E g K D k p L 0 F 1 d G 9 S Z W 1 v d m V k Q 2 9 s d W 1 u c z E u e 0 N v b H V t b j E u N C w z f S Z x d W 9 0 O y w m c X V v d D t T Z W N 0 a W 9 u M S 9 2 e X J v d m 5 h b m V f c G 9 s b 2 h h K 3 Z 5 c 2 t h I C g 5 K S 9 B d X R v U m V t b 3 Z l Z E N v b H V t b n M x L n t D b 2 x 1 b W 4 x L j U s N H 0 m c X V v d D s s J n F 1 b 3 Q 7 U 2 V j d G l v b j E v d n l y b 3 Z u Y W 5 l X 3 B v b G 9 o Y S t 2 e X N r Y S A o O S k v Q X V 0 b 1 J l b W 9 2 Z W R D b 2 x 1 b W 5 z M S 5 7 Q 2 9 s d W 1 u M S 4 2 L D V 9 J n F 1 b 3 Q 7 X S w m c X V v d D t S Z W x h d G l v b n N o a X B J b m Z v J n F 1 b 3 Q 7 O l t d f S I g L z 4 8 R W 5 0 c n k g V H l w Z T 0 i U X V l c n l J R C I g V m F s d W U 9 I n N m N G M 0 Y 2 M 0 M C 0 z M j B l L T Q x O D c t O T k z M C 1 h Y T g z M D Y y N T c 1 Y W M i I C 8 + P C 9 T d G F i b G V F b n R y a W V z P j w v S X R l b T 4 8 S X R l b T 4 8 S X R l b U x v Y 2 F 0 a W 9 u P j x J d G V t V H l w Z T 5 G b 3 J t d W x h P C 9 J d G V t V H l w Z T 4 8 S X R l b V B h d G g + U 2 V j d G l v b j E v d n l y b 3 Z u Y W 5 l X 3 B v b G 9 o Y S U y Q n Z 5 c 2 t h J T I w K D k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l y b 3 Z u Y W 5 l X 3 B v b G 9 o Y S U y Q n Z 5 c 2 t h J T I w K D k p L 1 J v e m R l b G k l Q z U l Q T U l M j B z d C V D N C V C Q X B l Y y U y M H B v Z C V D N C V C R W E l M j B v Z G R l J U M 0 J U J F b 3 Z h J U M 0 J T h E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5 c m 9 2 b m F u Z V 9 w b 2 x v a G E l M k J 2 e X N r Y S U y M C g 5 K S 9 a b W V u Z W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e X J v d m 5 h b m V f c G 9 s b 2 h h J T J C d n l z a 2 E x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4 V D A 5 O j I 1 O j U 1 L j U 5 N T g x M z N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5 c m 9 2 b m F u Z V 9 w b 2 x v a G E r d n l z a 2 E x N C 9 B d X R v U m V t b 3 Z l Z E N v b H V t b n M x L n t D b 2 x 1 b W 4 x L D B 9 J n F 1 b 3 Q 7 L C Z x d W 9 0 O 1 N l Y 3 R p b 2 4 x L 3 Z 5 c m 9 2 b m F u Z V 9 w b 2 x v a G E r d n l z a 2 E x N C 9 B d X R v U m V t b 3 Z l Z E N v b H V t b n M x L n t D b 2 x 1 b W 4 y L D F 9 J n F 1 b 3 Q 7 L C Z x d W 9 0 O 1 N l Y 3 R p b 2 4 x L 3 Z 5 c m 9 2 b m F u Z V 9 w b 2 x v a G E r d n l z a 2 E x N C 9 B d X R v U m V t b 3 Z l Z E N v b H V t b n M x L n t D b 2 x 1 b W 4 z L D J 9 J n F 1 b 3 Q 7 L C Z x d W 9 0 O 1 N l Y 3 R p b 2 4 x L 3 Z 5 c m 9 2 b m F u Z V 9 w b 2 x v a G E r d n l z a 2 E x N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5 c m 9 2 b m F u Z V 9 w b 2 x v a G E r d n l z a 2 E x N C 9 B d X R v U m V t b 3 Z l Z E N v b H V t b n M x L n t D b 2 x 1 b W 4 x L D B 9 J n F 1 b 3 Q 7 L C Z x d W 9 0 O 1 N l Y 3 R p b 2 4 x L 3 Z 5 c m 9 2 b m F u Z V 9 w b 2 x v a G E r d n l z a 2 E x N C 9 B d X R v U m V t b 3 Z l Z E N v b H V t b n M x L n t D b 2 x 1 b W 4 y L D F 9 J n F 1 b 3 Q 7 L C Z x d W 9 0 O 1 N l Y 3 R p b 2 4 x L 3 Z 5 c m 9 2 b m F u Z V 9 w b 2 x v a G E r d n l z a 2 E x N C 9 B d X R v U m V t b 3 Z l Z E N v b H V t b n M x L n t D b 2 x 1 b W 4 z L D J 9 J n F 1 b 3 Q 7 L C Z x d W 9 0 O 1 N l Y 3 R p b 2 4 x L 3 Z 5 c m 9 2 b m F u Z V 9 w b 2 x v a G E r d n l z a 2 E x N C 9 B d X R v U m V t b 3 Z l Z E N v b H V t b n M x L n t D b 2 x 1 b W 4 0 L D N 9 J n F 1 b 3 Q 7 X S w m c X V v d D t S Z W x h d G l v b n N o a X B J b m Z v J n F 1 b 3 Q 7 O l t d f S I g L z 4 8 R W 5 0 c n k g V H l w Z T 0 i U X V l c n l J R C I g V m F s d W U 9 I n M 3 O D E 3 M T R k M i 0 w Y 2 M y L T R j N z U t O D F l N y 0 y M D B h N z N h Z j E y O D Y i I C 8 + P C 9 T d G F i b G V F b n R y a W V z P j w v S X R l b T 4 8 S X R l b T 4 8 S X R l b U x v Y 2 F 0 a W 9 u P j x J d G V t V H l w Z T 5 G b 3 J t d W x h P C 9 J d G V t V H l w Z T 4 8 S X R l b V B h d G g + U 2 V j d G l v b j E v d n l y b 3 Z u Y W 5 l X 3 B v b G 9 o Y S U y Q n Z 5 c 2 t h M T Q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e X J v d m 5 h b m V f c G 9 s b 2 h h J T J C d n l z a 2 E x N C 9 a b W V u Z W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e X J v d m 5 h b m V f c G 9 s b 2 h h J T J C d n l z a 2 E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8 O h Y 2 l h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y M l Q x M z o y O T o x N C 4 w O T c z M z I y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n l y b 3 Z u Y W 5 l X 3 B v b G 9 o Y S t 2 e X N r Y S A o M T A p L 0 F 1 d G 9 S Z W 1 v d m V k Q 2 9 s d W 1 u c z E u e 0 N v b H V t b j E u M S w w f S Z x d W 9 0 O y w m c X V v d D t T Z W N 0 a W 9 u M S 9 2 e X J v d m 5 h b m V f c G 9 s b 2 h h K 3 Z 5 c 2 t h I C g x M C k v Q X V 0 b 1 J l b W 9 2 Z W R D b 2 x 1 b W 5 z M S 5 7 Q 2 9 s d W 1 u M S 4 y L D F 9 J n F 1 b 3 Q 7 L C Z x d W 9 0 O 1 N l Y 3 R p b 2 4 x L 3 Z 5 c m 9 2 b m F u Z V 9 w b 2 x v a G E r d n l z a 2 E g K D E w K S 9 B d X R v U m V t b 3 Z l Z E N v b H V t b n M x L n t D b 2 x 1 b W 4 x L j M s M n 0 m c X V v d D s s J n F 1 b 3 Q 7 U 2 V j d G l v b j E v d n l y b 3 Z u Y W 5 l X 3 B v b G 9 o Y S t 2 e X N r Y S A o M T A p L 0 F 1 d G 9 S Z W 1 v d m V k Q 2 9 s d W 1 u c z E u e 0 N v b H V t b j E u N C w z f S Z x d W 9 0 O y w m c X V v d D t T Z W N 0 a W 9 u M S 9 2 e X J v d m 5 h b m V f c G 9 s b 2 h h K 3 Z 5 c 2 t h I C g x M C k v Q X V 0 b 1 J l b W 9 2 Z W R D b 2 x 1 b W 5 z M S 5 7 Q 2 9 s d W 1 u M S 4 1 L D R 9 J n F 1 b 3 Q 7 L C Z x d W 9 0 O 1 N l Y 3 R p b 2 4 x L 3 Z 5 c m 9 2 b m F u Z V 9 w b 2 x v a G E r d n l z a 2 E g K D E w K S 9 B d X R v U m V t b 3 Z l Z E N v b H V t b n M x L n t D b 2 x 1 b W 4 x L j Y s N X 0 m c X V v d D s s J n F 1 b 3 Q 7 U 2 V j d G l v b j E v d n l y b 3 Z u Y W 5 l X 3 B v b G 9 o Y S t 2 e X N r Y S A o M T A p L 0 F 1 d G 9 S Z W 1 v d m V k Q 2 9 s d W 1 u c z E u e 0 N v b H V t b j E u N y w 2 f S Z x d W 9 0 O y w m c X V v d D t T Z W N 0 a W 9 u M S 9 2 e X J v d m 5 h b m V f c G 9 s b 2 h h K 3 Z 5 c 2 t h I C g x M C k v Q X V 0 b 1 J l b W 9 2 Z W R D b 2 x 1 b W 5 z M S 5 7 Q 2 9 s d W 1 u M S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Z 5 c m 9 2 b m F u Z V 9 w b 2 x v a G E r d n l z a 2 E g K D E w K S 9 B d X R v U m V t b 3 Z l Z E N v b H V t b n M x L n t D b 2 x 1 b W 4 x L j E s M H 0 m c X V v d D s s J n F 1 b 3 Q 7 U 2 V j d G l v b j E v d n l y b 3 Z u Y W 5 l X 3 B v b G 9 o Y S t 2 e X N r Y S A o M T A p L 0 F 1 d G 9 S Z W 1 v d m V k Q 2 9 s d W 1 u c z E u e 0 N v b H V t b j E u M i w x f S Z x d W 9 0 O y w m c X V v d D t T Z W N 0 a W 9 u M S 9 2 e X J v d m 5 h b m V f c G 9 s b 2 h h K 3 Z 5 c 2 t h I C g x M C k v Q X V 0 b 1 J l b W 9 2 Z W R D b 2 x 1 b W 5 z M S 5 7 Q 2 9 s d W 1 u M S 4 z L D J 9 J n F 1 b 3 Q 7 L C Z x d W 9 0 O 1 N l Y 3 R p b 2 4 x L 3 Z 5 c m 9 2 b m F u Z V 9 w b 2 x v a G E r d n l z a 2 E g K D E w K S 9 B d X R v U m V t b 3 Z l Z E N v b H V t b n M x L n t D b 2 x 1 b W 4 x L j Q s M 3 0 m c X V v d D s s J n F 1 b 3 Q 7 U 2 V j d G l v b j E v d n l y b 3 Z u Y W 5 l X 3 B v b G 9 o Y S t 2 e X N r Y S A o M T A p L 0 F 1 d G 9 S Z W 1 v d m V k Q 2 9 s d W 1 u c z E u e 0 N v b H V t b j E u N S w 0 f S Z x d W 9 0 O y w m c X V v d D t T Z W N 0 a W 9 u M S 9 2 e X J v d m 5 h b m V f c G 9 s b 2 h h K 3 Z 5 c 2 t h I C g x M C k v Q X V 0 b 1 J l b W 9 2 Z W R D b 2 x 1 b W 5 z M S 5 7 Q 2 9 s d W 1 u M S 4 2 L D V 9 J n F 1 b 3 Q 7 L C Z x d W 9 0 O 1 N l Y 3 R p b 2 4 x L 3 Z 5 c m 9 2 b m F u Z V 9 w b 2 x v a G E r d n l z a 2 E g K D E w K S 9 B d X R v U m V t b 3 Z l Z E N v b H V t b n M x L n t D b 2 x 1 b W 4 x L j c s N n 0 m c X V v d D s s J n F 1 b 3 Q 7 U 2 V j d G l v b j E v d n l y b 3 Z u Y W 5 l X 3 B v b G 9 o Y S t 2 e X N r Y S A o M T A p L 0 F 1 d G 9 S Z W 1 v d m V k Q 2 9 s d W 1 u c z E u e 0 N v b H V t b j E u O C w 3 f S Z x d W 9 0 O 1 0 s J n F 1 b 3 Q 7 U m V s Y X R p b 2 5 z a G l w S W 5 m b y Z x d W 9 0 O z p b X X 0 i I C 8 + P E V u d H J 5 I F R 5 c G U 9 I l F 1 Z X J 5 S U Q i I F Z h b H V l P S J z O W E 2 M D F l O D E t N G Y 2 M y 0 0 Y z M y L T k w Y z E t M W Q y O G Z k Y z M z Z m Q 0 I i A v P j w v U 3 R h Y m x l R W 5 0 c m l l c z 4 8 L 0 l 0 Z W 0 + P E l 0 Z W 0 + P E l 0 Z W 1 M b 2 N h d G l v b j 4 8 S X R l b V R 5 c G U + R m 9 y b X V s Y T w v S X R l b V R 5 c G U + P E l 0 Z W 1 Q Y X R o P l N l Y 3 R p b 2 4 x L 3 Z 5 c m 9 2 b m F u Z V 9 w b 2 x v a G E l M k J 2 e X N r Y S U y M C g x M C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e X J v d m 5 h b m V f c G 9 s b 2 h h J T J C d n l z a 2 E l M j A o M T A p L 1 J v e m R l b G k l Q z U l Q T U l M j B z d C V D N C V C Q X B l Y y U y M H B v Z C V D N C V C R W E l M j B v Z G R l J U M 0 J U J F b 3 Z h J U M 0 J T h E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5 c m 9 2 b m F u Z V 9 w b 2 x v a G E l M k J 2 e X N r Y S U y M C g x M C k v W m 1 l b m V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l y b 3 Z u Y W 5 l X 3 B v b G 9 o Y S U y Q n Z 5 c 2 t h J T I w K D E x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5 Y 2 Q x N W N j L T Q 5 Z m E t N D V j M i 1 i N j N j L T B l Y 2 E x M m Y 0 Z m U y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w 6 F j a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j Z U M D g 6 M D E 6 M T g u N j c y M D g 1 M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5 c m 9 2 b m F u Z V 9 w b 2 x v a G E r d n l z a 2 E g K D E x K S 9 B d X R v U m V t b 3 Z l Z E N v b H V t b n M x L n t D b 2 x 1 b W 4 x L j E s M H 0 m c X V v d D s s J n F 1 b 3 Q 7 U 2 V j d G l v b j E v d n l y b 3 Z u Y W 5 l X 3 B v b G 9 o Y S t 2 e X N r Y S A o M T E p L 0 F 1 d G 9 S Z W 1 v d m V k Q 2 9 s d W 1 u c z E u e 0 N v b H V t b j E u M i w x f S Z x d W 9 0 O y w m c X V v d D t T Z W N 0 a W 9 u M S 9 2 e X J v d m 5 h b m V f c G 9 s b 2 h h K 3 Z 5 c 2 t h I C g x M S k v Q X V 0 b 1 J l b W 9 2 Z W R D b 2 x 1 b W 5 z M S 5 7 Q 2 9 s d W 1 u M S 4 z L D J 9 J n F 1 b 3 Q 7 L C Z x d W 9 0 O 1 N l Y 3 R p b 2 4 x L 3 Z 5 c m 9 2 b m F u Z V 9 w b 2 x v a G E r d n l z a 2 E g K D E x K S 9 B d X R v U m V t b 3 Z l Z E N v b H V t b n M x L n t D b 2 x 1 b W 4 x L j Q s M 3 0 m c X V v d D s s J n F 1 b 3 Q 7 U 2 V j d G l v b j E v d n l y b 3 Z u Y W 5 l X 3 B v b G 9 o Y S t 2 e X N r Y S A o M T E p L 0 F 1 d G 9 S Z W 1 v d m V k Q 2 9 s d W 1 u c z E u e 0 N v b H V t b j E u N S w 0 f S Z x d W 9 0 O y w m c X V v d D t T Z W N 0 a W 9 u M S 9 2 e X J v d m 5 h b m V f c G 9 s b 2 h h K 3 Z 5 c 2 t h I C g x M S k v Q X V 0 b 1 J l b W 9 2 Z W R D b 2 x 1 b W 5 z M S 5 7 Q 2 9 s d W 1 u M S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Z 5 c m 9 2 b m F u Z V 9 w b 2 x v a G E r d n l z a 2 E g K D E x K S 9 B d X R v U m V t b 3 Z l Z E N v b H V t b n M x L n t D b 2 x 1 b W 4 x L j E s M H 0 m c X V v d D s s J n F 1 b 3 Q 7 U 2 V j d G l v b j E v d n l y b 3 Z u Y W 5 l X 3 B v b G 9 o Y S t 2 e X N r Y S A o M T E p L 0 F 1 d G 9 S Z W 1 v d m V k Q 2 9 s d W 1 u c z E u e 0 N v b H V t b j E u M i w x f S Z x d W 9 0 O y w m c X V v d D t T Z W N 0 a W 9 u M S 9 2 e X J v d m 5 h b m V f c G 9 s b 2 h h K 3 Z 5 c 2 t h I C g x M S k v Q X V 0 b 1 J l b W 9 2 Z W R D b 2 x 1 b W 5 z M S 5 7 Q 2 9 s d W 1 u M S 4 z L D J 9 J n F 1 b 3 Q 7 L C Z x d W 9 0 O 1 N l Y 3 R p b 2 4 x L 3 Z 5 c m 9 2 b m F u Z V 9 w b 2 x v a G E r d n l z a 2 E g K D E x K S 9 B d X R v U m V t b 3 Z l Z E N v b H V t b n M x L n t D b 2 x 1 b W 4 x L j Q s M 3 0 m c X V v d D s s J n F 1 b 3 Q 7 U 2 V j d G l v b j E v d n l y b 3 Z u Y W 5 l X 3 B v b G 9 o Y S t 2 e X N r Y S A o M T E p L 0 F 1 d G 9 S Z W 1 v d m V k Q 2 9 s d W 1 u c z E u e 0 N v b H V t b j E u N S w 0 f S Z x d W 9 0 O y w m c X V v d D t T Z W N 0 a W 9 u M S 9 2 e X J v d m 5 h b m V f c G 9 s b 2 h h K 3 Z 5 c 2 t h I C g x M S k v Q X V 0 b 1 J l b W 9 2 Z W R D b 2 x 1 b W 5 z M S 5 7 Q 2 9 s d W 1 u M S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e X J v d m 5 h b m V f c G 9 s b 2 h h J T J C d n l z a 2 E l M j A o M T E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l y b 3 Z u Y W 5 l X 3 B v b G 9 o Y S U y Q n Z 5 c 2 t h J T I w K D E x K S 9 S b 3 p k Z W x p J U M 1 J U E 1 J T I w c 3 Q l Q z Q l Q k F w Z W M l M j B w b 2 Q l Q z Q l Q k V h J T I w b 2 R k Z S V D N C V C R W 9 2 Y S V D N C U 4 R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e X J v d m 5 h b m V f c G 9 s b 2 h h J T J C d n l z a 2 E l M j A o M T E p L 1 p t Z W 5 l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5 c m 9 2 b m F u Z V 9 w b 2 x v a G E l M k J 2 e X N r Y S U y M C g x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Y m R h O W U 3 N i 0 5 M 2 N l L T R i N z U t O G F h Y S 0 0 O D B m N T d j M z V k N z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8 O h Y 2 l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2 V D A 5 O j Q 2 O j I 2 L j U 0 M z I 2 N z h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e X J v d m 5 h b m V f c G 9 s b 2 h h K 3 Z 5 c 2 t h I C g x M i k v Q X V 0 b 1 J l b W 9 2 Z W R D b 2 x 1 b W 5 z M S 5 7 Q 2 9 s d W 1 u M S 4 x L D B 9 J n F 1 b 3 Q 7 L C Z x d W 9 0 O 1 N l Y 3 R p b 2 4 x L 3 Z 5 c m 9 2 b m F u Z V 9 w b 2 x v a G E r d n l z a 2 E g K D E y K S 9 B d X R v U m V t b 3 Z l Z E N v b H V t b n M x L n t D b 2 x 1 b W 4 x L j I s M X 0 m c X V v d D s s J n F 1 b 3 Q 7 U 2 V j d G l v b j E v d n l y b 3 Z u Y W 5 l X 3 B v b G 9 o Y S t 2 e X N r Y S A o M T I p L 0 F 1 d G 9 S Z W 1 v d m V k Q 2 9 s d W 1 u c z E u e 0 N v b H V t b j E u M y w y f S Z x d W 9 0 O y w m c X V v d D t T Z W N 0 a W 9 u M S 9 2 e X J v d m 5 h b m V f c G 9 s b 2 h h K 3 Z 5 c 2 t h I C g x M i k v Q X V 0 b 1 J l b W 9 2 Z W R D b 2 x 1 b W 5 z M S 5 7 Q 2 9 s d W 1 u M S 4 0 L D N 9 J n F 1 b 3 Q 7 L C Z x d W 9 0 O 1 N l Y 3 R p b 2 4 x L 3 Z 5 c m 9 2 b m F u Z V 9 w b 2 x v a G E r d n l z a 2 E g K D E y K S 9 B d X R v U m V t b 3 Z l Z E N v b H V t b n M x L n t D b 2 x 1 b W 4 x L j U s N H 0 m c X V v d D s s J n F 1 b 3 Q 7 U 2 V j d G l v b j E v d n l y b 3 Z u Y W 5 l X 3 B v b G 9 o Y S t 2 e X N r Y S A o M T I p L 0 F 1 d G 9 S Z W 1 v d m V k Q 2 9 s d W 1 u c z E u e 0 N v b H V t b j E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2 e X J v d m 5 h b m V f c G 9 s b 2 h h K 3 Z 5 c 2 t h I C g x M i k v Q X V 0 b 1 J l b W 9 2 Z W R D b 2 x 1 b W 5 z M S 5 7 Q 2 9 s d W 1 u M S 4 x L D B 9 J n F 1 b 3 Q 7 L C Z x d W 9 0 O 1 N l Y 3 R p b 2 4 x L 3 Z 5 c m 9 2 b m F u Z V 9 w b 2 x v a G E r d n l z a 2 E g K D E y K S 9 B d X R v U m V t b 3 Z l Z E N v b H V t b n M x L n t D b 2 x 1 b W 4 x L j I s M X 0 m c X V v d D s s J n F 1 b 3 Q 7 U 2 V j d G l v b j E v d n l y b 3 Z u Y W 5 l X 3 B v b G 9 o Y S t 2 e X N r Y S A o M T I p L 0 F 1 d G 9 S Z W 1 v d m V k Q 2 9 s d W 1 u c z E u e 0 N v b H V t b j E u M y w y f S Z x d W 9 0 O y w m c X V v d D t T Z W N 0 a W 9 u M S 9 2 e X J v d m 5 h b m V f c G 9 s b 2 h h K 3 Z 5 c 2 t h I C g x M i k v Q X V 0 b 1 J l b W 9 2 Z W R D b 2 x 1 b W 5 z M S 5 7 Q 2 9 s d W 1 u M S 4 0 L D N 9 J n F 1 b 3 Q 7 L C Z x d W 9 0 O 1 N l Y 3 R p b 2 4 x L 3 Z 5 c m 9 2 b m F u Z V 9 w b 2 x v a G E r d n l z a 2 E g K D E y K S 9 B d X R v U m V t b 3 Z l Z E N v b H V t b n M x L n t D b 2 x 1 b W 4 x L j U s N H 0 m c X V v d D s s J n F 1 b 3 Q 7 U 2 V j d G l v b j E v d n l y b 3 Z u Y W 5 l X 3 B v b G 9 o Y S t 2 e X N r Y S A o M T I p L 0 F 1 d G 9 S Z W 1 v d m V k Q 2 9 s d W 1 u c z E u e 0 N v b H V t b j E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n l y b 3 Z u Y W 5 l X 3 B v b G 9 o Y S U y Q n Z 5 c 2 t h J T I w K D E y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5 c m 9 2 b m F u Z V 9 w b 2 x v a G E l M k J 2 e X N r Y S U y M C g x M i k v U m 9 6 Z G V s a S V D N S V B N S U y M H N 0 J U M 0 J U J B c G V j J T I w c G 9 k J U M 0 J U J F Y S U y M G 9 k Z G U l Q z Q l Q k V v d m E l Q z Q l O E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l y b 3 Z u Y W 5 l X 3 B v b G 9 o Y S U y Q n Z 5 c 2 t h J T I w K D E y K S 9 a b W V u Z W 4 l Q z M l Q k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q P z Y z G h f 0 i / O c B w V v m h n g A A A A A C A A A A A A A Q Z g A A A A E A A C A A A A C Y P p l 2 e 0 2 t p x t Y 8 i U p T z m J S u 1 L 8 g p d g 4 U / j d N Z t m p A M A A A A A A O g A A A A A I A A C A A A A A U H S K 3 f U d 2 i k H + I S k y X 8 e F G P 5 I n k z z D c s g Q k 4 H V 5 5 q P F A A A A C V b O 0 F b f E z K s u H M 0 s T C O Q k B u P E f Z Q 4 0 s q 2 k o V W g z / c 4 t 5 d c V m w o Z b 6 0 u 6 k m w s e s F D G H 1 0 4 n t s 4 f P 3 v i 2 W e / M / S W Y y V Y 7 / 1 P / I u j O M V + E 9 W n E A A A A D S x G j W 6 H Z 1 6 U Y o 5 w 2 6 v 0 G c H J i 2 S O C 1 y d m F V T a Z x n c u t f t 7 / A y Z / P v D x z k y p u V I e p i w 8 / a G 7 M B f Y R C G h D 7 5 G 2 J Y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29dce71-469e-438c-b966-23013b3d6e4e">
      <Terms xmlns="http://schemas.microsoft.com/office/infopath/2007/PartnerControls"/>
    </lcf76f155ced4ddcb4097134ff3c332f>
    <TaxCatchAll xmlns="a0674b62-75fb-460f-90a3-aea95d0abee1" xsi:nil="true"/>
    <hiddenFolderPath xmlns="129dce71-469e-438c-b966-23013b3d6e4e">Zdielane dokumenty/2022/2022_032/2022_032_500_GTM/SO083314_zarubny_mur/002_083314_0523_zameranie_vrty/</hiddenFolderPath>
    <hiddenIsFolder xmlns="129dce71-469e-438c-b966-23013b3d6e4e">No</hiddenIsFolder>
    <folderPathSet xmlns="129dce71-469e-438c-b966-23013b3d6e4e">Yes</folderPathSet>
    <Stav xmlns="129dce71-469e-438c-b966-23013b3d6e4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0E57DEDFD8E47418B1753A31E52B623" ma:contentTypeVersion="28" ma:contentTypeDescription="Umožňuje vytvoriť nový dokument." ma:contentTypeScope="" ma:versionID="7fca713048e7dc7786c1b28b4cd3f0f7">
  <xsd:schema xmlns:xsd="http://www.w3.org/2001/XMLSchema" xmlns:xs="http://www.w3.org/2001/XMLSchema" xmlns:p="http://schemas.microsoft.com/office/2006/metadata/properties" xmlns:ns2="129dce71-469e-438c-b966-23013b3d6e4e" xmlns:ns3="a0674b62-75fb-460f-90a3-aea95d0abee1" targetNamespace="http://schemas.microsoft.com/office/2006/metadata/properties" ma:root="true" ma:fieldsID="ba5a27da12f4e832dc475e36f8e93642" ns2:_="" ns3:_="">
    <xsd:import namespace="129dce71-469e-438c-b966-23013b3d6e4e"/>
    <xsd:import namespace="a0674b62-75fb-460f-90a3-aea95d0abe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hiddenIsFolder" minOccurs="0"/>
                <xsd:element ref="ns2:hiddenFolderPath" minOccurs="0"/>
                <xsd:element ref="ns2:folderPathSet" minOccurs="0"/>
                <xsd:element ref="ns2:MediaServiceObjectDetectorVersions" minOccurs="0"/>
                <xsd:element ref="ns2:Stav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9dce71-469e-438c-b966-23013b3d6e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Značky obrázka" ma:readOnly="false" ma:fieldId="{5cf76f15-5ced-4ddc-b409-7134ff3c332f}" ma:taxonomyMulti="true" ma:sspId="1a0b1cee-fa4c-4c75-98e9-393d4347763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hiddenIsFolder" ma:index="22" nillable="true" ma:displayName="hiddenIsFolder" ma:default="No" ma:hidden="true" ma:internalName="hiddenIsFolder" ma:readOnly="false">
      <xsd:simpleType>
        <xsd:restriction base="dms:Text">
          <xsd:maxLength value="255"/>
        </xsd:restriction>
      </xsd:simpleType>
    </xsd:element>
    <xsd:element name="hiddenFolderPath" ma:index="23" nillable="true" ma:displayName="hiddenFolderPath" ma:hidden="true" ma:internalName="hiddenFolderPath">
      <xsd:simpleType>
        <xsd:restriction base="dms:Text">
          <xsd:maxLength value="255"/>
        </xsd:restriction>
      </xsd:simpleType>
    </xsd:element>
    <xsd:element name="folderPathSet" ma:index="24" nillable="true" ma:displayName="folderPathSet" ma:default="No" ma:hidden="true" ma:internalName="folderPathSet">
      <xsd:simpleType>
        <xsd:restriction base="dms:Text">
          <xsd:maxLength value="255"/>
        </xsd:restriction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Stav" ma:index="26" nillable="true" ma:displayName="Stav" ma:format="Dropdown" ma:internalName="Stav">
      <xsd:simpleType>
        <xsd:restriction base="dms:Choice">
          <xsd:enumeration value="Aktívna"/>
          <xsd:enumeration value="Uzatvorená"/>
          <xsd:enumeration value="Prerušená"/>
          <xsd:enumeration value="V reklamácii"/>
          <xsd:enumeration value="Zrušená"/>
        </xsd:restriction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674b62-75fb-460f-90a3-aea95d0abee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Zdieľa sa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Zdieľané s podrobnosťam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757960c1-1027-48c4-9d44-6d9cf291c21e}" ma:internalName="TaxCatchAll" ma:showField="CatchAllData" ma:web="a0674b62-75fb-460f-90a3-aea95d0abee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34D6F2-57BE-4BF9-8017-5C7DF043044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3F77EC35-E45B-4320-B87A-3F351678A248}">
  <ds:schemaRefs>
    <ds:schemaRef ds:uri="http://schemas.microsoft.com/office/2006/metadata/properties"/>
    <ds:schemaRef ds:uri="http://schemas.microsoft.com/office/infopath/2007/PartnerControls"/>
    <ds:schemaRef ds:uri="129dce71-469e-438c-b966-23013b3d6e4e"/>
    <ds:schemaRef ds:uri="a0674b62-75fb-460f-90a3-aea95d0abee1"/>
  </ds:schemaRefs>
</ds:datastoreItem>
</file>

<file path=customXml/itemProps3.xml><?xml version="1.0" encoding="utf-8"?>
<ds:datastoreItem xmlns:ds="http://schemas.openxmlformats.org/officeDocument/2006/customXml" ds:itemID="{1C7B3A26-47AF-4D9E-88D3-29E7A1C9274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9289DA9-8442-464B-9B02-85F831338D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9dce71-469e-438c-b966-23013b3d6e4e"/>
    <ds:schemaRef ds:uri="a0674b62-75fb-460f-90a3-aea95d0abe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Hárky</vt:lpstr>
      </vt:variant>
      <vt:variant>
        <vt:i4>2</vt:i4>
      </vt:variant>
      <vt:variant>
        <vt:lpstr>Pomenované rozsahy</vt:lpstr>
      </vt:variant>
      <vt:variant>
        <vt:i4>2</vt:i4>
      </vt:variant>
    </vt:vector>
  </HeadingPairs>
  <TitlesOfParts>
    <vt:vector size="4" baseType="lpstr">
      <vt:lpstr>vyrovnane_poloha+vyska (4)</vt:lpstr>
      <vt:lpstr>0124. etapa</vt:lpstr>
      <vt:lpstr>'0124. etapa'!kkk</vt:lpstr>
      <vt:lpstr>'0124. etapa'!Oblasť_tlače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Živčák</dc:creator>
  <cp:keywords/>
  <dc:description/>
  <cp:lastModifiedBy>Katarína Majtanová</cp:lastModifiedBy>
  <cp:revision/>
  <cp:lastPrinted>2024-03-06T12:08:08Z</cp:lastPrinted>
  <dcterms:created xsi:type="dcterms:W3CDTF">2012-10-21T15:18:13Z</dcterms:created>
  <dcterms:modified xsi:type="dcterms:W3CDTF">2024-03-07T13:45:13Z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0x01010080E57DEDFD8E47418B1753A31E52B623</vt:lpwstr>
  </property>
  <property fmtid="{D5CDD505-2E9C-101B-9397-08002B2CF9AE}" pid="3" name="MediaServiceImageTags">
    <vt:lpwstr/>
  </property>
</Properties>
</file>