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20001_{05BA889E-76E1-46B6-8C57-6DB87E1D88F3}" xr6:coauthVersionLast="34" xr6:coauthVersionMax="34" xr10:uidLastSave="{00000000-0000-0000-0000-000000000000}"/>
  <bookViews>
    <workbookView xWindow="0" yWindow="0" windowWidth="28800" windowHeight="12330" xr2:uid="{00000000-000D-0000-FFFF-FFFF00000000}"/>
  </bookViews>
  <sheets>
    <sheet name="Metadata with variables_perc_er" sheetId="1" r:id="rId1"/>
  </sheets>
  <definedNames>
    <definedName name="_xlnm._FilterDatabase" localSheetId="0" hidden="1">'Metadata with variables_perc_er'!$A$1:$AJ$185</definedName>
  </definedNames>
  <calcPr calcId="179021"/>
  <fileRecoveryPr repairLoad="1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2" i="1"/>
</calcChain>
</file>

<file path=xl/sharedStrings.xml><?xml version="1.0" encoding="utf-8"?>
<sst xmlns="http://schemas.openxmlformats.org/spreadsheetml/2006/main" count="1157" uniqueCount="865">
  <si>
    <t>trip_history_id</t>
  </si>
  <si>
    <t>trip_origin</t>
  </si>
  <si>
    <t>trip_destination</t>
  </si>
  <si>
    <t>trip_mode</t>
  </si>
  <si>
    <t>actual_origin_latitude</t>
  </si>
  <si>
    <t>actual_origin_longitude</t>
  </si>
  <si>
    <t>actual_destination_latitude</t>
  </si>
  <si>
    <t>actual_destination_longitude</t>
  </si>
  <si>
    <t>actual_departure_time</t>
  </si>
  <si>
    <t>actual_arrival_time</t>
  </si>
  <si>
    <t>actual_travel_time</t>
  </si>
  <si>
    <t>actual_distance</t>
  </si>
  <si>
    <t>fuel_economy</t>
  </si>
  <si>
    <t>fes</t>
  </si>
  <si>
    <t>average_speed</t>
  </si>
  <si>
    <t>total_mileage</t>
  </si>
  <si>
    <t>0401d4aa-eeca-437c-8a4d-f3a6289a4760</t>
  </si>
  <si>
    <t>3065 Oliver Street Northwest (38.9667003974681, -77.0598349069031)</t>
  </si>
  <si>
    <t>Beauvoir, The National Cathedral Elementary School (38.9298955, -77.0677969)</t>
  </si>
  <si>
    <t>drive</t>
  </si>
  <si>
    <t>2018-07-03 12:16:22.607+00</t>
  </si>
  <si>
    <t>2018-07-03 12:31:33.32+00</t>
  </si>
  <si>
    <t>049e74ff-3b92-484b-9dd5-6fdfde183694</t>
  </si>
  <si>
    <t>8136 Paint Branch Dr, College Park, MD 20742, USA (38.9892021, -76.9371845)</t>
  </si>
  <si>
    <t>9308 Cherry Hill Road, College Park, MD, USA (39.0177688598633, -76.9381561279297)</t>
  </si>
  <si>
    <t>2018-06-09 14:38:32+00</t>
  </si>
  <si>
    <t>2018-06-09 14:49:53+00</t>
  </si>
  <si>
    <t>064f2c0b-a6c7-4c8d-bfd7-ace046312ecc</t>
  </si>
  <si>
    <t>5201-5299 Greenbelt Road (38.9980426362872, -76.9186252887553)</t>
  </si>
  <si>
    <t>777 North Capitol St NE (38.8998406, -77.0084755)</t>
  </si>
  <si>
    <t>2018-05-01 14:30:25.815+00</t>
  </si>
  <si>
    <t>2018-05-01 15:00:09.594+00</t>
  </si>
  <si>
    <t>0687cb11-03d6-4dd0-8534-afdf97653b54</t>
  </si>
  <si>
    <t>5316 South Center Drive (39.0024620301628, -76.9151553612181)</t>
  </si>
  <si>
    <t>387 Technology Dr (38.9924213, -76.9387364)</t>
  </si>
  <si>
    <t>2018-05-22 13:05:55.3+00</t>
  </si>
  <si>
    <t>2018-05-22 13:32:54.13+00</t>
  </si>
  <si>
    <t>0ae0d020-594d-44dc-b8b0-fb1af3272471</t>
  </si>
  <si>
    <t>5316 South Center Drive (39.0024315344785, -76.9151695174421)</t>
  </si>
  <si>
    <t>Sam's Club (39.1514143, -77.2121458)</t>
  </si>
  <si>
    <t>2018-05-27 15:07:24.675+00</t>
  </si>
  <si>
    <t>2018-05-27 15:35:02.319+00</t>
  </si>
  <si>
    <t>0d8d414f-4544-4572-a2c4-874993c31eb5</t>
  </si>
  <si>
    <t>8314 Paint Branch Dr, College Park, MD 20742, USA (38.9935738, -76.9366986)</t>
  </si>
  <si>
    <t>9348 Cherry Hill Rd, College Park, MD 20740, USA (39.0170364379883, -76.939697265625)</t>
  </si>
  <si>
    <t>2018-06-11 15:12:01+00</t>
  </si>
  <si>
    <t>2018-06-11 15:23:45+00</t>
  </si>
  <si>
    <t>0e6ad030-bb0b-44ef-85af-4f2511698eaa</t>
  </si>
  <si>
    <t>South Road (38.930392591319, -77.0688630548092)</t>
  </si>
  <si>
    <t>Ronald Reagan Washington National Airport (DCA) (38.851242, -77.0402315)</t>
  </si>
  <si>
    <t>2018-07-03 12:42:04.167+00</t>
  </si>
  <si>
    <t>2018-07-03 13:08:30.679+00</t>
  </si>
  <si>
    <t>11a509b3-ab65-48bd-bea4-e26c7037bffa</t>
  </si>
  <si>
    <t>4155 Terrapin Trail (38.9957351, -76.9458456)</t>
  </si>
  <si>
    <t>402 Ridge Rd (39.0112394, -76.8899632)</t>
  </si>
  <si>
    <t>2018-05-08 22:34:28.793+00</t>
  </si>
  <si>
    <t>2018-05-08 23:36:22.697+00</t>
  </si>
  <si>
    <t>12a5c497-e101-428d-a19a-a436ab628d5c</t>
  </si>
  <si>
    <t>8235 Greenbelt Station Parkway (39.0036953520393, -76.9157487340988)</t>
  </si>
  <si>
    <t>2018-05-08 17:39:18.72+00</t>
  </si>
  <si>
    <t>2018-05-08 17:45:22.194+00</t>
  </si>
  <si>
    <t>16284ac8-32f8-4f0d-b8a3-5d1f6203eb0c</t>
  </si>
  <si>
    <t>4043 Wisconsin Avenue (38.9419116775362, -77.0763007512104)</t>
  </si>
  <si>
    <t>3067 Oliver Street Northwest (38.9668467, -77.0598343)</t>
  </si>
  <si>
    <t>2018-07-03 22:04:22.195+00</t>
  </si>
  <si>
    <t>2018-07-03 22:10:52.226+00</t>
  </si>
  <si>
    <t>18fc4296-d924-4fe1-9015-46adbef61d4c</t>
  </si>
  <si>
    <t>5640 Nicholson Lane (39.0442447, -77.1130095)</t>
  </si>
  <si>
    <t>4524 Chestnut Street (38.9934069, -77.091408)</t>
  </si>
  <si>
    <t>2018-05-03 21:35:07.31+00</t>
  </si>
  <si>
    <t>2018-05-03 22:00:49.4+00</t>
  </si>
  <si>
    <t>1b0f8b35-2bbd-4cdd-91d5-cf0349a4cf33</t>
  </si>
  <si>
    <t>9640 Liberia Avenue (38.7481274443443, -77.4503646410106)</t>
  </si>
  <si>
    <t>14700 Potomac Mills Road (38.6302654, -77.2959854)</t>
  </si>
  <si>
    <t>2018-05-18 14:19:09.341+00</t>
  </si>
  <si>
    <t>2018-05-18 14:47:24.526+00</t>
  </si>
  <si>
    <t>1c15076d-0de6-45b4-bcd7-f541b187d7a3</t>
  </si>
  <si>
    <t>5301 Smiths Cove Lane (39.0025858073526, -76.9152183227039)</t>
  </si>
  <si>
    <t>2018-05-08 13:39:05.687+00</t>
  </si>
  <si>
    <t>2018-05-08 13:47:53.229+00</t>
  </si>
  <si>
    <t>1c5fd4b2-8525-45d7-8415-fb7b10b5de0d</t>
  </si>
  <si>
    <t>N St SE, Washington, DC 20303, USA (38.8745634, -77.0050971)</t>
  </si>
  <si>
    <t>5342 S Center Dr, Greenbelt, MD 20770, USA (39.0020866394043, -76.9143142700195)</t>
  </si>
  <si>
    <t>2018-06-11 19:50:07+00</t>
  </si>
  <si>
    <t>2018-06-11 20:37:27+00</t>
  </si>
  <si>
    <t>1d7faba1-fd61-4fe4-96ef-7b840a4ee235</t>
  </si>
  <si>
    <t>5316 South Center Drive (39.0025238118793, -76.9151638292399)</t>
  </si>
  <si>
    <t>2018-07-10 13:02:31.689+00</t>
  </si>
  <si>
    <t>2018-07-10 13:15:04.117+00</t>
  </si>
  <si>
    <t>1da85a77-2a3a-4f39-ba5d-a42e5940d360</t>
  </si>
  <si>
    <t>5340 S Center Dr, Greenbelt, MD 20770, USA (39.0025313, -76.9152429)</t>
  </si>
  <si>
    <t>8300 Baltimore Avenue (38.992541, -76.933663)</t>
  </si>
  <si>
    <t>2018-06-20 13:14:01+00</t>
  </si>
  <si>
    <t>2018-06-20 13:28:53+00</t>
  </si>
  <si>
    <t>1e3d81c6-129a-41d3-9b25-6aff16f9d5c1</t>
  </si>
  <si>
    <t>8204 Baltimore Avenue (38.9928212779938, -76.9350941761549)</t>
  </si>
  <si>
    <t>Mazza GrandMarc Apartments (39.0107999, -76.9307337)</t>
  </si>
  <si>
    <t>2018-05-24 21:47:53.751+00</t>
  </si>
  <si>
    <t>2018-05-24 21:58:59.304+00</t>
  </si>
  <si>
    <t>1fe6d20d-011b-412b-84e8-1dd6764991ec</t>
  </si>
  <si>
    <t>4777 St Marys St, Beltsville, MD 20705, USA (39.0330844, -76.9111857)</t>
  </si>
  <si>
    <t>2018-06-13 23:24:09+00</t>
  </si>
  <si>
    <t>2018-06-13 23:37:18+00</t>
  </si>
  <si>
    <t>25bf5581-846b-4f2d-aaf2-853a79282a76</t>
  </si>
  <si>
    <t>5314 South Center Drive (39.0025505045792, -76.9152594779222)</t>
  </si>
  <si>
    <t>2018-06-07 17:25:43.815+00</t>
  </si>
  <si>
    <t>2018-06-07 17:35:22.21+00</t>
  </si>
  <si>
    <t>26d807aa-c242-49fe-9373-6f0a8a51bcec</t>
  </si>
  <si>
    <t>12331 Georgia Avenue (39.0602087416119, -77.0489251893731)</t>
  </si>
  <si>
    <t>8314 Paint Branch Drive (38.992952, -76.937658)</t>
  </si>
  <si>
    <t>2018-05-29 15:27:00.244+00</t>
  </si>
  <si>
    <t>2018-05-29 16:02:00.235+00</t>
  </si>
  <si>
    <t>26ebee3b-fc56-4039-af74-4d573a17c0aa</t>
  </si>
  <si>
    <t>10300-10326 Rhode Island Avenue (39.0235084528467, -76.9182250835718)</t>
  </si>
  <si>
    <t>Seoulia Korean Restaurant (39.0340594, -76.9136913)</t>
  </si>
  <si>
    <t>2018-05-16 22:01:02.125+00</t>
  </si>
  <si>
    <t>2018-05-16 22:05:25.226+00</t>
  </si>
  <si>
    <t>28f28300-f614-4576-a3cb-db4384634070</t>
  </si>
  <si>
    <t>4467 Technology Drive (38.9927943935981, -76.9384678826453)</t>
  </si>
  <si>
    <t>5342 S Center Dr (39.002088, -76.914318)</t>
  </si>
  <si>
    <t>2018-05-07 16:39:18.905+00</t>
  </si>
  <si>
    <t>2018-05-07 16:48:15.211+00</t>
  </si>
  <si>
    <t>2ccd61e5-6ded-4b19-b835-7cbbb670512e</t>
  </si>
  <si>
    <t>10925-10929 Baltimore Ave, Beltsville, MD 20705, USA (39.0329535, -76.9098142)</t>
  </si>
  <si>
    <t>2018-06-10 17:20:41+00</t>
  </si>
  <si>
    <t>2018-06-10 17:29:11+00</t>
  </si>
  <si>
    <t>2d3a030a-c9e2-42c0-992b-bfd878499f95</t>
  </si>
  <si>
    <t>12019 Georgia Avenue (39.0522665949902, -77.0501758531453)</t>
  </si>
  <si>
    <t>5342 N Center Dr (39.0024313, -76.9156795)</t>
  </si>
  <si>
    <t>2018-06-25 00:41:44.882+00</t>
  </si>
  <si>
    <t>2018-06-25 01:04:59.172+00</t>
  </si>
  <si>
    <t>2fca3a04-4217-44e4-974d-204155db0eff</t>
  </si>
  <si>
    <t>4850-4868 Cherry Hill Rd, College Park, MD 20740, USA (39.0146521, -76.9283192)</t>
  </si>
  <si>
    <t>Da Rae Won (39.0413282, -76.9063958)</t>
  </si>
  <si>
    <t>2018-06-10 15:58:45+00</t>
  </si>
  <si>
    <t>2018-06-10 16:07:28+00</t>
  </si>
  <si>
    <t>301204b7-ecd8-41cf-bdec-1a1ca8c85786</t>
  </si>
  <si>
    <t>6010-6016 Westchester Park Drive (38.9919385174653, -76.8999294006051)</t>
  </si>
  <si>
    <t>12331 Georgia Avenue (39.060176, -77.0485742)</t>
  </si>
  <si>
    <t>2018-05-29 14:10:23.358+00</t>
  </si>
  <si>
    <t>2018-05-29 14:31:35.281+00</t>
  </si>
  <si>
    <t>3183392d-00e0-4cb0-8d35-5d83cedd7cb4</t>
  </si>
  <si>
    <t>6030-6098 Westchester Park Drive (38.9925345126903, -76.8987172935874)</t>
  </si>
  <si>
    <t>2018-05-30 13:47:02.024+00</t>
  </si>
  <si>
    <t>2018-05-30 13:56:41.198+00</t>
  </si>
  <si>
    <t>31a9dd66-2200-40db-af2f-ea6c04ccf105</t>
  </si>
  <si>
    <t>14716 Potomac Mills Road (38.6301637521632, -77.2956195584334)</t>
  </si>
  <si>
    <t>5532 Eastbourne Drive (38.799208, -77.2428278)</t>
  </si>
  <si>
    <t>2018-05-16 20:39:10.022+00</t>
  </si>
  <si>
    <t>2018-05-16 21:20:22.472+00</t>
  </si>
  <si>
    <t>320b2161-d100-4726-98f2-2e32066937c0</t>
  </si>
  <si>
    <t>9717-9721 Baltimore Avenue (39.0148789482555, -76.9274547324301)</t>
  </si>
  <si>
    <t>NTB-National Tire &amp; Battery (39.1768994, -77.2712968)</t>
  </si>
  <si>
    <t>2018-05-29 21:02:22.378+00</t>
  </si>
  <si>
    <t>2018-05-29 21:56:07.208+00</t>
  </si>
  <si>
    <t>326c798f-44ee-4f64-9639-4326fe001911</t>
  </si>
  <si>
    <t>5026 Dana Place Northwest (38.9259437704821, -77.1002841275903)</t>
  </si>
  <si>
    <t>National Postal Museum (38.8980972, -77.0082378)</t>
  </si>
  <si>
    <t>2018-07-04 16:49:51.975+00</t>
  </si>
  <si>
    <t>2018-07-04 17:22:52.22+00</t>
  </si>
  <si>
    <t>3287295f-605d-4533-8cf2-b72ec2522876</t>
  </si>
  <si>
    <t>5345 Ridge Road (39.2023107502975, -77.2526753415142)</t>
  </si>
  <si>
    <t>University of MD (38.9869183, -76.9425543)</t>
  </si>
  <si>
    <t>2018-05-02 11:53:10.408+00</t>
  </si>
  <si>
    <t>2018-05-02 13:13:52.495+00</t>
  </si>
  <si>
    <t>341b45b8-2b77-4a20-97f8-d09991ed6367</t>
  </si>
  <si>
    <t>Berwyn House Rd, College Park, MD 20740, USA (38.9929482, -76.9339503)</t>
  </si>
  <si>
    <t>2018-06-13 22:30:55+00</t>
  </si>
  <si>
    <t>2018-06-13 22:37:57+00</t>
  </si>
  <si>
    <t>355da4cb-6ea0-4a09-8ae7-7eeebcc594c3</t>
  </si>
  <si>
    <t>1301 K Street Northwest (38.9030301844786, -77.030258384409)</t>
  </si>
  <si>
    <t>2018-07-05 21:34:41.762+00</t>
  </si>
  <si>
    <t>2018-07-05 21:59:31.249+00</t>
  </si>
  <si>
    <t>3588da5c-2e64-495d-a9d9-aad2a2e092a3</t>
  </si>
  <si>
    <t>4467 Technology Drive (38.9927262888527, -76.9385453422485)</t>
  </si>
  <si>
    <t>2018-05-07 21:49:10.35+00</t>
  </si>
  <si>
    <t>2018-05-07 21:57:31.161+00</t>
  </si>
  <si>
    <t>35c17ced-8ba8-4b6d-b7b3-113c3e288de9</t>
  </si>
  <si>
    <t>1701 Maryland Ave NE, Washington, DC 20002, USA (38.9018544, -76.9785871)</t>
  </si>
  <si>
    <t>Home (39.0108781, -76.9307259)</t>
  </si>
  <si>
    <t>2018-06-22 00:57:03+00</t>
  </si>
  <si>
    <t>2018-06-22 01:17:52+00</t>
  </si>
  <si>
    <t>37716bdc-e285-47e9-b273-9bd4caad9dc8</t>
  </si>
  <si>
    <t>4513-4551 Sellman Road (39.0343451640001, -76.9135727082164)</t>
  </si>
  <si>
    <t>Jeong H. Kim Engineering Building (38.9910562, -76.9381112)</t>
  </si>
  <si>
    <t>2018-05-08 18:51:52.559+00</t>
  </si>
  <si>
    <t>2018-05-08 20:06:09.602+00</t>
  </si>
  <si>
    <t>378e0857-eb18-4d4d-8085-39a1f5e4e561</t>
  </si>
  <si>
    <t>5316 S Center Dr, Greenbelt, MD 20770, USA (39.00249, -76.9152299)</t>
  </si>
  <si>
    <t>8673 Wellford Drive (39.2451615, -76.8531957)</t>
  </si>
  <si>
    <t>2018-06-15 17:37:18+00</t>
  </si>
  <si>
    <t>2018-06-15 18:18:21+00</t>
  </si>
  <si>
    <t>3a19a74d-481c-421c-aeb5-90b99320fc9a</t>
  </si>
  <si>
    <t>3060 Oliver Street Northwest (38.9666464599212, -77.0597555302801)</t>
  </si>
  <si>
    <t>Citibank (38.954964, -77.082457)</t>
  </si>
  <si>
    <t>2018-07-07 12:51:47.794+00</t>
  </si>
  <si>
    <t>2018-07-07 12:59:09.289+00</t>
  </si>
  <si>
    <t>3afce5ea-9cce-40e6-b595-f553e6681c6f</t>
  </si>
  <si>
    <t>5316 S Center Dr, Greenbelt, MD 20770, USA (39.0025246, -76.9151918)</t>
  </si>
  <si>
    <t>Kruba Thai and Sushi (38.8739496, -77.0017937)</t>
  </si>
  <si>
    <t>2018-06-11 15:23:02+00</t>
  </si>
  <si>
    <t>2018-06-11 15:55:16+00</t>
  </si>
  <si>
    <t>3dc10eda-a009-4e35-9842-5895a329ca3e</t>
  </si>
  <si>
    <t>Indian Ln, College Park, MD 20740, USA (39.010064, -76.930336)</t>
  </si>
  <si>
    <t>Verizon (39.0224228, -76.9259037)</t>
  </si>
  <si>
    <t>2018-06-23 23:21:20+00</t>
  </si>
  <si>
    <t>2018-06-23 23:25:42+00</t>
  </si>
  <si>
    <t>3f5f99aa-09fc-4ac8-a3b7-349aa0a2b9cc</t>
  </si>
  <si>
    <t>12019 Georgia Avenue (39.0522840293488, -77.0502025075974)</t>
  </si>
  <si>
    <t>6200 Westchester Park Dr (38.9921522, -76.8992787)</t>
  </si>
  <si>
    <t>2018-05-05 00:40:21.129+00</t>
  </si>
  <si>
    <t>2018-05-05 01:06:06.249+00</t>
  </si>
  <si>
    <t>414397af-0613-4e80-8237-d10c174ecf14</t>
  </si>
  <si>
    <t>6030-6098 Westchester Park Drive (38.9921799939569, -76.8987461826634)</t>
  </si>
  <si>
    <t>Koons Mazda of Silver Spring (39.079978, -76.9492614)</t>
  </si>
  <si>
    <t>2018-05-11 13:08:06.082+00</t>
  </si>
  <si>
    <t>2018-05-11 13:26:37.339+00</t>
  </si>
  <si>
    <t>438f30bc-1281-43a1-b28a-18f1b91af922</t>
  </si>
  <si>
    <t>4065 University Blvd E, College Park, MD 20740, USA (39.0013002, -76.9346988)</t>
  </si>
  <si>
    <t>2018-06-23 04:51:22+00</t>
  </si>
  <si>
    <t>2018-06-23 04:53:58+00</t>
  </si>
  <si>
    <t>44061b4c-1b97-4a21-8a84-ac74a4a9ee07</t>
  </si>
  <si>
    <t>14694 Potomac Mills Road (38.6316584706207, -77.296001736426)</t>
  </si>
  <si>
    <t>8100 Palisades Circle (38.7613006, -77.4413889)</t>
  </si>
  <si>
    <t>2018-05-18 17:13:28.291+00</t>
  </si>
  <si>
    <t>2018-05-18 17:40:48.384+00</t>
  </si>
  <si>
    <t>45aac1dd-833f-4104-92d2-673abf4ca9e6</t>
  </si>
  <si>
    <t>8200 S Channel Dr, Greenbelt, MD 20770, USA (39.002739, -76.9152555)</t>
  </si>
  <si>
    <t>10925 Baltimore Ave, Beltsville, MD 20705, USA (39.0324271, -76.9079331)</t>
  </si>
  <si>
    <t>2018-06-13 22:46:47+00</t>
  </si>
  <si>
    <t>2018-06-13 22:59:02+00</t>
  </si>
  <si>
    <t>4654dff4-db57-499f-a082-7f2187a6e87e</t>
  </si>
  <si>
    <t>5314 South Center Drive (39.002517066001, -76.9153097738297)</t>
  </si>
  <si>
    <t>Lake Artemesia Natural Area (38.9913743, -76.9217353)</t>
  </si>
  <si>
    <t>2018-05-06 22:37:41.423+00</t>
  </si>
  <si>
    <t>2018-05-06 22:44:30.121+00</t>
  </si>
  <si>
    <t>48286bdc-a5a7-4eda-bab0-fded7c63cd49</t>
  </si>
  <si>
    <t>382 Technology Drive (38.9927191660171, -76.9393708650739)</t>
  </si>
  <si>
    <t>2018-05-09 16:25:46.806+00</t>
  </si>
  <si>
    <t>2018-05-09 16:32:38.219+00</t>
  </si>
  <si>
    <t>4845dfcf-8fbc-40cf-be40-864827db624b</t>
  </si>
  <si>
    <t xml:space="preserve"> (38.99403353679, -76.938622786781)</t>
  </si>
  <si>
    <t>Westchester Park Drive (38.9905135, -76.902163)</t>
  </si>
  <si>
    <t>2018-05-07 22:18:46.353+00</t>
  </si>
  <si>
    <t>2018-05-07 22:30:19.65+00</t>
  </si>
  <si>
    <t>494b8b3a-69a8-4e0f-ade4-d6d279f556e5</t>
  </si>
  <si>
    <t>D St SW &amp; 10th St SW, Washington, DC 20024, USA (38.884738, -77.0257798)</t>
  </si>
  <si>
    <t>Sofitel Washington DC Lafayette Square (38.9005413, -77.0339531)</t>
  </si>
  <si>
    <t>2018-07-01 02:02:08+00</t>
  </si>
  <si>
    <t>2018-07-01 02:09:30+00</t>
  </si>
  <si>
    <t>495a5e11-5e71-4f76-a4e7-abdd74be3e6c</t>
  </si>
  <si>
    <t>11888 Snowden Farm Parkway (39.2288978957005, -77.2502056975637)</t>
  </si>
  <si>
    <t>Baltimore/Washington International Thurgood Marshall Airport (BWI) (39.1774042, -76.6683922)</t>
  </si>
  <si>
    <t>2018-06-03 10:03:16.79+00</t>
  </si>
  <si>
    <t>2018-06-03 10:58:10.113+00</t>
  </si>
  <si>
    <t>4a002fe5-02f1-46d1-89de-c4f7cf1c3596</t>
  </si>
  <si>
    <t>10368 Faulkner Ridge Circle (39.2221011574566, -76.8751795162321)</t>
  </si>
  <si>
    <t>8332 Berry Pl (39.1403857, -76.903634)</t>
  </si>
  <si>
    <t>2018-05-24 21:34:17.175+00</t>
  </si>
  <si>
    <t>2018-05-24 21:48:17.233+00</t>
  </si>
  <si>
    <t>4a5b072d-6581-4a96-89ab-6e6df6919334</t>
  </si>
  <si>
    <t>Jeong H. Kim Engineering Building, College Park, MD 20740, USA (38.9910237, -76.937658)</t>
  </si>
  <si>
    <t>402 Ridge Road (39.0112394, -76.8899632)</t>
  </si>
  <si>
    <t>2018-06-11 22:00:18+00</t>
  </si>
  <si>
    <t>2018-06-11 22:21:28+00</t>
  </si>
  <si>
    <t>4aa56c55-94e1-430c-aa0a-fe563a801b2b</t>
  </si>
  <si>
    <t>8310 Berry Place (39.1401165677599, -76.9027397689194)</t>
  </si>
  <si>
    <t>Columbia Montessori School (39.2224868, -76.8750876)</t>
  </si>
  <si>
    <t>2018-05-24 12:27:10.572+00</t>
  </si>
  <si>
    <t>2018-05-24 12:41:07.187+00</t>
  </si>
  <si>
    <t>4b7bf6de-d0ff-4213-96f5-1eb126faffab</t>
  </si>
  <si>
    <t>10937-10945 Baltimore Avenue (39.0328338230392, -76.9090907369525)</t>
  </si>
  <si>
    <t>2018-05-22 23:26:40.62+00</t>
  </si>
  <si>
    <t>2018-05-22 23:36:51.166+00</t>
  </si>
  <si>
    <t>4be716aa-d630-419e-9f7d-8aedd2c4f98f</t>
  </si>
  <si>
    <t>6880 Frontier Dr, Springfield, VA 22150, USA (38.767215166732, -77.1704359910598)</t>
  </si>
  <si>
    <t>4800 Mark Center Drive (38.8310365, -77.1170551)</t>
  </si>
  <si>
    <t>2018-06-20 13:04:16.526+00</t>
  </si>
  <si>
    <t>2018-06-20 13:23:57.399+00</t>
  </si>
  <si>
    <t>4d8b7082-ccfe-491b-87da-2d703cb95d65</t>
  </si>
  <si>
    <t>4467 Technology Drive (38.9928536536535, -76.9384978060396)</t>
  </si>
  <si>
    <t>2018-05-14 16:33:08.014+00</t>
  </si>
  <si>
    <t>2018-05-14 16:39:23.234+00</t>
  </si>
  <si>
    <t>525d28a7-8ce4-4efe-bf84-f48577036fa9</t>
  </si>
  <si>
    <t>8136 Paint Branch Drive (38.9895879143368, -76.9367553364354)</t>
  </si>
  <si>
    <t>406 Ridge Road (39.0107603, -76.8900558)</t>
  </si>
  <si>
    <t>2018-05-18 20:16:24.277+00</t>
  </si>
  <si>
    <t>2018-05-18 20:33:47.385+00</t>
  </si>
  <si>
    <t>5301c0fc-1291-438f-9e2e-69c31ae8aee2</t>
  </si>
  <si>
    <t>8537 Paint Branch Drive (38.995215293982, -76.9374312470316)</t>
  </si>
  <si>
    <t>2018-05-03 20:50:50.164+00</t>
  </si>
  <si>
    <t>2018-05-03 21:34:16.599+00</t>
  </si>
  <si>
    <t>55ac32b8-1406-4616-a78f-6fd7b5972d20</t>
  </si>
  <si>
    <t>382 Technology Drive (38.9926496657024, -76.9394503914532)</t>
  </si>
  <si>
    <t>2018-05-09 22:32:33.059+00</t>
  </si>
  <si>
    <t>2018-05-09 22:42:31.154+00</t>
  </si>
  <si>
    <t>57e5afab-601e-4042-a635-5f945a119cc0</t>
  </si>
  <si>
    <t>5301 Smiths Cove Lane (39.0025815833702, -76.9152177174546)</t>
  </si>
  <si>
    <t>2018-05-07 12:37:00.513+00</t>
  </si>
  <si>
    <t>2018-05-07 12:44:41.145+00</t>
  </si>
  <si>
    <t>5be920de-7194-42c5-ae03-5ae58b4e64e0</t>
  </si>
  <si>
    <t>10224 Southard Drive (39.0313396649799, -76.909721056071)</t>
  </si>
  <si>
    <t>2018-05-18 21:28:40.801+00</t>
  </si>
  <si>
    <t>2018-05-18 21:39:39.297+00</t>
  </si>
  <si>
    <t>5e0e05dc-090a-48dc-af69-cb92cc596da0</t>
  </si>
  <si>
    <t>Dwight D. Eisenhower Memorial Highway (39.1132196272156, -77.1904656943653)</t>
  </si>
  <si>
    <t>2018-06-11 11:29:52.214+00</t>
  </si>
  <si>
    <t>2018-06-11 12:07:50.901+00</t>
  </si>
  <si>
    <t>5e953fce-6101-45e4-a626-19ec8cbc3204</t>
  </si>
  <si>
    <t>Traffic Dr, Hanover, MD 21076, USA (39.1593547, -76.6776235)</t>
  </si>
  <si>
    <t>6927 Andersons Way (39.0821405, -76.8868658)</t>
  </si>
  <si>
    <t>2018-05-03 20:57:26+00</t>
  </si>
  <si>
    <t>2018-05-03 21:26:30+00</t>
  </si>
  <si>
    <t>5f3d2242-f92c-4c16-9186-59877842a685</t>
  </si>
  <si>
    <t>4626-4680 Hollywood Road (39.0112037770813, -76.9279299863399)</t>
  </si>
  <si>
    <t>2018-05-10 20:40:26.497+00</t>
  </si>
  <si>
    <t>2018-05-10 20:52:17.122+00</t>
  </si>
  <si>
    <t>607c92f8-706c-4095-9611-2ee308260437</t>
  </si>
  <si>
    <t>8314 Paint Branch Drive (38.9933387143901, -76.9365445711435)</t>
  </si>
  <si>
    <t>2018-05-01 01:09:51.243+00</t>
  </si>
  <si>
    <t>2018-05-01 01:20:00.642+00</t>
  </si>
  <si>
    <t>609d9a56-09f9-4436-bdcd-c2347109682b</t>
  </si>
  <si>
    <t>10200 Baltimore Avenue (39.0212934511146, -76.9290261716367)</t>
  </si>
  <si>
    <t>2018-05-06 22:55:33.514+00</t>
  </si>
  <si>
    <t>2018-05-06 23:07:09.345+00</t>
  </si>
  <si>
    <t>6343a011-6f1f-4cfe-9438-119d455f9f59</t>
  </si>
  <si>
    <t>5320 S Center Dr, Greenbelt, MD 20770, USA (39.0024485, -76.9151004)</t>
  </si>
  <si>
    <t>10209 Baltimore Avenue (39.0207928, -76.9240865)</t>
  </si>
  <si>
    <t>2018-06-10 15:27:22+00</t>
  </si>
  <si>
    <t>2018-06-10 15:35:48+00</t>
  </si>
  <si>
    <t>64f5a6bd-d9db-44ef-ab2a-17ee158e2f6a</t>
  </si>
  <si>
    <t>5301 Smiths Cove Ln, Greenbelt, MD 20770, USA (39.0025501, -76.9152025)</t>
  </si>
  <si>
    <t>2018-06-23 14:12:17+00</t>
  </si>
  <si>
    <t>2018-06-23 14:21:05+00</t>
  </si>
  <si>
    <t>67a7ea30-3ddb-4e61-917e-fa11bf3c7f80</t>
  </si>
  <si>
    <t>125-141 Lakeforest Blvd, Gaithersburg, MD 20877, USA (39.1503661, -77.208146)</t>
  </si>
  <si>
    <t>2018-05-27 17:27:01+00</t>
  </si>
  <si>
    <t>2018-05-27 18:07:50+00</t>
  </si>
  <si>
    <t>683926ca-251c-4a9d-a592-5cabeb1566c1</t>
  </si>
  <si>
    <t>8228 Paint Branch Drive (38.9908394589009, -76.9377158112861)</t>
  </si>
  <si>
    <t>2018-05-01 22:00:56.368+00</t>
  </si>
  <si>
    <t>2018-05-01 22:15:37.299+00</t>
  </si>
  <si>
    <t>69184dd7-f588-466b-9405-373dfe065bc3</t>
  </si>
  <si>
    <t>8314 Paint Branch Drive (38.993536694943, -76.9365469180764)</t>
  </si>
  <si>
    <t>2018-05-23 16:11:33.042+00</t>
  </si>
  <si>
    <t>2018-05-23 16:15:49.432+00</t>
  </si>
  <si>
    <t>69ff275f-5fa6-4c2a-aedd-b3a9782fce9c</t>
  </si>
  <si>
    <t>5316 South Center Drive (39.0024342256738, -76.9152050875032)</t>
  </si>
  <si>
    <t>2018-05-07 17:14:08.188+00</t>
  </si>
  <si>
    <t>2018-05-07 17:22:09.152+00</t>
  </si>
  <si>
    <t>6a8e38c5-6fc0-43d1-874e-8bf5df4bbeea</t>
  </si>
  <si>
    <t>21401-21421 Ridge Road (39.2049701186262, -77.2444262915079)</t>
  </si>
  <si>
    <t>University of Maryland (38.9869183, -76.9425543)</t>
  </si>
  <si>
    <t>2018-05-15 11:39:06.38+00</t>
  </si>
  <si>
    <t>2018-05-15 12:38:55.855+00</t>
  </si>
  <si>
    <t>6b9115f1-5d94-4e0e-ba42-15ab72e9c561</t>
  </si>
  <si>
    <t>3 H Street Northeast (38.9001988472444, -77.0084168352753)</t>
  </si>
  <si>
    <t>820 S Arlington Mill Dr (38.8586131, -77.1130333)</t>
  </si>
  <si>
    <t>2018-05-10 20:49:50.368+00</t>
  </si>
  <si>
    <t>2018-05-10 21:50:47.893+00</t>
  </si>
  <si>
    <t>6bfb81b1-4253-40f4-8643-83d8c9b51096</t>
  </si>
  <si>
    <t>5316 South Center Drive (39.0024282393365, -76.915193481576)</t>
  </si>
  <si>
    <t>2450 Virginia Avenue Northwest (38.897964, -77.052312)</t>
  </si>
  <si>
    <t>2018-05-21 13:22:03.985+00</t>
  </si>
  <si>
    <t>2018-05-21 14:29:18.452+00</t>
  </si>
  <si>
    <t>6e385cd1-6d8b-4773-b901-5e3515235043</t>
  </si>
  <si>
    <t>10215-10217 Wincopin Cir, Columbia, MD 21044, USA (39.2163158, -76.8564579)</t>
  </si>
  <si>
    <t>2018-06-10 18:39:49+00</t>
  </si>
  <si>
    <t>2018-06-10 19:05:02+00</t>
  </si>
  <si>
    <t>6f3b8f00-1231-45a9-84cf-57ba242d29aa</t>
  </si>
  <si>
    <t>7595 Greenbelt Rd, Greenbelt, MD 20770, USA (38.9931454, -76.8760623)</t>
  </si>
  <si>
    <t>2018-06-12 20:33:03+00</t>
  </si>
  <si>
    <t>2018-06-12 20:42:53+00</t>
  </si>
  <si>
    <t>705224e1-0de0-4abc-9ddb-0f50163c4d5d</t>
  </si>
  <si>
    <t>Engineering Drive (38.9913983457154, -76.9381919503928)</t>
  </si>
  <si>
    <t>UNIQLO Tysons Corner (38.9175293, -77.2197986)</t>
  </si>
  <si>
    <t>2018-06-16 19:43:40.455+00</t>
  </si>
  <si>
    <t>2018-06-16 20:28:55.313+00</t>
  </si>
  <si>
    <t>706073f2-a2ae-46e1-9914-a03650766895</t>
  </si>
  <si>
    <t>9426 Baltimore Ave, College Park, MD 20740, USA (39.0093696, -76.9290815)</t>
  </si>
  <si>
    <t>11b (38.9936563, -76.9363982)</t>
  </si>
  <si>
    <t>2018-06-27 15:06:35+00</t>
  </si>
  <si>
    <t>2018-06-27 15:10:03+00</t>
  </si>
  <si>
    <t>720bb41b-40be-4608-8397-fe09357f4e9f</t>
  </si>
  <si>
    <t>4814-4858 Berwyn House Road (38.9902607989223, -76.9290568554335)</t>
  </si>
  <si>
    <t>2018-05-06 18:18:55.967+00</t>
  </si>
  <si>
    <t>2018-05-06 18:26:57.731+00</t>
  </si>
  <si>
    <t>NA</t>
  </si>
  <si>
    <t>737b86e5-6c97-4e96-8eb9-0fc81df306d1</t>
  </si>
  <si>
    <t>C2 Milestone Way, College Park, MD 20740, USA (39.0226573, -76.9255981)</t>
  </si>
  <si>
    <t>2018-06-23 23:33:50+00</t>
  </si>
  <si>
    <t>2018-06-23 23:38:03+00</t>
  </si>
  <si>
    <t>7612b8ef-1f09-4a46-8fb8-5859ae6bfef6</t>
  </si>
  <si>
    <t>9530 Baltimore Ave, College Park, MD 20740, USA (39.0105794, -76.9305226)</t>
  </si>
  <si>
    <t>College Park Metro Station Kiss And Ride (38.9791692, -76.9274295)</t>
  </si>
  <si>
    <t>2018-06-30 14:40:39+00</t>
  </si>
  <si>
    <t>2018-06-30 14:55:31+00</t>
  </si>
  <si>
    <t>77577efc-5110-45b2-9b5f-4d6e9daafe05</t>
  </si>
  <si>
    <t>7000 Amtrak Way (39.1889416081525, -76.6907087276819)</t>
  </si>
  <si>
    <t>10315 Castlefield Street (39.2612168, -76.8749954)</t>
  </si>
  <si>
    <t>2018-05-01 21:54:31.275+00</t>
  </si>
  <si>
    <t>2018-05-01 22:28:32.291+00</t>
  </si>
  <si>
    <t>77b19a07-0588-41ed-9174-2b233f25b94c</t>
  </si>
  <si>
    <t>5-11 H Street Northeast (38.8998885825639, -77.0079374314072)</t>
  </si>
  <si>
    <t>Clarksburg (39.2387164, -77.2794288)</t>
  </si>
  <si>
    <t>2018-05-01 19:28:23.78+00</t>
  </si>
  <si>
    <t>2018-05-01 21:34:37.194+00</t>
  </si>
  <si>
    <t>796de237-2a09-4b49-9903-f27c173a4c31</t>
  </si>
  <si>
    <t>10182-10184 Governor Warfield Parkway (39.2160534942481, -76.8687039792338)</t>
  </si>
  <si>
    <t>2018-05-01 12:51:46.783+00</t>
  </si>
  <si>
    <t>2018-05-01 13:00:58.159+00</t>
  </si>
  <si>
    <t>7a0af88d-1597-46f7-88b8-760ed2844bf4</t>
  </si>
  <si>
    <t>9342 Cherry Hill Rd, College Park, MD 20740, USA (39.0154241, -76.9397375)</t>
  </si>
  <si>
    <t>2018-05-28 16:18:14+00</t>
  </si>
  <si>
    <t>2018-05-28 16:29:57+00</t>
  </si>
  <si>
    <t>7a9b8fe7-c20f-45a7-892c-f54f55015073</t>
  </si>
  <si>
    <t>8200 South Channel Drive (39.0027129091686, -76.915289321986)</t>
  </si>
  <si>
    <t>99 Ranch Market (39.1500725, -77.2061646)</t>
  </si>
  <si>
    <t>2018-05-12 16:30:30.06+00</t>
  </si>
  <si>
    <t>2018-05-12 17:11:49.465+00</t>
  </si>
  <si>
    <t>7bdde6df-e6f5-4413-99a7-e454720c9f5f</t>
  </si>
  <si>
    <t>8200 S Channel Dr, Greenbelt, MD 20770, USA (39.0027511, -76.9152871)</t>
  </si>
  <si>
    <t>2018-05-27 15:07:26+00</t>
  </si>
  <si>
    <t>2018-05-27 15:37:48+00</t>
  </si>
  <si>
    <t>7c85ef82-b0ed-4698-92e7-fb909d5bacc3</t>
  </si>
  <si>
    <t>Capital Beltway Outer Loop (39.0201085852822, -76.9583475776733)</t>
  </si>
  <si>
    <t>H Mart (39.0523537, -77.0495875)</t>
  </si>
  <si>
    <t>2018-06-09 21:18:50.385+00</t>
  </si>
  <si>
    <t>2018-06-09 21:38:11.296+00</t>
  </si>
  <si>
    <t>7f5ddc3f-8168-4a8a-a172-a47940be6752</t>
  </si>
  <si>
    <t>5532-5598 Eastbourne Drive (38.7990719419973, -77.2427616269503)</t>
  </si>
  <si>
    <t>2018-05-17 11:45:09.059+00</t>
  </si>
  <si>
    <t>2018-05-17 12:12:25.421+00</t>
  </si>
  <si>
    <t>814282df-ce58-4357-934d-18bf00f49ca6</t>
  </si>
  <si>
    <t>8210 S Channel Dr, Greenbelt, MD 20770, USA (39.0029474, -76.9151305)</t>
  </si>
  <si>
    <t>932 Hungerford Drive (39.0978421, -77.1542908)</t>
  </si>
  <si>
    <t>2018-06-22 16:49:29+00</t>
  </si>
  <si>
    <t>2018-06-22 17:43:36+00</t>
  </si>
  <si>
    <t>81ddcd48-59c9-4853-b3a1-5b7e9c5176a6</t>
  </si>
  <si>
    <t>3500 Woodley Road Northwest (38.9303844189634, -77.0675452519926)</t>
  </si>
  <si>
    <t>Giant Gas Station (38.9946771, -77.0778967)</t>
  </si>
  <si>
    <t>2018-07-02 19:36:51.614+00</t>
  </si>
  <si>
    <t>2018-07-02 19:55:57.273+00</t>
  </si>
  <si>
    <t>823667af-f3e7-4dc1-9aac-247f4ddaabc1</t>
  </si>
  <si>
    <t>Saint Marys Street (39.0325438091895, -76.9092537649692)</t>
  </si>
  <si>
    <t>Pizza Boli's (38.9913684, -76.9326738)</t>
  </si>
  <si>
    <t>2018-05-06 17:31:22.86+00</t>
  </si>
  <si>
    <t>2018-05-06 17:44:56.579+00</t>
  </si>
  <si>
    <t>8290659a-9b08-4a10-bd83-d4f9a916b3d2</t>
  </si>
  <si>
    <t>9342 Cherry Hill Rd, College Park, MD 20740, USA (39.015369, -76.9397181)</t>
  </si>
  <si>
    <t>Glenn L. Martin Hall, 4298 Campus Dr, College Park, MD 20742, USA (38.9888916015625, -76.9381637573242)</t>
  </si>
  <si>
    <t>2018-06-11 20:07:53+00</t>
  </si>
  <si>
    <t>2018-06-11 20:17:58+00</t>
  </si>
  <si>
    <t>88cabad1-c34a-4a2e-8ce0-3c67564d43e0</t>
  </si>
  <si>
    <t>8300 Baltimore Avenue (38.9925130550181, -76.9335828256579)</t>
  </si>
  <si>
    <t>2018-06-06 16:40:58.768+00</t>
  </si>
  <si>
    <t>2018-06-06 16:46:30.683+00</t>
  </si>
  <si>
    <t>8989f5a9-1975-43cf-9c63-b7c940a13115</t>
  </si>
  <si>
    <t>6030-6098 Westchester Park Drive (38.992408406957, -76.8989736960054)</t>
  </si>
  <si>
    <t>2018-05-14 18:28:51.186+00</t>
  </si>
  <si>
    <t>2018-05-14 18:41:06.277+00</t>
  </si>
  <si>
    <t>8a5793a9-de49-42ec-aac0-359413267038</t>
  </si>
  <si>
    <t>8127 Regents Drive (38.992016602158, -76.9403220621696)</t>
  </si>
  <si>
    <t>Whole Foods Market (38.9692295, -76.9367784)</t>
  </si>
  <si>
    <t>2018-05-02 22:22:50.744+00</t>
  </si>
  <si>
    <t>2018-05-02 22:31:27.146+00</t>
  </si>
  <si>
    <t>8b8547c6-a5a1-4bd5-9e40-98a1e256bc03</t>
  </si>
  <si>
    <t>8104-8110 Baltimore Avenue (38.9891142771011, -76.9351654966147)</t>
  </si>
  <si>
    <t>2018-05-16 02:25:08.692+00</t>
  </si>
  <si>
    <t>2018-05-16 02:32:57.101+00</t>
  </si>
  <si>
    <t>8c629885-0ebc-4b5e-8c18-86df7a222ebc</t>
  </si>
  <si>
    <t>8128 Baltimore Ave, College Park, MD 20740, USA (38.9908091, -76.9339878)</t>
  </si>
  <si>
    <t>9308 Cherry Hill Rd, College Park, MD 20740, USA (39.0178413391113, -76.938232421875)</t>
  </si>
  <si>
    <t>2018-05-27 16:10:22+00</t>
  </si>
  <si>
    <t>2018-05-27 16:15:12+00</t>
  </si>
  <si>
    <t>8c7e3540-6ee3-4a71-99c6-16a69898038f</t>
  </si>
  <si>
    <t>5316 South Center Drive (39.0025116647309, -76.9151847582422)</t>
  </si>
  <si>
    <t>2018-07-13 12:42:49.339+00</t>
  </si>
  <si>
    <t>2018-07-13 12:51:37.144+00</t>
  </si>
  <si>
    <t>8dde45b5-5927-44a3-9b0b-309cecded0c9</t>
  </si>
  <si>
    <t>4771 Sellman Rd, Beltsville, MD 20705, USA (39.0340014, -76.9099514)</t>
  </si>
  <si>
    <t>2018-06-23 14:41:06+00</t>
  </si>
  <si>
    <t>2018-06-23 14:56:24+00</t>
  </si>
  <si>
    <t>8e0687c3-fd08-480e-ad11-1bd1f115bead</t>
  </si>
  <si>
    <t>5000 University Blvd E, College Park, MD 20740, USA (38.9988703, -76.9245631)</t>
  </si>
  <si>
    <t>2018-06-12 22:19:09+00</t>
  </si>
  <si>
    <t>2018-06-12 22:27:36+00</t>
  </si>
  <si>
    <t>8f30079f-7162-4d52-971c-2ece7b93face</t>
  </si>
  <si>
    <t>Saint Marys Street (39.0325114550432, -76.9090820197732)</t>
  </si>
  <si>
    <t>2018-07-09 22:30:19.948+00</t>
  </si>
  <si>
    <t>2018-07-09 22:45:53.187+00</t>
  </si>
  <si>
    <t>91fb3d57-e235-4af4-8077-18ee0c4b6077</t>
  </si>
  <si>
    <t xml:space="preserve"> (39.0526435292667, -76.9290956264534)</t>
  </si>
  <si>
    <t>2018-05-10 20:00:50.084+00</t>
  </si>
  <si>
    <t>2018-05-10 20:25:03.216+00</t>
  </si>
  <si>
    <t>9271f60a-aeda-4c47-b835-d3ff8409066c</t>
  </si>
  <si>
    <t>9530 Baltimore Ave, College Park, MD 20740, USA (39.0105916, -76.9305172)</t>
  </si>
  <si>
    <t>National Academy of Sciences (38.893023, -77.0477267)</t>
  </si>
  <si>
    <t>2018-06-07 10:59:14+00</t>
  </si>
  <si>
    <t>2018-06-07 11:53:28+00</t>
  </si>
  <si>
    <t>9556ec90-af27-4338-9c3c-43b980d4d705</t>
  </si>
  <si>
    <t>5320 South Center Drive (39.0024079827406, -76.9151254998241)</t>
  </si>
  <si>
    <t>2018-05-14 12:43:03.513+00</t>
  </si>
  <si>
    <t>2018-05-14 12:51:34.218+00</t>
  </si>
  <si>
    <t>9564d95d-79e6-4470-8e91-a070217693a9</t>
  </si>
  <si>
    <t>8483 Paint Branch Drive (38.9939521439737, -76.9368504267902)</t>
  </si>
  <si>
    <t>2018-05-22 22:04:06.904+00</t>
  </si>
  <si>
    <t>2018-05-22 22:12:17.287+00</t>
  </si>
  <si>
    <t>962ca358-5127-4427-9168-79c57b5fe74e</t>
  </si>
  <si>
    <t>9530 Baltimore Ave, College Park, MD 20740, USA (39.0105814, -76.9305124)</t>
  </si>
  <si>
    <t>2018-06-21 23:41:45+00</t>
  </si>
  <si>
    <t>2018-06-22 00:15:25+00</t>
  </si>
  <si>
    <t>966e48bd-6864-4d3e-82aa-41b9e1981aa4</t>
  </si>
  <si>
    <t>4601-4603 Chestnut Street (38.9935731981313, -77.0919991192195)</t>
  </si>
  <si>
    <t>2018-05-01 12:12:21.574+00</t>
  </si>
  <si>
    <t>2018-05-01 12:24:10.214+00</t>
  </si>
  <si>
    <t>9686c612-7fb2-493a-b5ba-5754d5c0d1cd</t>
  </si>
  <si>
    <t>East-West Highway (38.9604656477121, -76.9202162912714)</t>
  </si>
  <si>
    <t>2018-05-05 17:44:59.954+00</t>
  </si>
  <si>
    <t>2018-05-05 17:54:02.121+00</t>
  </si>
  <si>
    <t>97c728bc-51e5-4475-a1af-2655a80fb1f5</t>
  </si>
  <si>
    <t>9530 Baltimore Ave, College Park, MD 20740, USA (39.0106112, -76.9305093)</t>
  </si>
  <si>
    <t>2018-06-22 16:59:18+00</t>
  </si>
  <si>
    <t>2018-06-22 17:06:36+00</t>
  </si>
  <si>
    <t>991c40d4-3b53-44a3-9ac3-8ac011ada0c5</t>
  </si>
  <si>
    <t>8200 S Channel Dr, Greenbelt, MD 20770, USA (39.0027435, -76.9152754)</t>
  </si>
  <si>
    <t>387 Technology Dr, College Park, MD 20740, USA (38.9924201965332, -76.9387359619141)</t>
  </si>
  <si>
    <t>2018-06-13 13:08:22+00</t>
  </si>
  <si>
    <t>2018-06-13 13:16:43+00</t>
  </si>
  <si>
    <t>9a3296fe-13f7-44c6-a58f-f840512f6b92</t>
  </si>
  <si>
    <t>8214 South Channel Drive (39.0033751760974, -76.9149018776845)</t>
  </si>
  <si>
    <t>2018-06-06 13:34:21.314+00</t>
  </si>
  <si>
    <t>2018-06-06 13:43:09.298+00</t>
  </si>
  <si>
    <t>9a832b90-b3c9-4251-b202-4851edcc8256</t>
  </si>
  <si>
    <t>6200 Westchester Park Drive (38.9920791245821, -76.899115068868)</t>
  </si>
  <si>
    <t>2018-05-08 15:51:10.427+00</t>
  </si>
  <si>
    <t>2018-05-08 16:09:27.721+00</t>
  </si>
  <si>
    <t>9b99f9b8-f3be-43a1-b9fc-e8b4f82a57ed</t>
  </si>
  <si>
    <t>1315 K Street Northwest (38.9026413789054, -77.0308176619841)</t>
  </si>
  <si>
    <t>2018-07-03 21:04:45.268+00</t>
  </si>
  <si>
    <t>2018-07-03 21:20:14.382+00</t>
  </si>
  <si>
    <t>9d5c90fd-d037-4cae-8e01-99bf193b12d1</t>
  </si>
  <si>
    <t>9815-9999 Baltimore National Pike (39.2785773938888, -76.8492407631845)</t>
  </si>
  <si>
    <t>2018-05-05 23:55:11.639+00</t>
  </si>
  <si>
    <t>2018-05-06 00:26:25.244+00</t>
  </si>
  <si>
    <t>9d6ffe9f-3b25-4cf3-b053-400b903e1d10</t>
  </si>
  <si>
    <t>3065 Oliver Street Northwest (38.9667218132307, -77.0598043129566)</t>
  </si>
  <si>
    <t>Chevy Chase Library (38.9911721, -77.0765884)</t>
  </si>
  <si>
    <t>2018-07-08 17:56:22.856+00</t>
  </si>
  <si>
    <t>2018-07-08 18:03:44.28+00</t>
  </si>
  <si>
    <t>9da7de9c-ae36-4199-83cf-12d7f8c40100</t>
  </si>
  <si>
    <t>8314 Paint Branch Drive (38.9936767984545, -76.9366987143428)</t>
  </si>
  <si>
    <t>North Center Drive (39.0023738, -76.915522)</t>
  </si>
  <si>
    <t>2018-05-02 21:03:40.061+00</t>
  </si>
  <si>
    <t>2018-05-02 21:14:45.164+00</t>
  </si>
  <si>
    <t>9eb738ea-60f6-45ab-b9c2-32fa1f16fea0</t>
  </si>
  <si>
    <t>2400 South Smith Boulevard (38.8525607111294, -77.0438190177801)</t>
  </si>
  <si>
    <t>1301 K Street Northwest (38.9029463, -77.0308554)</t>
  </si>
  <si>
    <t>2018-07-03 15:43:38.095+00</t>
  </si>
  <si>
    <t>2018-07-03 15:58:27.506+00</t>
  </si>
  <si>
    <t>a21a8567-ef00-42ea-a3b8-0c5e15c4fbe9</t>
  </si>
  <si>
    <t>5316 South Center Drive (39.002432233542, -76.9151811613806)</t>
  </si>
  <si>
    <t>Costco Wholesale (39.0324271, -76.9079331)</t>
  </si>
  <si>
    <t>2018-05-06 16:37:27.052+00</t>
  </si>
  <si>
    <t>2018-05-06 16:46:35.175+00</t>
  </si>
  <si>
    <t>a27538ac-7f35-421d-a5ff-9b8a6e0cecc5</t>
  </si>
  <si>
    <t>8214 South Channel Drive (39.0034439251905, -76.9148593392308)</t>
  </si>
  <si>
    <t>7301 Baltimore Avenue (38.9785858, -76.9375912)</t>
  </si>
  <si>
    <t>2018-06-09 20:59:49.608+00</t>
  </si>
  <si>
    <t>2018-06-09 21:08:17.192+00</t>
  </si>
  <si>
    <t>a335d05a-7c52-4975-a25d-53aac3bd1cc7</t>
  </si>
  <si>
    <t>5316 S Center Dr, Greenbelt, MD 20770, USA (39.0025259, -76.9152254)</t>
  </si>
  <si>
    <t>2018-06-25 12:53:55+00</t>
  </si>
  <si>
    <t>2018-06-25 13:00:15+00</t>
  </si>
  <si>
    <t>a3471ba4-3c31-4c65-b2fc-bad36eaaf742</t>
  </si>
  <si>
    <t>9528 Baltimore Ave, College Park, MD 20740, USA (39.0110178, -76.930098)</t>
  </si>
  <si>
    <t>7491 Connelley Drive (39.1604484, -76.67952)</t>
  </si>
  <si>
    <t>2018-05-29 16:46:42+00</t>
  </si>
  <si>
    <t>2018-05-29 17:15:15+00</t>
  </si>
  <si>
    <t>a52eda37-dc09-4ec6-8a5a-c78e1da272b1</t>
  </si>
  <si>
    <t>1807 Chatfield Terrace (39.1284560412533, -76.706895930764)</t>
  </si>
  <si>
    <t>312 Marshall Avenue (39.0975821, -76.852907)</t>
  </si>
  <si>
    <t>2018-05-02 13:36:29.003+00</t>
  </si>
  <si>
    <t>2018-05-02 13:53:32.271+00</t>
  </si>
  <si>
    <t>a6952a4b-2510-434d-ad75-c15efd4f5dea</t>
  </si>
  <si>
    <t>5316 South Center Drive (39.0024525745711, -76.915224525618)</t>
  </si>
  <si>
    <t>Wells Fargo Bank (38.9641737, -76.9388556)</t>
  </si>
  <si>
    <t>2018-05-05 17:07:42.879+00</t>
  </si>
  <si>
    <t>2018-05-05 17:28:44.24+00</t>
  </si>
  <si>
    <t>a8306330-7473-40e6-a603-a042490a4513</t>
  </si>
  <si>
    <t>1301 K Street Northwest (38.9026497293917, -77.0297625946168)</t>
  </si>
  <si>
    <t>2018-07-09 21:02:51.115+00</t>
  </si>
  <si>
    <t>2018-07-09 22:29:31.833+00</t>
  </si>
  <si>
    <t>a862634e-8a67-4c8f-9b56-fef9720c855e</t>
  </si>
  <si>
    <t>2018-05-04 22:00:03.368+00</t>
  </si>
  <si>
    <t>2018-05-04 22:18:06.731+00</t>
  </si>
  <si>
    <t>a8daba82-f410-465d-8b65-47788978ce60</t>
  </si>
  <si>
    <t>8125 Greenbelt Road (39.00131088, -76.9166952)</t>
  </si>
  <si>
    <t>2018-05-14 01:45:20.536+00</t>
  </si>
  <si>
    <t>2018-05-14 01:54:54.224+00</t>
  </si>
  <si>
    <t>ab029da4-7724-4566-a0fc-d4b2af551a09</t>
  </si>
  <si>
    <t>9340 Cherry Hill Road (39.0147788683316, -76.9389432203741)</t>
  </si>
  <si>
    <t>8136 Paint Branch Dr (38.989134, -76.937651)</t>
  </si>
  <si>
    <t>2018-05-02 12:51:50.197+00</t>
  </si>
  <si>
    <t>2018-05-02 13:19:59.397+00</t>
  </si>
  <si>
    <t>ade74bfb-372b-44d1-8c62-f050009b50c3</t>
  </si>
  <si>
    <t>University Boulevard East (38.9991888529996, -76.925598311261)</t>
  </si>
  <si>
    <t>2018-05-10 02:04:49.59+00</t>
  </si>
  <si>
    <t>2018-05-10 02:13:59.137+00</t>
  </si>
  <si>
    <t>af00386b-80ec-4713-9d8b-cba48d7238bc</t>
  </si>
  <si>
    <t>1301 K Street Northwest (38.9026133129994, -77.0306934743649)</t>
  </si>
  <si>
    <t>ZIPS Dry Cleaners (38.9472117, -77.0655434)</t>
  </si>
  <si>
    <t>2018-07-06 22:03:29.582+00</t>
  </si>
  <si>
    <t>2018-07-06 22:21:46.408+00</t>
  </si>
  <si>
    <t>af828ef6-69b2-407d-8c72-52db9889378a</t>
  </si>
  <si>
    <t>8200 South Channel Drive (39.002607087641, -76.9153269567312)</t>
  </si>
  <si>
    <t>2018-05-10 12:18:26.353+00</t>
  </si>
  <si>
    <t>2018-05-10 12:28:03.173+00</t>
  </si>
  <si>
    <t>b40963d1-2cfe-458f-aa3f-b9cce2b9f0af</t>
  </si>
  <si>
    <t>790 Hungerford Drive (39.0933773154757, -77.1539347619537)</t>
  </si>
  <si>
    <t>2018-05-19 20:40:14.846+00</t>
  </si>
  <si>
    <t>2018-05-19 21:13:26.321+00</t>
  </si>
  <si>
    <t>b721eb76-9b7f-4057-b4b4-8a94a08c190c</t>
  </si>
  <si>
    <t>6200 Westchester Park Drive (38.9919883897891, -76.8994748499961)</t>
  </si>
  <si>
    <t>700 Hungerford Dr (39.0930576, -77.1541694)</t>
  </si>
  <si>
    <t>2018-05-19 19:28:07.738+00</t>
  </si>
  <si>
    <t>2018-05-19 20:01:52.252+00</t>
  </si>
  <si>
    <t>b89f1859-051a-4040-9706-a5a9888c9039</t>
  </si>
  <si>
    <t>5316 South Center Drive (39.0024240049822, -76.9151738835753)</t>
  </si>
  <si>
    <t>National Wildlife Visitor Center (39.0264435, -76.7989949)</t>
  </si>
  <si>
    <t>2018-05-23 22:33:07.396+00</t>
  </si>
  <si>
    <t>2018-05-23 22:55:00.232+00</t>
  </si>
  <si>
    <t>bba8bf2b-85fa-4c50-821d-44aa843d4577</t>
  </si>
  <si>
    <t>10508 Marble Faun Lane (39.2225967161723, -76.8751524110109)</t>
  </si>
  <si>
    <t>2018-05-03 21:37:16.85+00</t>
  </si>
  <si>
    <t>2018-05-03 21:51:05.692+00</t>
  </si>
  <si>
    <t>bc1312ec-c75c-40cf-9c3b-22982663240a</t>
  </si>
  <si>
    <t>2018-05-02 22:01:42.451+00</t>
  </si>
  <si>
    <t>2018-05-02 22:50:31.642+00</t>
  </si>
  <si>
    <t>c075c6a8-59dc-424e-b3bb-9659386607ce</t>
  </si>
  <si>
    <t>North Center Drive (39.0023544992952, -76.9152846116967)</t>
  </si>
  <si>
    <t>United States Postal Service (39.0110102, -76.9278547)</t>
  </si>
  <si>
    <t>2018-05-09 18:24:43.935+00</t>
  </si>
  <si>
    <t>2018-05-09 18:28:59.392+00</t>
  </si>
  <si>
    <t>c15627a0-886d-4286-8d50-c3fc24cd4938</t>
  </si>
  <si>
    <t>185 Kenilworth Avenue (39.0049044834813, -76.8940095138521)</t>
  </si>
  <si>
    <t>Terrapin Trail (38.9957351, -76.9458456)</t>
  </si>
  <si>
    <t>2018-05-09 14:43:39.859+00</t>
  </si>
  <si>
    <t>2018-05-09 15:06:49.852+00</t>
  </si>
  <si>
    <t>c2b37d6c-78a1-4445-b36d-5eb5a563cf83</t>
  </si>
  <si>
    <t>8314-8324 55th Avenue (38.9924952853834, -76.9212429039897)</t>
  </si>
  <si>
    <t>IKEA College Park Home Furnishings (39.020775, -76.928983)</t>
  </si>
  <si>
    <t>2018-05-06 22:45:45.252+00</t>
  </si>
  <si>
    <t>2018-05-06 22:54:59.143+00</t>
  </si>
  <si>
    <t>c52a261a-4c89-4c73-8a48-2cb7e997f9fa</t>
  </si>
  <si>
    <t>8200 South Channel Drive (39.0026139188921, -76.9153098576487)</t>
  </si>
  <si>
    <t>2018-06-25 00:07:09.794+00</t>
  </si>
  <si>
    <t>2018-06-25 00:28:09.199+00</t>
  </si>
  <si>
    <t>c59e9745-9ed0-47fd-ae12-958acc68d577</t>
  </si>
  <si>
    <t>South Road (38.9306256501367, -77.0689772163304)</t>
  </si>
  <si>
    <t>2018-07-06 12:39:53.551+00</t>
  </si>
  <si>
    <t>2018-07-06 13:00:23.347+00</t>
  </si>
  <si>
    <t>c6994a6d-3504-48d3-845e-20de63c46e98</t>
  </si>
  <si>
    <t>382 Technology Drive (38.9926811539729, -76.9394181158509)</t>
  </si>
  <si>
    <t>777 North Capitol Street Northeast (38.899912, -77.0084634)</t>
  </si>
  <si>
    <t>2018-05-01 14:24:54.034+00</t>
  </si>
  <si>
    <t>2018-05-01 15:00:10.368+00</t>
  </si>
  <si>
    <t>c9b3ef78-2bc2-4eeb-8772-15d3bd536614</t>
  </si>
  <si>
    <t>402 Ridge Rd, Greenbelt, MD 20770, USA (39.0114351, -76.8899381)</t>
  </si>
  <si>
    <t>8537 Paint Branch Drive, College Park, MD, USA (38.9955177307129, -76.9371109008789)</t>
  </si>
  <si>
    <t>2018-06-11 14:21:30+00</t>
  </si>
  <si>
    <t>2018-06-11 14:33:05+00</t>
  </si>
  <si>
    <t>cb485d32-e85d-4449-b7cf-2ee7efeeb34f</t>
  </si>
  <si>
    <t>5320 South Center Drive (39.0024924550393, -76.9151034979828)</t>
  </si>
  <si>
    <t>Glenn L. Martin Hall (38.988892, -76.9381634)</t>
  </si>
  <si>
    <t>2018-05-03 22:03:01.198+00</t>
  </si>
  <si>
    <t>2018-05-03 22:12:27.221+00</t>
  </si>
  <si>
    <t>cb5f4090-b213-4109-b490-832bd5e31588</t>
  </si>
  <si>
    <t>10947-10951 Baltimore Avenue (39.0332773514455, -76.9089006353886)</t>
  </si>
  <si>
    <t>2018-06-05 22:38:10.002+00</t>
  </si>
  <si>
    <t>2018-06-05 22:46:25.336+00</t>
  </si>
  <si>
    <t>cbebc2e8-11b3-409d-9f2c-760719f9d0ae</t>
  </si>
  <si>
    <t>Belvedere Avenue (39.0047601, -76.9357039)</t>
  </si>
  <si>
    <t>1355 Taylor Street Northwest (38.941044, -77.031755)</t>
  </si>
  <si>
    <t>2018-05-02 20:17:20.942+00</t>
  </si>
  <si>
    <t>2018-05-02 21:29:37.547+00</t>
  </si>
  <si>
    <t>cd29e540-3509-40da-bf05-f64851c27af2</t>
  </si>
  <si>
    <t>4626-4680 Hollywood Road (39.011276951096, -76.9278857298912)</t>
  </si>
  <si>
    <t>2018-05-09 18:42:58.811+00</t>
  </si>
  <si>
    <t>2018-05-09 18:48:19.163+00</t>
  </si>
  <si>
    <t>cda8df2f-42f7-433e-992f-2ee18152c3d5</t>
  </si>
  <si>
    <t>8136 Paint Branch Drive (38.989130377348, -76.9375358395792)</t>
  </si>
  <si>
    <t>4305 Chestnut Street (38.993598, -77.0852483)</t>
  </si>
  <si>
    <t>2018-05-02 23:05:02.257+00</t>
  </si>
  <si>
    <t>2018-05-02 23:35:57.882+00</t>
  </si>
  <si>
    <t>cf1202fd-4475-4c2b-8210-9a8e1903a9a3</t>
  </si>
  <si>
    <t>5320 South Center Drive (39.0023770236031, -76.9151551568125)</t>
  </si>
  <si>
    <t>2018-05-22 22:42:52.839+00</t>
  </si>
  <si>
    <t>2018-05-22 22:54:19.203+00</t>
  </si>
  <si>
    <t>cf153ff1-7975-4c9d-a9a4-2f3436970c89</t>
  </si>
  <si>
    <t>4524-4526 Chestnut Street (38.9934805361917, -77.091456223351)</t>
  </si>
  <si>
    <t>2018-05-03 12:17:39.073+00</t>
  </si>
  <si>
    <t>2018-05-03 13:05:21.681+00</t>
  </si>
  <si>
    <t>d3759290-d53f-40ba-88fb-07d627eb709a</t>
  </si>
  <si>
    <t>2018-05-01 22:24:31.057+00</t>
  </si>
  <si>
    <t>2018-05-01 22:58:05+00</t>
  </si>
  <si>
    <t>d3be04a1-b0b1-4921-a65f-b3042a61cb6e</t>
  </si>
  <si>
    <t>7521 Greenway Center Drive (38.9914338430753, -76.8784160726488)</t>
  </si>
  <si>
    <t>2018-05-18 13:36:39.119+00</t>
  </si>
  <si>
    <t>2018-05-18 13:49:18.247+00</t>
  </si>
  <si>
    <t>d8c2b66f-5b75-491d-a188-bde1ab575655</t>
  </si>
  <si>
    <t>382 Technology Drive (38.992583957982, -76.9395865516066)</t>
  </si>
  <si>
    <t>2018-06-07 22:27:47.426+00</t>
  </si>
  <si>
    <t>2018-06-07 22:41:59.312+00</t>
  </si>
  <si>
    <t>db3438f6-b8ae-46a9-ac24-0cba6a097fdc</t>
  </si>
  <si>
    <t>9524 Baltimore Avenue (39.0107624698794, -76.9301269669802)</t>
  </si>
  <si>
    <t>2018-05-24 22:03:10.498+00</t>
  </si>
  <si>
    <t>2018-05-24 22:12:29.206+00</t>
  </si>
  <si>
    <t>db908a35-0c4a-4258-96bd-7468cc3b18ce</t>
  </si>
  <si>
    <t>9342 Cherry Hill Road (39.0153879393255, -76.9395654090465)</t>
  </si>
  <si>
    <t>2018-05-09 03:08:23.234+00</t>
  </si>
  <si>
    <t>2018-05-09 03:20:19.795+00</t>
  </si>
  <si>
    <t>dc04dc2e-69fd-459c-8223-28f1e22bb8d7</t>
  </si>
  <si>
    <t>7616-7698 Columbia Pike (39.1603277466799, -76.8881685255448)</t>
  </si>
  <si>
    <t>2018-05-10 12:08:28.894+00</t>
  </si>
  <si>
    <t>2018-05-10 12:51:19.33+00</t>
  </si>
  <si>
    <t>dc213645-0796-4a85-9dfa-4ff5ccd34435</t>
  </si>
  <si>
    <t>8676 Wellford Dr, Ellicott City, MD 21042, USA (39.245352, -76.8531418)</t>
  </si>
  <si>
    <t>2018-06-16 01:05:24+00</t>
  </si>
  <si>
    <t>2018-06-16 01:36:59+00</t>
  </si>
  <si>
    <t>dc42745d-7945-4bff-8209-893605547d0a</t>
  </si>
  <si>
    <t>5305 Smiths Cove Lane (39.0025159503439, -76.9151113819293)</t>
  </si>
  <si>
    <t>2018-05-23 12:30:56.178+00</t>
  </si>
  <si>
    <t>2018-05-23 12:41:08.7+00</t>
  </si>
  <si>
    <t>dd8efc21-ea6b-4d31-aaf1-d222d6876112</t>
  </si>
  <si>
    <t>3065 Oliver Street Northwest (38.9666794008007, -77.0597246848764)</t>
  </si>
  <si>
    <t>2018-07-06 12:10:11.411+00</t>
  </si>
  <si>
    <t>2018-07-06 12:22:07.173+00</t>
  </si>
  <si>
    <t>df45f9bc-4ccc-4dbf-9532-5223b176961a</t>
  </si>
  <si>
    <t>6030-6098 Westchester Park Drive (38.992457063905, -76.8988444470585)</t>
  </si>
  <si>
    <t>2018-05-11 20:15:08.344+00</t>
  </si>
  <si>
    <t>2018-05-11 20:26:25.241+00</t>
  </si>
  <si>
    <t>e1cfdb4b-ffc7-414b-b4a0-ad9737d21a72</t>
  </si>
  <si>
    <t>9326 Cherry Hill Rd, College Park, MD 20740, USA (39.0143905, -76.9388866)</t>
  </si>
  <si>
    <t>4298 Campus Drive, College Park, MD, USA (38.9888916015625, -76.9381637573242)</t>
  </si>
  <si>
    <t>2018-06-09 14:19:11+00</t>
  </si>
  <si>
    <t>2018-06-09 14:37:33+00</t>
  </si>
  <si>
    <t>e1f0939a-e021-4453-ba16-457606d06e3f</t>
  </si>
  <si>
    <t>8680 Paint Branch Dr, College Park, MD 20742, USA (38.9977534, -76.9403533)</t>
  </si>
  <si>
    <t>2018-06-13 23:04:29+00</t>
  </si>
  <si>
    <t>2018-06-13 23:14:18+00</t>
  </si>
  <si>
    <t>e357b01f-1dce-479a-980d-f85ae2abe9f0</t>
  </si>
  <si>
    <t>8 Lokus Road (39.0921652084581, -76.7051524110853)</t>
  </si>
  <si>
    <t>1805 Chatfield Terrace (39.128599, -76.706902)</t>
  </si>
  <si>
    <t>2018-05-01 20:09:27.89+00</t>
  </si>
  <si>
    <t>2018-05-01 20:24:30.328+00</t>
  </si>
  <si>
    <t>e51d2272-f992-4d24-b4cb-a995902396db</t>
  </si>
  <si>
    <t>12019 Georgia Ave, Silver Spring, MD 20902, USA (39.0523293, -77.0503178)</t>
  </si>
  <si>
    <t>2018-06-09 22:15:35+00</t>
  </si>
  <si>
    <t>2018-06-09 22:44:11+00</t>
  </si>
  <si>
    <t>e586aa0b-121d-4f51-964d-96b60ac14c62</t>
  </si>
  <si>
    <t>8314 Paint Branch Drive (38.9935693005463, -76.937248734829)</t>
  </si>
  <si>
    <t>Giant Food (38.9994446, -76.9106374)</t>
  </si>
  <si>
    <t>2018-05-03 22:28:13.072+00</t>
  </si>
  <si>
    <t>2018-05-03 22:37:31.124+00</t>
  </si>
  <si>
    <t>e5a62a08-9769-4b4f-8bb2-14b5c4ffb2e8</t>
  </si>
  <si>
    <t>14716 Potomac Mills Road (38.6301878489656, -77.2955223009807)</t>
  </si>
  <si>
    <t>2018-05-29 21:16:39.001+00</t>
  </si>
  <si>
    <t>2018-05-29 21:45:38.598+00</t>
  </si>
  <si>
    <t>e69df352-c595-40ff-8396-f4232b07313f</t>
  </si>
  <si>
    <t>946 J Clyde Morris Boulevard (37.0941548981118, -76.4585260581937)</t>
  </si>
  <si>
    <t>273 Gooch Drive (37.271159, -76.7140719)</t>
  </si>
  <si>
    <t>2018-05-20 19:11:01.126+00</t>
  </si>
  <si>
    <t>2018-05-20 20:35:07.774+00</t>
  </si>
  <si>
    <t>ebeb359b-274a-4dae-84ce-941827a69bb7</t>
  </si>
  <si>
    <t>8483 Paint Branch Drive (38.9942172845675, -76.9364426538447)</t>
  </si>
  <si>
    <t>2018-05-22 16:16:36.19+00</t>
  </si>
  <si>
    <t>2018-05-22 16:22:03.415+00</t>
  </si>
  <si>
    <t>ec1ca905-742d-4f52-bd20-467eea19a94e</t>
  </si>
  <si>
    <t>5033 Garrett Ave, Beltsville, MD 20705, USA (39.0412373, -76.9055307)</t>
  </si>
  <si>
    <t>2018-05-28 17:07:02+00</t>
  </si>
  <si>
    <t>2018-05-28 17:15:08+00</t>
  </si>
  <si>
    <t>ecbd603d-561a-4b12-9f62-d5d320f1d7cd</t>
  </si>
  <si>
    <t>5236 42nd Street Northwest (38.9584799716612, -77.0822429192039)</t>
  </si>
  <si>
    <t>2018-07-02 19:14:53.867+00</t>
  </si>
  <si>
    <t>2018-07-02 19:25:57.316+00</t>
  </si>
  <si>
    <t>f19623f8-6339-4818-bbda-0a74837aa4ae</t>
  </si>
  <si>
    <t>Anacostia Tributary Trail System (38.9932705467895, -76.9356092857226)</t>
  </si>
  <si>
    <t>2018-05-18 20:45:56.985+00</t>
  </si>
  <si>
    <t>2018-05-18 21:16:05.216+00</t>
  </si>
  <si>
    <t>f3731ef2-4038-407a-ae71-0c22b00fbac3</t>
  </si>
  <si>
    <t>8314 Paint Branch Drive (38.9933752175784, -76.9369614031882)</t>
  </si>
  <si>
    <t>5910 Greenbelt Road (38.9985941, -76.9132119)</t>
  </si>
  <si>
    <t>2018-05-17 22:11:20.382+00</t>
  </si>
  <si>
    <t>2018-05-17 22:17:46.21+00</t>
  </si>
  <si>
    <t>f3771c7c-7aec-4eb0-97a2-a156bff72e2d</t>
  </si>
  <si>
    <t>8228 Paint Branch Drive (38.9907992491742, -76.937693035785)</t>
  </si>
  <si>
    <t>Yett Gol (39.0607129, -77.0486278)</t>
  </si>
  <si>
    <t>2018-05-04 22:48:05.873+00</t>
  </si>
  <si>
    <t>2018-05-04 23:19:41.493+00</t>
  </si>
  <si>
    <t>f53462fe-9368-4c72-9e98-1b444a36498e</t>
  </si>
  <si>
    <t>16220-16248 Frederick Road (39.1220469684153, -77.177310349037)</t>
  </si>
  <si>
    <t>5299 Perring Parkway (39.3516534, -76.5803475)</t>
  </si>
  <si>
    <t>2018-05-04 14:03:38.136+00</t>
  </si>
  <si>
    <t>2018-05-04 15:12:23.537+00</t>
  </si>
  <si>
    <t>f7ce7abd-917e-4281-a686-51cb5c29f5be</t>
  </si>
  <si>
    <t>Alumni Drive (38.9897626592209, -76.9493471738668)</t>
  </si>
  <si>
    <t>2018-05-23 00:13:04.575+00</t>
  </si>
  <si>
    <t>2018-05-23 00:24:16.435+00</t>
  </si>
  <si>
    <t>f7d55268-1419-4421-8dfc-8112aa2e2a88</t>
  </si>
  <si>
    <t>5316 S Center Dr, Greenbelt, MD 20770, USA (39.002469, -76.9152019)</t>
  </si>
  <si>
    <t>6600 Coastal Highway (38.388512, -75.064162)</t>
  </si>
  <si>
    <t>2018-05-26 13:42:20+00</t>
  </si>
  <si>
    <t>2018-05-26 17:39:50+00</t>
  </si>
  <si>
    <t>f99653ca-1a15-4414-9d40-b8afb0c567a2</t>
  </si>
  <si>
    <t>5303 Smiths Cove Lane (39.0025814390173, -76.9151350949676)</t>
  </si>
  <si>
    <t>2018-05-17 11:50:34.175+00</t>
  </si>
  <si>
    <t>2018-05-17 12:02:35.235+00</t>
  </si>
  <si>
    <t>f9b7298a-42c0-463c-a0b1-e4be98a4b5ea</t>
  </si>
  <si>
    <t>109 Billingsgate Ln, Gaithersburg, MD 20877, USA (39.1506643, -77.1778974)</t>
  </si>
  <si>
    <t>Gaithersburg Middle School (39.1440746, -77.1876965)</t>
  </si>
  <si>
    <t>2018-05-17 11:42:53+00</t>
  </si>
  <si>
    <t>2018-05-17 11:46:42+00</t>
  </si>
  <si>
    <t>fa46b2cb-9848-47df-8af9-7d746fd89946</t>
  </si>
  <si>
    <t>5316 South Center Drive (39.0024135981801, -76.9152737657855)</t>
  </si>
  <si>
    <t>2018-05-01 13:59:54.923+00</t>
  </si>
  <si>
    <t>2018-05-01 14:09:18.133+00</t>
  </si>
  <si>
    <t>fb46c226-5a12-474a-87ea-94a5d58eb06e</t>
  </si>
  <si>
    <t>4771 Sellman Rd, Beltsville, MD 20705, USA (39.033907, -76.9097465)</t>
  </si>
  <si>
    <t>2018-06-17 21:20:30+00</t>
  </si>
  <si>
    <t>2018-06-17 21:30:23+00</t>
  </si>
  <si>
    <t>fc1ff711-de55-410c-b218-e8bca646f799</t>
  </si>
  <si>
    <t>452 Chestnut Street (38.9936347632101, -77.0915420540395)</t>
  </si>
  <si>
    <t>2018-05-02 12:10:02.646+00</t>
  </si>
  <si>
    <t>2018-05-02 12:35:29.854+00</t>
  </si>
  <si>
    <t>fce3c6b6-22f5-410b-a18a-c7e6b9993d75</t>
  </si>
  <si>
    <t>5530-5532 Eastbourne Drive (38.7991386807947, -77.2425626052906)</t>
  </si>
  <si>
    <t>9431 West Street (38.7507934, -77.4732371)</t>
  </si>
  <si>
    <t>2018-05-18 07:41:55.887+00</t>
  </si>
  <si>
    <t>2018-05-18 14:18:51.074+00</t>
  </si>
  <si>
    <t>fe22fb8c-96ff-4147-80be-a534d064b752</t>
  </si>
  <si>
    <t>10211 Baltimore Ave, College Park, MD 20740, USA (39.0219446, -76.9246068)</t>
  </si>
  <si>
    <t>ALDI (39.0329613, -76.9120013)</t>
  </si>
  <si>
    <t>2018-06-29 00:06:26+00</t>
  </si>
  <si>
    <t>2018-06-29 00:11:37+00</t>
  </si>
  <si>
    <t>&gt; 40mph Speed Vari</t>
  </si>
  <si>
    <t>&gt; 70mph Speed Vari</t>
  </si>
  <si>
    <t>&gt;1 ft/s^2 Accel Vari</t>
  </si>
  <si>
    <t>&gt;5 ft/s^2 Accel Vari</t>
  </si>
  <si>
    <t>&gt;5 ft/s^2 Deccel Vari</t>
  </si>
  <si>
    <t>Neg Jerk Vari</t>
  </si>
  <si>
    <t>Pos Jerk Vari</t>
  </si>
  <si>
    <t>95th Perc Jerk Vari</t>
  </si>
  <si>
    <t>98th Perc Jerk Vari</t>
  </si>
  <si>
    <t>Perc of Error (%)</t>
  </si>
  <si>
    <t>&gt; 40mph Speed Check</t>
  </si>
  <si>
    <t>&gt; 70mph Speed Check</t>
  </si>
  <si>
    <t>&gt;1 ft/s^2 Accel Check</t>
  </si>
  <si>
    <t>&gt;5 ft/s^2 Accel Check</t>
  </si>
  <si>
    <t>&gt;5 ft/s^2 Deccel Check</t>
  </si>
  <si>
    <t>Neg Jerk Check</t>
  </si>
  <si>
    <t>Pos Jerk Check</t>
  </si>
  <si>
    <t>95th Perc Jerk Check</t>
  </si>
  <si>
    <t>98th Perc Jerk Check</t>
  </si>
  <si>
    <t>FES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</si>
</sst>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5"/>
  <sheetViews>
    <sheetView tabSelected="1" topLeftCell="W1" workbookViewId="0">
      <selection activeCell="AK1" sqref="AK1"/>
    </sheetView>
  </sheetViews>
  <sheetFormatPr defaultRowHeight="15"/>
  <cols>
    <col min="2" max="2" width="21.5703125" customWidth="1"/>
    <col min="3" max="15" width="9.140625" customWidth="1"/>
    <col min="18" max="19" width="18.7109375" bestFit="1" customWidth="1"/>
    <col min="20" max="21" width="18" bestFit="1" customWidth="1"/>
    <col min="22" max="22" width="19.140625" bestFit="1" customWidth="1"/>
    <col min="23" max="23" width="12.5703125" bestFit="1" customWidth="1"/>
    <col min="24" max="24" width="12.140625" bestFit="1" customWidth="1"/>
    <col min="25" max="26" width="17.42578125" bestFit="1" customWidth="1"/>
    <col min="27" max="27" width="15.42578125" bestFit="1" customWidth="1"/>
    <col min="28" max="29" width="20.42578125" bestFit="1" customWidth="1"/>
    <col min="30" max="31" width="19.7109375" bestFit="1" customWidth="1"/>
    <col min="32" max="32" width="20.85546875" bestFit="1" customWidth="1"/>
    <col min="33" max="33" width="14.42578125" bestFit="1" customWidth="1"/>
    <col min="34" max="34" width="14" bestFit="1" customWidth="1"/>
    <col min="35" max="36" width="19.140625" bestFit="1" customWidth="1"/>
    <col min="37" max="37" width="13.42578125" bestFit="1" customWidth="1"/>
  </cols>
  <sheetData>
    <row r="1" spans="1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845</v>
      </c>
      <c r="S1" t="s">
        <v>846</v>
      </c>
      <c r="T1" t="s">
        <v>847</v>
      </c>
      <c r="U1" t="s">
        <v>848</v>
      </c>
      <c r="V1" t="s">
        <v>849</v>
      </c>
      <c r="W1" t="s">
        <v>850</v>
      </c>
      <c r="X1" t="s">
        <v>851</v>
      </c>
      <c r="Y1" t="s">
        <v>852</v>
      </c>
      <c r="Z1" t="s">
        <v>853</v>
      </c>
      <c r="AA1" t="s">
        <v>854</v>
      </c>
      <c r="AB1" t="s">
        <v>855</v>
      </c>
      <c r="AC1" t="s">
        <v>856</v>
      </c>
      <c r="AD1" t="s">
        <v>857</v>
      </c>
      <c r="AE1" t="s">
        <v>858</v>
      </c>
      <c r="AF1" t="s">
        <v>859</v>
      </c>
      <c r="AG1" t="s">
        <v>860</v>
      </c>
      <c r="AH1" t="s">
        <v>861</v>
      </c>
      <c r="AI1" t="s">
        <v>862</v>
      </c>
      <c r="AJ1" t="s">
        <v>863</v>
      </c>
      <c r="AK1" t="s">
        <v>864</v>
      </c>
    </row>
    <row r="2" spans="1:37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38.966700400000001</v>
      </c>
      <c r="G2">
        <v>-77.059834910000006</v>
      </c>
      <c r="H2">
        <v>38.931060899999999</v>
      </c>
      <c r="I2">
        <v>-77.068577169999998</v>
      </c>
      <c r="J2" t="s">
        <v>20</v>
      </c>
      <c r="K2" t="s">
        <v>21</v>
      </c>
      <c r="L2">
        <v>15</v>
      </c>
      <c r="M2">
        <v>5928.7886630000003</v>
      </c>
      <c r="N2">
        <v>18.86748107</v>
      </c>
      <c r="O2">
        <v>68.73047794</v>
      </c>
      <c r="P2">
        <v>17.434667489999999</v>
      </c>
      <c r="Q2">
        <v>3.6843390729999999</v>
      </c>
      <c r="R2" s="1">
        <v>0</v>
      </c>
      <c r="S2" s="1">
        <v>0</v>
      </c>
      <c r="T2" s="1">
        <v>0.26893523600000002</v>
      </c>
      <c r="U2" s="1">
        <v>4.8298572999999997E-2</v>
      </c>
      <c r="V2" s="1">
        <v>1.0976950000000001E-3</v>
      </c>
      <c r="W2" s="1">
        <v>0.44127332600000002</v>
      </c>
      <c r="X2" s="1">
        <v>0.40834248099999998</v>
      </c>
      <c r="Y2">
        <v>4.8753287629999997</v>
      </c>
      <c r="Z2">
        <v>7.0052510290000001</v>
      </c>
      <c r="AA2">
        <v>0</v>
      </c>
      <c r="AB2" t="str">
        <f>IF(OR(AND($P2&gt;40, $P2&lt;50),AND($P2&gt;60, $P2&lt;70)), IF(OR(AND($P2&gt;40, $P2&lt;50, R2&lt;55.91%),AND($P2&gt;60, $P2&lt;70, R2&lt;88.39%)), "Advice 1", "DNM"), "NA")</f>
        <v>NA</v>
      </c>
      <c r="AC2" t="str">
        <f>IF(OR(AND($P2&gt;40, $P2&lt;50),AND($P2&gt;50, $P2&lt;60)), IF(OR(AND($P2&gt;40, $P2&lt;50, S2&gt;25.45%),AND($P2&gt;50, $P2&lt;60, S2&gt;44.29%)), "Advice 2", "DNM"), "NA")</f>
        <v>NA</v>
      </c>
      <c r="AD2" t="str">
        <f>IF(OR(AND($P2&gt;40, $P2&lt;50),AND($P2&gt;70, $P2&lt;80)), IF(OR(AND($P2&gt;40, $P2&lt;50, T2&gt;25.47%),AND($P2&gt;70, $P2&lt;80, T2&gt;17.2%)), "Advice 3", "DNM"), "NA")</f>
        <v>NA</v>
      </c>
      <c r="AE2" t="str">
        <f>IF(OR(AND($P2&gt;10, $P2&lt;20),AND($P2&gt;20, $P2&lt;30),AND($P2&gt;30, $P2&lt;40),AND($P2&gt;40, $P2&lt;50),AND($P2&gt;50, $P2&lt;60),AND($P2&gt;60, $P2&lt;70)), IF(OR(AND($P2&gt;10, $P2&lt;20, U2&gt;4.81%),AND($P2&gt;20, $P2&lt;30, U2&gt;5.01%),AND($P2&gt;30, $P2&lt;40, U2&gt;3.89%),AND($P2&gt;40, $P2&lt;50, U2&gt;3.22%),AND($P2&gt;50, $P2&lt;60, U2&gt;2.59%),AND($P2&gt;60, $P2&lt;70, U2&gt;1.27%)), "Advice 3", "DNM"), "NA")</f>
        <v>Advice 3</v>
      </c>
      <c r="AF2" t="str">
        <f>IF(OR(AND($P2&gt;0, $P2&lt;10),AND($P2&gt;30, $P2&lt;40),AND($P2&gt;70, $P2&lt;80)), IF(OR(AND($P2&gt;0, $P2&lt;10, V2&gt;3.66%),AND($P2&gt;30, $P2&lt;40, V2&gt;5.43%),AND($P2&gt;70, $P2&lt;80, V2&gt;0.23%)), "Advice 4", "DNM"), "NA")</f>
        <v>NA</v>
      </c>
      <c r="AG2" t="str">
        <f>IF(OR(AND($P2&gt;10, $P2&lt;20),AND($P2&gt;20, $P2&lt;30)), IF(OR(AND($P2&gt;10, $P2&lt;20, W2&lt;15.91%),AND($P2&gt;20, $P2&lt;30, W2&lt;19.63%)), "Advice 1", "DNM"), "NA")</f>
        <v>DNM</v>
      </c>
      <c r="AH2" t="str">
        <f>IF(OR(AND($P2&gt;10, $P2&lt;20),AND($P2&gt;20, $P2&lt;30),AND($P2&gt;30, $P2&lt;40)), IF(OR(AND($P2&gt;10, $P2&lt;20, X2&gt;25.59%),AND($P2&gt;20, $P2&lt;30, X2&gt;28.12%),AND($P2&gt;30, $P2&lt;40, X2&gt;27.98%)), "Advice 1", "DNM"), "NA")</f>
        <v>Advice 1</v>
      </c>
      <c r="AI2" t="str">
        <f t="shared" ref="AI2:AJ65" si="0">IF(AND($P2&gt;40, $P2&lt;50), IF(AND($P2&gt;40, $P2&lt;50, Y2&gt;5.53), "Advice 1", "DNM"), "NA")</f>
        <v>NA</v>
      </c>
      <c r="AJ2" t="str">
        <f>IF(AND($P2&gt;20, $P2&lt;30), IF(AND($P2&gt;20, $P2&lt;30, Z2&gt;8.55), "Advice 1", "DNM"), "NA")</f>
        <v>NA</v>
      </c>
      <c r="AK2" t="str">
        <f>IF(O2&lt;70,"D","ND")</f>
        <v>D</v>
      </c>
    </row>
    <row r="3" spans="1:37">
      <c r="A3">
        <v>2</v>
      </c>
      <c r="B3" t="s">
        <v>22</v>
      </c>
      <c r="C3" t="s">
        <v>23</v>
      </c>
      <c r="D3" t="s">
        <v>24</v>
      </c>
      <c r="E3" t="s">
        <v>19</v>
      </c>
      <c r="F3">
        <v>38.98922348</v>
      </c>
      <c r="G3">
        <v>-76.937202450000001</v>
      </c>
      <c r="H3">
        <v>39.018157960000003</v>
      </c>
      <c r="I3">
        <v>-76.93658447</v>
      </c>
      <c r="J3" t="s">
        <v>25</v>
      </c>
      <c r="K3" t="s">
        <v>26</v>
      </c>
      <c r="L3">
        <v>9</v>
      </c>
      <c r="M3">
        <v>5732</v>
      </c>
      <c r="N3">
        <v>21.738568919999999</v>
      </c>
      <c r="O3">
        <v>42.78415184</v>
      </c>
      <c r="P3">
        <v>24.951949419999998</v>
      </c>
      <c r="Q3">
        <v>3.5662296090000001</v>
      </c>
      <c r="R3" s="1">
        <v>7.5980391999999994E-2</v>
      </c>
      <c r="S3" s="1">
        <v>0</v>
      </c>
      <c r="T3" s="1">
        <v>0.49019607799999998</v>
      </c>
      <c r="U3" s="1">
        <v>0.43137254899999999</v>
      </c>
      <c r="V3" s="1">
        <v>2.4509800000000002E-3</v>
      </c>
      <c r="W3" s="1">
        <v>0.51225490200000001</v>
      </c>
      <c r="X3" s="1">
        <v>0.49019607799999998</v>
      </c>
      <c r="Y3">
        <v>112.5984361</v>
      </c>
      <c r="Z3">
        <v>129.64568180000001</v>
      </c>
      <c r="AA3">
        <v>0</v>
      </c>
      <c r="AB3" t="str">
        <f t="shared" ref="AB3:AB66" si="1">IF(OR(AND($P3&gt;40, $P3&lt;50),AND($P3&gt;60, $P3&lt;70)), IF(OR(AND($P3&gt;40, $P3&lt;50, R3&lt;55.91%),AND($P3&gt;60, $P3&lt;70, R3&lt;88.39%)), "Advice 1", "DNM"), "NA")</f>
        <v>NA</v>
      </c>
      <c r="AC3" t="str">
        <f t="shared" ref="AC3:AC66" si="2">IF(OR(AND($P3&gt;40, $P3&lt;50),AND($P3&gt;50, $P3&lt;60)), IF(OR(AND($P3&gt;40, $P3&lt;50, S3&gt;25.45%),AND($P3&gt;50, $P3&lt;60, S3&gt;44.29%)), "Advice 2", "DNM"), "NA")</f>
        <v>NA</v>
      </c>
      <c r="AD3" t="str">
        <f t="shared" ref="AD3:AD66" si="3">IF(OR(AND($P3&gt;40, $P3&lt;50),AND($P3&gt;70, $P3&lt;80)), IF(OR(AND($P3&gt;40, $P3&lt;50, T3&gt;25.47%),AND($P3&gt;70, $P3&lt;80, T3&gt;17.2%)), "Advice 3", "DNM"), "NA")</f>
        <v>NA</v>
      </c>
      <c r="AE3" t="str">
        <f t="shared" ref="AE3:AE66" si="4">IF(OR(AND($P3&gt;10, $P3&lt;20),AND($P3&gt;20, $P3&lt;30),AND($P3&gt;30, $P3&lt;40),AND($P3&gt;40, $P3&lt;50),AND($P3&gt;50, $P3&lt;60),AND($P3&gt;60, $P3&lt;70)), IF(OR(AND($P3&gt;10, $P3&lt;20, U3&gt;4.81%),AND($P3&gt;20, $P3&lt;30, U3&gt;5.01%),AND($P3&gt;30, $P3&lt;40, U3&gt;3.89%),AND($P3&gt;40, $P3&lt;50, U3&gt;3.22%),AND($P3&gt;50, $P3&lt;60, U3&gt;2.59%),AND($P3&gt;60, $P3&lt;70, U3&gt;1.27%)), "Advice 3", "DNM"), "NA")</f>
        <v>Advice 3</v>
      </c>
      <c r="AF3" t="str">
        <f t="shared" ref="AF3:AF66" si="5">IF(OR(AND($P3&gt;0, $P3&lt;10),AND($P3&gt;30, $P3&lt;40),AND($P3&gt;70, $P3&lt;80)), IF(OR(AND($P3&gt;0, $P3&lt;10, V3&gt;3.66%),AND($P3&gt;30, $P3&lt;40, V3&gt;5.43%),AND($P3&gt;70, $P3&lt;80, V3&gt;0.23%)), "Advice 4", "DNM"), "NA")</f>
        <v>NA</v>
      </c>
      <c r="AG3" t="str">
        <f t="shared" ref="AG3:AG66" si="6">IF(OR(AND($P3&gt;10, $P3&lt;20),AND($P3&gt;20, $P3&lt;30)), IF(OR(AND($P3&gt;10, $P3&lt;20, W3&lt;15.91%),AND($P3&gt;20, $P3&lt;30, W3&lt;19.63%)), "Advice 1", "DNM"), "NA")</f>
        <v>DNM</v>
      </c>
      <c r="AH3" t="str">
        <f t="shared" ref="AH3:AH66" si="7">IF(OR(AND($P3&gt;10, $P3&lt;20),AND($P3&gt;20, $P3&lt;30),AND($P3&gt;30, $P3&lt;40)), IF(OR(AND($P3&gt;10, $P3&lt;20, X3&gt;25.59%),AND($P3&gt;20, $P3&lt;30, X3&gt;28.12%),AND($P3&gt;30, $P3&lt;40, X3&gt;27.98%)), "Advice 1", "DNM"), "NA")</f>
        <v>Advice 1</v>
      </c>
      <c r="AI3" t="str">
        <f t="shared" si="0"/>
        <v>NA</v>
      </c>
      <c r="AJ3" t="str">
        <f t="shared" ref="AJ3:AJ66" si="8">IF(AND($P3&gt;20, $P3&lt;30), IF(AND($P3&gt;20, $P3&lt;30, Z3&gt;8.55), "Advice 1", "DNM"), "NA")</f>
        <v>Advice 1</v>
      </c>
      <c r="AK3" t="str">
        <f t="shared" ref="AK3:AK66" si="9">IF(O3&lt;70,"D","ND")</f>
        <v>D</v>
      </c>
    </row>
    <row r="4" spans="1:37">
      <c r="A4">
        <v>3</v>
      </c>
      <c r="B4" t="s">
        <v>27</v>
      </c>
      <c r="C4" t="s">
        <v>28</v>
      </c>
      <c r="D4" t="s">
        <v>29</v>
      </c>
      <c r="E4" t="s">
        <v>19</v>
      </c>
      <c r="F4">
        <v>38.998059329999997</v>
      </c>
      <c r="G4">
        <v>-76.917830319999993</v>
      </c>
      <c r="H4">
        <v>38.901924860000001</v>
      </c>
      <c r="I4">
        <v>-77.007593290000003</v>
      </c>
      <c r="J4" t="s">
        <v>30</v>
      </c>
      <c r="K4" t="s">
        <v>31</v>
      </c>
      <c r="L4">
        <v>29</v>
      </c>
      <c r="M4">
        <v>19622.402969999999</v>
      </c>
      <c r="N4">
        <v>26.267169809999999</v>
      </c>
      <c r="O4">
        <v>65.937106779999993</v>
      </c>
      <c r="P4">
        <v>30.178769899999999</v>
      </c>
      <c r="Q4">
        <v>12.1857349</v>
      </c>
      <c r="R4" s="1">
        <v>0.30493273500000001</v>
      </c>
      <c r="S4" s="1">
        <v>0</v>
      </c>
      <c r="T4" s="1">
        <v>0.290358744</v>
      </c>
      <c r="U4" s="1">
        <v>0.124439462</v>
      </c>
      <c r="V4" s="1">
        <v>5.6053799999999997E-4</v>
      </c>
      <c r="W4" s="1">
        <v>0.44450672600000002</v>
      </c>
      <c r="X4" s="1">
        <v>0.44338565000000002</v>
      </c>
      <c r="Y4">
        <v>22.923235689999998</v>
      </c>
      <c r="Z4">
        <v>45.962601960000001</v>
      </c>
      <c r="AA4">
        <v>0</v>
      </c>
      <c r="AB4" t="str">
        <f t="shared" si="1"/>
        <v>NA</v>
      </c>
      <c r="AC4" t="str">
        <f t="shared" si="2"/>
        <v>NA</v>
      </c>
      <c r="AD4" t="str">
        <f t="shared" si="3"/>
        <v>NA</v>
      </c>
      <c r="AE4" t="str">
        <f t="shared" si="4"/>
        <v>Advice 3</v>
      </c>
      <c r="AF4" t="str">
        <f t="shared" si="5"/>
        <v>DNM</v>
      </c>
      <c r="AG4" t="str">
        <f t="shared" si="6"/>
        <v>NA</v>
      </c>
      <c r="AH4" t="str">
        <f t="shared" si="7"/>
        <v>Advice 1</v>
      </c>
      <c r="AI4" t="str">
        <f t="shared" si="0"/>
        <v>NA</v>
      </c>
      <c r="AJ4" t="str">
        <f t="shared" si="8"/>
        <v>NA</v>
      </c>
      <c r="AK4" t="str">
        <f t="shared" si="9"/>
        <v>D</v>
      </c>
    </row>
    <row r="5" spans="1:37">
      <c r="A5">
        <v>4</v>
      </c>
      <c r="B5" t="s">
        <v>32</v>
      </c>
      <c r="C5" t="s">
        <v>33</v>
      </c>
      <c r="D5" t="s">
        <v>34</v>
      </c>
      <c r="E5" t="s">
        <v>19</v>
      </c>
      <c r="F5">
        <v>39.002493000000001</v>
      </c>
      <c r="G5">
        <v>-76.91514248</v>
      </c>
      <c r="H5">
        <v>38.994228370000002</v>
      </c>
      <c r="I5">
        <v>-76.935916849999998</v>
      </c>
      <c r="J5" t="s">
        <v>35</v>
      </c>
      <c r="K5" t="s">
        <v>36</v>
      </c>
      <c r="L5">
        <v>26</v>
      </c>
      <c r="M5">
        <v>4506.5116150000003</v>
      </c>
      <c r="N5">
        <v>13.30517403</v>
      </c>
      <c r="O5">
        <v>72.263896259999996</v>
      </c>
      <c r="P5">
        <v>8.4634209289999998</v>
      </c>
      <c r="Q5">
        <v>2.7972890129999999</v>
      </c>
      <c r="R5" s="1">
        <v>0</v>
      </c>
      <c r="S5" s="1">
        <v>0</v>
      </c>
      <c r="T5" s="1">
        <v>0.32225705300000002</v>
      </c>
      <c r="U5" s="1">
        <v>0.18307209999999999</v>
      </c>
      <c r="V5" s="1">
        <v>6.2695899999999996E-4</v>
      </c>
      <c r="W5" s="1">
        <v>0.4</v>
      </c>
      <c r="X5" s="1">
        <v>0.43510971799999998</v>
      </c>
      <c r="Y5">
        <v>28.595803669999999</v>
      </c>
      <c r="Z5">
        <v>44.311029990000002</v>
      </c>
      <c r="AA5">
        <v>3.7476580000000001E-3</v>
      </c>
      <c r="AB5" t="str">
        <f t="shared" si="1"/>
        <v>NA</v>
      </c>
      <c r="AC5" t="str">
        <f t="shared" si="2"/>
        <v>NA</v>
      </c>
      <c r="AD5" t="str">
        <f t="shared" si="3"/>
        <v>NA</v>
      </c>
      <c r="AE5" t="str">
        <f t="shared" si="4"/>
        <v>NA</v>
      </c>
      <c r="AF5" t="str">
        <f t="shared" si="5"/>
        <v>DNM</v>
      </c>
      <c r="AG5" t="str">
        <f t="shared" si="6"/>
        <v>NA</v>
      </c>
      <c r="AH5" t="str">
        <f t="shared" si="7"/>
        <v>NA</v>
      </c>
      <c r="AI5" t="str">
        <f t="shared" si="0"/>
        <v>NA</v>
      </c>
      <c r="AJ5" t="str">
        <f t="shared" si="8"/>
        <v>NA</v>
      </c>
      <c r="AK5" t="str">
        <f t="shared" si="9"/>
        <v>ND</v>
      </c>
    </row>
    <row r="6" spans="1:37">
      <c r="A6">
        <v>5</v>
      </c>
      <c r="B6" t="s">
        <v>37</v>
      </c>
      <c r="C6" t="s">
        <v>38</v>
      </c>
      <c r="D6" t="s">
        <v>39</v>
      </c>
      <c r="E6" t="s">
        <v>19</v>
      </c>
      <c r="F6">
        <v>39.002405029999998</v>
      </c>
      <c r="G6">
        <v>-76.91519323</v>
      </c>
      <c r="H6">
        <v>39.151094829999998</v>
      </c>
      <c r="I6">
        <v>-77.213743350000001</v>
      </c>
      <c r="J6" t="s">
        <v>40</v>
      </c>
      <c r="K6" t="s">
        <v>41</v>
      </c>
      <c r="L6">
        <v>27</v>
      </c>
      <c r="M6">
        <v>40188.994749999998</v>
      </c>
      <c r="N6">
        <v>29.945348419999998</v>
      </c>
      <c r="O6">
        <v>90.542624480000001</v>
      </c>
      <c r="P6">
        <v>55.614068349999997</v>
      </c>
      <c r="Q6">
        <v>24.95669788</v>
      </c>
      <c r="R6" s="1">
        <v>0.72253258799999998</v>
      </c>
      <c r="S6" s="1">
        <v>0.27870887599999999</v>
      </c>
      <c r="T6" s="1">
        <v>0.42768466799999999</v>
      </c>
      <c r="U6" s="1">
        <v>0.28429546900000002</v>
      </c>
      <c r="V6" s="1">
        <v>6.2073200000000003E-4</v>
      </c>
      <c r="W6" s="1">
        <v>0.50341402899999999</v>
      </c>
      <c r="X6" s="1">
        <v>0.49410304199999999</v>
      </c>
      <c r="Y6">
        <v>93.543314519999996</v>
      </c>
      <c r="Z6">
        <v>121.69817569999999</v>
      </c>
      <c r="AA6">
        <v>4.3263290000000003E-3</v>
      </c>
      <c r="AB6" t="str">
        <f t="shared" si="1"/>
        <v>NA</v>
      </c>
      <c r="AC6" t="str">
        <f t="shared" si="2"/>
        <v>DNM</v>
      </c>
      <c r="AD6" t="str">
        <f t="shared" si="3"/>
        <v>NA</v>
      </c>
      <c r="AE6" t="str">
        <f t="shared" si="4"/>
        <v>Advice 3</v>
      </c>
      <c r="AF6" t="str">
        <f t="shared" si="5"/>
        <v>NA</v>
      </c>
      <c r="AG6" t="str">
        <f t="shared" si="6"/>
        <v>NA</v>
      </c>
      <c r="AH6" t="str">
        <f t="shared" si="7"/>
        <v>NA</v>
      </c>
      <c r="AI6" t="str">
        <f t="shared" si="0"/>
        <v>NA</v>
      </c>
      <c r="AJ6" t="str">
        <f t="shared" si="8"/>
        <v>NA</v>
      </c>
      <c r="AK6" t="str">
        <f t="shared" si="9"/>
        <v>ND</v>
      </c>
    </row>
    <row r="7" spans="1:37">
      <c r="A7">
        <v>6</v>
      </c>
      <c r="B7" t="s">
        <v>42</v>
      </c>
      <c r="C7" t="s">
        <v>43</v>
      </c>
      <c r="D7" t="s">
        <v>44</v>
      </c>
      <c r="E7" t="s">
        <v>19</v>
      </c>
      <c r="F7">
        <v>38.993560789999997</v>
      </c>
      <c r="G7">
        <v>-76.936744689999998</v>
      </c>
      <c r="H7">
        <v>39.018600460000002</v>
      </c>
      <c r="I7">
        <v>-76.937965390000002</v>
      </c>
      <c r="J7" t="s">
        <v>45</v>
      </c>
      <c r="K7" t="s">
        <v>46</v>
      </c>
      <c r="L7">
        <v>8</v>
      </c>
      <c r="M7">
        <v>3944</v>
      </c>
      <c r="N7">
        <v>27.231076560000002</v>
      </c>
      <c r="O7">
        <v>99</v>
      </c>
      <c r="P7">
        <v>5.6278386310000004</v>
      </c>
      <c r="Q7">
        <v>2.450232733</v>
      </c>
      <c r="R7" s="1">
        <v>0</v>
      </c>
      <c r="S7" s="1">
        <v>0</v>
      </c>
      <c r="T7" s="1">
        <v>0.35483871</v>
      </c>
      <c r="U7" s="1">
        <v>0.19354838699999999</v>
      </c>
      <c r="V7" s="1">
        <v>1.0752688E-2</v>
      </c>
      <c r="W7" s="1">
        <v>0.440860215</v>
      </c>
      <c r="X7" s="1">
        <v>0.46236559100000002</v>
      </c>
      <c r="Y7">
        <v>29.855645930000001</v>
      </c>
      <c r="Z7">
        <v>45.000004349999998</v>
      </c>
      <c r="AA7">
        <v>0</v>
      </c>
      <c r="AB7" t="str">
        <f t="shared" si="1"/>
        <v>NA</v>
      </c>
      <c r="AC7" t="str">
        <f t="shared" si="2"/>
        <v>NA</v>
      </c>
      <c r="AD7" t="str">
        <f t="shared" si="3"/>
        <v>NA</v>
      </c>
      <c r="AE7" t="str">
        <f t="shared" si="4"/>
        <v>NA</v>
      </c>
      <c r="AF7" t="str">
        <f t="shared" si="5"/>
        <v>DNM</v>
      </c>
      <c r="AG7" t="str">
        <f t="shared" si="6"/>
        <v>NA</v>
      </c>
      <c r="AH7" t="str">
        <f t="shared" si="7"/>
        <v>NA</v>
      </c>
      <c r="AI7" t="str">
        <f t="shared" si="0"/>
        <v>NA</v>
      </c>
      <c r="AJ7" t="str">
        <f t="shared" si="8"/>
        <v>NA</v>
      </c>
      <c r="AK7" t="str">
        <f t="shared" si="9"/>
        <v>ND</v>
      </c>
    </row>
    <row r="8" spans="1:37">
      <c r="A8">
        <v>7</v>
      </c>
      <c r="B8" t="s">
        <v>47</v>
      </c>
      <c r="C8" t="s">
        <v>48</v>
      </c>
      <c r="D8" t="s">
        <v>49</v>
      </c>
      <c r="E8" t="s">
        <v>19</v>
      </c>
      <c r="F8">
        <v>38.930392589999997</v>
      </c>
      <c r="G8">
        <v>-77.068863050000004</v>
      </c>
      <c r="H8">
        <v>38.853160629999998</v>
      </c>
      <c r="I8">
        <v>-77.044461049999995</v>
      </c>
      <c r="J8" t="s">
        <v>50</v>
      </c>
      <c r="K8" t="s">
        <v>51</v>
      </c>
      <c r="L8">
        <v>26</v>
      </c>
      <c r="M8">
        <v>14323.33064</v>
      </c>
      <c r="N8">
        <v>25.480022720000001</v>
      </c>
      <c r="O8">
        <v>99</v>
      </c>
      <c r="P8">
        <v>25.735258810000001</v>
      </c>
      <c r="Q8">
        <v>8.8966674690000005</v>
      </c>
      <c r="R8" s="1">
        <v>0.16608513599999999</v>
      </c>
      <c r="S8" s="1">
        <v>0</v>
      </c>
      <c r="T8" s="1">
        <v>0.212142359</v>
      </c>
      <c r="U8" s="1">
        <v>2.8611305E-2</v>
      </c>
      <c r="V8" s="1">
        <v>6.9783699999999998E-4</v>
      </c>
      <c r="W8" s="1">
        <v>0.401256106</v>
      </c>
      <c r="X8" s="1">
        <v>0.40055826900000002</v>
      </c>
      <c r="Y8">
        <v>4.0190289479999999</v>
      </c>
      <c r="Z8">
        <v>7.6902890030000002</v>
      </c>
      <c r="AA8">
        <v>1.1724138E-2</v>
      </c>
      <c r="AB8" t="str">
        <f t="shared" si="1"/>
        <v>NA</v>
      </c>
      <c r="AC8" t="str">
        <f t="shared" si="2"/>
        <v>NA</v>
      </c>
      <c r="AD8" t="str">
        <f t="shared" si="3"/>
        <v>NA</v>
      </c>
      <c r="AE8" t="str">
        <f t="shared" si="4"/>
        <v>DNM</v>
      </c>
      <c r="AF8" t="str">
        <f t="shared" si="5"/>
        <v>NA</v>
      </c>
      <c r="AG8" t="str">
        <f t="shared" si="6"/>
        <v>DNM</v>
      </c>
      <c r="AH8" t="str">
        <f t="shared" si="7"/>
        <v>Advice 1</v>
      </c>
      <c r="AI8" t="str">
        <f t="shared" si="0"/>
        <v>NA</v>
      </c>
      <c r="AJ8" t="str">
        <f t="shared" si="8"/>
        <v>DNM</v>
      </c>
      <c r="AK8" t="str">
        <f t="shared" si="9"/>
        <v>ND</v>
      </c>
    </row>
    <row r="9" spans="1:37">
      <c r="A9">
        <v>8</v>
      </c>
      <c r="B9" t="s">
        <v>52</v>
      </c>
      <c r="C9" t="s">
        <v>53</v>
      </c>
      <c r="D9" t="s">
        <v>54</v>
      </c>
      <c r="E9" t="s">
        <v>19</v>
      </c>
      <c r="F9">
        <v>38.992557650000002</v>
      </c>
      <c r="G9">
        <v>-76.939399109999997</v>
      </c>
      <c r="H9">
        <v>39.011094079999999</v>
      </c>
      <c r="I9">
        <v>-76.889173080000006</v>
      </c>
      <c r="J9" t="s">
        <v>55</v>
      </c>
      <c r="K9" t="s">
        <v>56</v>
      </c>
      <c r="L9">
        <v>61</v>
      </c>
      <c r="M9">
        <v>8497.318921</v>
      </c>
      <c r="N9">
        <v>23.38661557</v>
      </c>
      <c r="O9">
        <v>100</v>
      </c>
      <c r="P9">
        <v>8.794398202</v>
      </c>
      <c r="Q9">
        <v>5.4430985930000002</v>
      </c>
      <c r="R9" s="1">
        <v>3.4282699999999999E-2</v>
      </c>
      <c r="S9" s="1">
        <v>0</v>
      </c>
      <c r="T9" s="1">
        <v>0.17405063300000001</v>
      </c>
      <c r="U9" s="1">
        <v>6.7510549000000003E-2</v>
      </c>
      <c r="V9" s="1">
        <v>5.27426E-4</v>
      </c>
      <c r="W9" s="1">
        <v>0.33597046400000002</v>
      </c>
      <c r="X9" s="1">
        <v>0.362869198</v>
      </c>
      <c r="Y9">
        <v>16.481300730000001</v>
      </c>
      <c r="Z9">
        <v>31.954071580000001</v>
      </c>
      <c r="AA9">
        <v>1.5576324000000001E-2</v>
      </c>
      <c r="AB9" t="str">
        <f t="shared" si="1"/>
        <v>NA</v>
      </c>
      <c r="AC9" t="str">
        <f t="shared" si="2"/>
        <v>NA</v>
      </c>
      <c r="AD9" t="str">
        <f t="shared" si="3"/>
        <v>NA</v>
      </c>
      <c r="AE9" t="str">
        <f t="shared" si="4"/>
        <v>NA</v>
      </c>
      <c r="AF9" t="str">
        <f t="shared" si="5"/>
        <v>DNM</v>
      </c>
      <c r="AG9" t="str">
        <f t="shared" si="6"/>
        <v>NA</v>
      </c>
      <c r="AH9" t="str">
        <f t="shared" si="7"/>
        <v>NA</v>
      </c>
      <c r="AI9" t="str">
        <f t="shared" si="0"/>
        <v>NA</v>
      </c>
      <c r="AJ9" t="str">
        <f t="shared" si="8"/>
        <v>NA</v>
      </c>
      <c r="AK9" t="str">
        <f t="shared" si="9"/>
        <v>ND</v>
      </c>
    </row>
    <row r="10" spans="1:37">
      <c r="A10">
        <v>9</v>
      </c>
      <c r="B10" t="s">
        <v>57</v>
      </c>
      <c r="C10" t="s">
        <v>58</v>
      </c>
      <c r="D10" t="s">
        <v>34</v>
      </c>
      <c r="E10" t="s">
        <v>19</v>
      </c>
      <c r="F10">
        <v>39.003321569999997</v>
      </c>
      <c r="G10">
        <v>-76.915861870000001</v>
      </c>
      <c r="H10">
        <v>38.993098719999999</v>
      </c>
      <c r="I10">
        <v>-76.937263950000002</v>
      </c>
      <c r="J10" t="s">
        <v>59</v>
      </c>
      <c r="K10" t="s">
        <v>60</v>
      </c>
      <c r="L10">
        <v>6</v>
      </c>
      <c r="M10">
        <v>3894.496748</v>
      </c>
      <c r="N10">
        <v>25.825444770000001</v>
      </c>
      <c r="O10">
        <v>100</v>
      </c>
      <c r="P10">
        <v>28.49217135</v>
      </c>
      <c r="Q10">
        <v>2.417570483</v>
      </c>
      <c r="R10" s="1">
        <v>0.22527472500000001</v>
      </c>
      <c r="S10" s="1">
        <v>0</v>
      </c>
      <c r="T10" s="1">
        <v>0.31868131900000002</v>
      </c>
      <c r="U10" s="1">
        <v>0.15659340699999999</v>
      </c>
      <c r="V10" s="1">
        <v>2.7472529999999998E-3</v>
      </c>
      <c r="W10" s="1">
        <v>0.46428571400000002</v>
      </c>
      <c r="X10" s="1">
        <v>0.42032966999999999</v>
      </c>
      <c r="Y10">
        <v>30.682419500000002</v>
      </c>
      <c r="Z10">
        <v>58.681110500000003</v>
      </c>
      <c r="AA10">
        <v>0</v>
      </c>
      <c r="AB10" t="str">
        <f t="shared" si="1"/>
        <v>NA</v>
      </c>
      <c r="AC10" t="str">
        <f t="shared" si="2"/>
        <v>NA</v>
      </c>
      <c r="AD10" t="str">
        <f t="shared" si="3"/>
        <v>NA</v>
      </c>
      <c r="AE10" t="str">
        <f t="shared" si="4"/>
        <v>Advice 3</v>
      </c>
      <c r="AF10" t="str">
        <f t="shared" si="5"/>
        <v>NA</v>
      </c>
      <c r="AG10" t="str">
        <f t="shared" si="6"/>
        <v>DNM</v>
      </c>
      <c r="AH10" t="str">
        <f t="shared" si="7"/>
        <v>Advice 1</v>
      </c>
      <c r="AI10" t="str">
        <f t="shared" si="0"/>
        <v>NA</v>
      </c>
      <c r="AJ10" t="str">
        <f t="shared" si="8"/>
        <v>Advice 1</v>
      </c>
      <c r="AK10" t="str">
        <f t="shared" si="9"/>
        <v>ND</v>
      </c>
    </row>
    <row r="11" spans="1:37">
      <c r="A11">
        <v>10</v>
      </c>
      <c r="B11" t="s">
        <v>61</v>
      </c>
      <c r="C11" t="s">
        <v>62</v>
      </c>
      <c r="D11" t="s">
        <v>63</v>
      </c>
      <c r="E11" t="s">
        <v>19</v>
      </c>
      <c r="F11">
        <v>38.945296149999997</v>
      </c>
      <c r="G11">
        <v>-77.078215240000006</v>
      </c>
      <c r="H11">
        <v>38.966497330000003</v>
      </c>
      <c r="I11">
        <v>-77.061443240000003</v>
      </c>
      <c r="J11" t="s">
        <v>64</v>
      </c>
      <c r="K11" t="s">
        <v>65</v>
      </c>
      <c r="L11">
        <v>6</v>
      </c>
      <c r="M11">
        <v>2862.3119280000001</v>
      </c>
      <c r="N11">
        <v>20.027494770000001</v>
      </c>
      <c r="O11">
        <v>86.576842659999997</v>
      </c>
      <c r="P11">
        <v>18.615136849999999</v>
      </c>
      <c r="Q11">
        <v>1.77928478</v>
      </c>
      <c r="R11" s="1">
        <v>0</v>
      </c>
      <c r="S11" s="1">
        <v>0</v>
      </c>
      <c r="T11" s="1">
        <v>0.26804123699999999</v>
      </c>
      <c r="U11" s="1">
        <v>3.6082474000000003E-2</v>
      </c>
      <c r="V11" s="1">
        <v>2.5773200000000001E-3</v>
      </c>
      <c r="W11" s="1">
        <v>0.46391752600000002</v>
      </c>
      <c r="X11" s="1">
        <v>0.43298969100000001</v>
      </c>
      <c r="Y11">
        <v>4.0600390180000003</v>
      </c>
      <c r="Z11">
        <v>6.5026253609999998</v>
      </c>
      <c r="AA11">
        <v>0</v>
      </c>
      <c r="AB11" t="str">
        <f t="shared" si="1"/>
        <v>NA</v>
      </c>
      <c r="AC11" t="str">
        <f t="shared" si="2"/>
        <v>NA</v>
      </c>
      <c r="AD11" t="str">
        <f t="shared" si="3"/>
        <v>NA</v>
      </c>
      <c r="AE11" t="str">
        <f t="shared" si="4"/>
        <v>DNM</v>
      </c>
      <c r="AF11" t="str">
        <f t="shared" si="5"/>
        <v>NA</v>
      </c>
      <c r="AG11" t="str">
        <f t="shared" si="6"/>
        <v>DNM</v>
      </c>
      <c r="AH11" t="str">
        <f t="shared" si="7"/>
        <v>Advice 1</v>
      </c>
      <c r="AI11" t="str">
        <f t="shared" si="0"/>
        <v>NA</v>
      </c>
      <c r="AJ11" t="str">
        <f t="shared" si="8"/>
        <v>NA</v>
      </c>
      <c r="AK11" t="str">
        <f t="shared" si="9"/>
        <v>ND</v>
      </c>
    </row>
    <row r="12" spans="1:37">
      <c r="A12">
        <v>11</v>
      </c>
      <c r="B12" t="s">
        <v>66</v>
      </c>
      <c r="C12" t="s">
        <v>67</v>
      </c>
      <c r="D12" t="s">
        <v>68</v>
      </c>
      <c r="E12" t="s">
        <v>19</v>
      </c>
      <c r="F12">
        <v>39.044540410000003</v>
      </c>
      <c r="G12">
        <v>-77.112942810000007</v>
      </c>
      <c r="H12">
        <v>38.993624160000003</v>
      </c>
      <c r="I12">
        <v>-77.091372149999998</v>
      </c>
      <c r="J12" t="s">
        <v>69</v>
      </c>
      <c r="K12" t="s">
        <v>70</v>
      </c>
      <c r="L12">
        <v>25</v>
      </c>
      <c r="M12">
        <v>6295.5670369999998</v>
      </c>
      <c r="N12">
        <v>11.097600590000001</v>
      </c>
      <c r="O12">
        <v>20</v>
      </c>
      <c r="P12">
        <v>19.908016790000001</v>
      </c>
      <c r="Q12">
        <v>3.9160717919999999</v>
      </c>
      <c r="R12" s="1">
        <v>7.8947368000000004E-2</v>
      </c>
      <c r="S12" s="1">
        <v>0</v>
      </c>
      <c r="T12" s="1">
        <v>0.339473684</v>
      </c>
      <c r="U12" s="1">
        <v>0.176315789</v>
      </c>
      <c r="V12" s="1">
        <v>2.6315790000000002E-3</v>
      </c>
      <c r="W12" s="1">
        <v>0.457894737</v>
      </c>
      <c r="X12" s="1">
        <v>0.47894736799999998</v>
      </c>
      <c r="Y12">
        <v>39.414373089999998</v>
      </c>
      <c r="Z12">
        <v>60.347119239999998</v>
      </c>
      <c r="AA12">
        <v>0</v>
      </c>
      <c r="AB12" t="str">
        <f t="shared" si="1"/>
        <v>NA</v>
      </c>
      <c r="AC12" t="str">
        <f t="shared" si="2"/>
        <v>NA</v>
      </c>
      <c r="AD12" t="str">
        <f t="shared" si="3"/>
        <v>NA</v>
      </c>
      <c r="AE12" t="str">
        <f t="shared" si="4"/>
        <v>Advice 3</v>
      </c>
      <c r="AF12" t="str">
        <f t="shared" si="5"/>
        <v>NA</v>
      </c>
      <c r="AG12" t="str">
        <f t="shared" si="6"/>
        <v>DNM</v>
      </c>
      <c r="AH12" t="str">
        <f t="shared" si="7"/>
        <v>Advice 1</v>
      </c>
      <c r="AI12" t="str">
        <f t="shared" si="0"/>
        <v>NA</v>
      </c>
      <c r="AJ12" t="str">
        <f t="shared" si="8"/>
        <v>NA</v>
      </c>
      <c r="AK12" t="str">
        <f t="shared" si="9"/>
        <v>D</v>
      </c>
    </row>
    <row r="13" spans="1:37">
      <c r="A13">
        <v>12</v>
      </c>
      <c r="B13" t="s">
        <v>71</v>
      </c>
      <c r="C13" t="s">
        <v>72</v>
      </c>
      <c r="D13" t="s">
        <v>73</v>
      </c>
      <c r="E13" t="s">
        <v>19</v>
      </c>
      <c r="F13">
        <v>38.748063770000002</v>
      </c>
      <c r="G13">
        <v>-77.450367510000007</v>
      </c>
      <c r="H13">
        <v>38.631544550000001</v>
      </c>
      <c r="I13">
        <v>-77.295499800000002</v>
      </c>
      <c r="J13" t="s">
        <v>74</v>
      </c>
      <c r="K13" t="s">
        <v>75</v>
      </c>
      <c r="L13">
        <v>28</v>
      </c>
      <c r="M13">
        <v>22557.181189999999</v>
      </c>
      <c r="N13">
        <v>27.47938564</v>
      </c>
      <c r="O13">
        <v>92.875236380000004</v>
      </c>
      <c r="P13">
        <v>38.06573599</v>
      </c>
      <c r="Q13">
        <v>14.0110198</v>
      </c>
      <c r="R13" s="1">
        <v>0.43846153799999998</v>
      </c>
      <c r="S13" s="1">
        <v>0</v>
      </c>
      <c r="T13" s="1">
        <v>0.24437869800000001</v>
      </c>
      <c r="U13" s="1">
        <v>0.11656804699999999</v>
      </c>
      <c r="V13" s="1">
        <v>5.9171600000000005E-4</v>
      </c>
      <c r="W13" s="1">
        <v>0.39822485200000002</v>
      </c>
      <c r="X13" s="1">
        <v>0.40650887600000002</v>
      </c>
      <c r="Y13">
        <v>29.882364129999999</v>
      </c>
      <c r="Z13">
        <v>57.474229280000003</v>
      </c>
      <c r="AA13">
        <v>0</v>
      </c>
      <c r="AB13" t="str">
        <f t="shared" si="1"/>
        <v>NA</v>
      </c>
      <c r="AC13" t="str">
        <f t="shared" si="2"/>
        <v>NA</v>
      </c>
      <c r="AD13" t="str">
        <f t="shared" si="3"/>
        <v>NA</v>
      </c>
      <c r="AE13" t="str">
        <f t="shared" si="4"/>
        <v>Advice 3</v>
      </c>
      <c r="AF13" t="str">
        <f t="shared" si="5"/>
        <v>DNM</v>
      </c>
      <c r="AG13" t="str">
        <f t="shared" si="6"/>
        <v>NA</v>
      </c>
      <c r="AH13" t="str">
        <f t="shared" si="7"/>
        <v>Advice 1</v>
      </c>
      <c r="AI13" t="str">
        <f t="shared" si="0"/>
        <v>NA</v>
      </c>
      <c r="AJ13" t="str">
        <f t="shared" si="8"/>
        <v>NA</v>
      </c>
      <c r="AK13" t="str">
        <f t="shared" si="9"/>
        <v>ND</v>
      </c>
    </row>
    <row r="14" spans="1:37">
      <c r="A14">
        <v>13</v>
      </c>
      <c r="B14" t="s">
        <v>76</v>
      </c>
      <c r="C14" t="s">
        <v>77</v>
      </c>
      <c r="D14" t="s">
        <v>34</v>
      </c>
      <c r="E14" t="s">
        <v>19</v>
      </c>
      <c r="F14">
        <v>39.002652300000001</v>
      </c>
      <c r="G14">
        <v>-76.915287079999999</v>
      </c>
      <c r="H14">
        <v>38.993102710000002</v>
      </c>
      <c r="I14">
        <v>-76.937264029999994</v>
      </c>
      <c r="J14" t="s">
        <v>78</v>
      </c>
      <c r="K14" t="s">
        <v>79</v>
      </c>
      <c r="L14">
        <v>8</v>
      </c>
      <c r="M14">
        <v>4170.4614789999996</v>
      </c>
      <c r="N14">
        <v>23.858790679999998</v>
      </c>
      <c r="O14">
        <v>78.873032800000004</v>
      </c>
      <c r="P14">
        <v>23.00560187</v>
      </c>
      <c r="Q14">
        <v>2.5891246469999998</v>
      </c>
      <c r="R14" s="1">
        <v>8.7548637999999998E-2</v>
      </c>
      <c r="S14" s="1">
        <v>0</v>
      </c>
      <c r="T14" s="1">
        <v>0.28988326800000003</v>
      </c>
      <c r="U14" s="1">
        <v>0.14202334599999999</v>
      </c>
      <c r="V14" s="1">
        <v>1.945525E-3</v>
      </c>
      <c r="W14" s="1">
        <v>0.37548638099999998</v>
      </c>
      <c r="X14" s="1">
        <v>0.39688716000000002</v>
      </c>
      <c r="Y14">
        <v>24.760500860000001</v>
      </c>
      <c r="Z14">
        <v>46.703415499999998</v>
      </c>
      <c r="AA14">
        <v>3.8759689999999999E-3</v>
      </c>
      <c r="AB14" t="str">
        <f t="shared" si="1"/>
        <v>NA</v>
      </c>
      <c r="AC14" t="str">
        <f t="shared" si="2"/>
        <v>NA</v>
      </c>
      <c r="AD14" t="str">
        <f t="shared" si="3"/>
        <v>NA</v>
      </c>
      <c r="AE14" t="str">
        <f t="shared" si="4"/>
        <v>Advice 3</v>
      </c>
      <c r="AF14" t="str">
        <f t="shared" si="5"/>
        <v>NA</v>
      </c>
      <c r="AG14" t="str">
        <f t="shared" si="6"/>
        <v>DNM</v>
      </c>
      <c r="AH14" t="str">
        <f t="shared" si="7"/>
        <v>Advice 1</v>
      </c>
      <c r="AI14" t="str">
        <f t="shared" si="0"/>
        <v>NA</v>
      </c>
      <c r="AJ14" t="str">
        <f t="shared" si="8"/>
        <v>Advice 1</v>
      </c>
      <c r="AK14" t="str">
        <f t="shared" si="9"/>
        <v>ND</v>
      </c>
    </row>
    <row r="15" spans="1:37">
      <c r="A15">
        <v>14</v>
      </c>
      <c r="B15" t="s">
        <v>80</v>
      </c>
      <c r="C15" t="s">
        <v>81</v>
      </c>
      <c r="D15" t="s">
        <v>82</v>
      </c>
      <c r="E15" t="s">
        <v>19</v>
      </c>
      <c r="F15">
        <v>38.874523160000003</v>
      </c>
      <c r="G15">
        <v>-77.005111690000007</v>
      </c>
      <c r="H15">
        <v>39.001628879999998</v>
      </c>
      <c r="I15">
        <v>-76.919113159999995</v>
      </c>
      <c r="J15" t="s">
        <v>83</v>
      </c>
      <c r="K15" t="s">
        <v>84</v>
      </c>
      <c r="L15">
        <v>47</v>
      </c>
      <c r="M15">
        <v>22944</v>
      </c>
      <c r="N15">
        <v>58.336478419999999</v>
      </c>
      <c r="O15">
        <v>99</v>
      </c>
      <c r="P15">
        <v>16.63952531</v>
      </c>
      <c r="Q15">
        <v>14.262596909999999</v>
      </c>
      <c r="R15" s="1">
        <v>0</v>
      </c>
      <c r="S15" s="1">
        <v>0</v>
      </c>
      <c r="T15" s="1">
        <v>0.3</v>
      </c>
      <c r="U15" s="1">
        <v>0.15853658500000001</v>
      </c>
      <c r="V15" s="1">
        <v>2.4390240000000001E-3</v>
      </c>
      <c r="W15" s="1">
        <v>0.35853658500000002</v>
      </c>
      <c r="X15" s="1">
        <v>0.38292682900000002</v>
      </c>
      <c r="Y15">
        <v>24.57185277</v>
      </c>
      <c r="Z15">
        <v>43.230319139999999</v>
      </c>
      <c r="AA15">
        <v>0</v>
      </c>
      <c r="AB15" t="str">
        <f t="shared" si="1"/>
        <v>NA</v>
      </c>
      <c r="AC15" t="str">
        <f t="shared" si="2"/>
        <v>NA</v>
      </c>
      <c r="AD15" t="str">
        <f t="shared" si="3"/>
        <v>NA</v>
      </c>
      <c r="AE15" t="str">
        <f t="shared" si="4"/>
        <v>Advice 3</v>
      </c>
      <c r="AF15" t="str">
        <f t="shared" si="5"/>
        <v>NA</v>
      </c>
      <c r="AG15" t="str">
        <f t="shared" si="6"/>
        <v>DNM</v>
      </c>
      <c r="AH15" t="str">
        <f t="shared" si="7"/>
        <v>Advice 1</v>
      </c>
      <c r="AI15" t="str">
        <f t="shared" si="0"/>
        <v>NA</v>
      </c>
      <c r="AJ15" t="str">
        <f t="shared" si="8"/>
        <v>NA</v>
      </c>
      <c r="AK15" t="str">
        <f t="shared" si="9"/>
        <v>ND</v>
      </c>
    </row>
    <row r="16" spans="1:37">
      <c r="A16">
        <v>15</v>
      </c>
      <c r="B16" t="s">
        <v>85</v>
      </c>
      <c r="C16" t="s">
        <v>86</v>
      </c>
      <c r="D16" t="s">
        <v>34</v>
      </c>
      <c r="E16" t="s">
        <v>19</v>
      </c>
      <c r="F16">
        <v>39.002538610000002</v>
      </c>
      <c r="G16">
        <v>-76.915173319999994</v>
      </c>
      <c r="H16">
        <v>38.99313093</v>
      </c>
      <c r="I16">
        <v>-76.937264580000004</v>
      </c>
      <c r="J16" t="s">
        <v>87</v>
      </c>
      <c r="K16" t="s">
        <v>88</v>
      </c>
      <c r="L16">
        <v>12</v>
      </c>
      <c r="M16">
        <v>4282.1185949999999</v>
      </c>
      <c r="N16">
        <v>21.773340210000001</v>
      </c>
      <c r="O16">
        <v>99</v>
      </c>
      <c r="P16">
        <v>17.787054919999999</v>
      </c>
      <c r="Q16">
        <v>2.6583317919999998</v>
      </c>
      <c r="R16" s="1">
        <v>0.04</v>
      </c>
      <c r="S16" s="1">
        <v>0</v>
      </c>
      <c r="T16" s="1">
        <v>0.20592592600000001</v>
      </c>
      <c r="U16" s="1">
        <v>2.8148148000000001E-2</v>
      </c>
      <c r="V16" s="1">
        <v>1.481481E-3</v>
      </c>
      <c r="W16" s="1">
        <v>0.39111111100000001</v>
      </c>
      <c r="X16" s="1">
        <v>0.36148148099999999</v>
      </c>
      <c r="Y16">
        <v>4.5538078009999996</v>
      </c>
      <c r="Z16">
        <v>7.1824160189999997</v>
      </c>
      <c r="AA16">
        <v>2.1739129999999999E-2</v>
      </c>
      <c r="AB16" t="str">
        <f t="shared" si="1"/>
        <v>NA</v>
      </c>
      <c r="AC16" t="str">
        <f t="shared" si="2"/>
        <v>NA</v>
      </c>
      <c r="AD16" t="str">
        <f t="shared" si="3"/>
        <v>NA</v>
      </c>
      <c r="AE16" t="str">
        <f t="shared" si="4"/>
        <v>DNM</v>
      </c>
      <c r="AF16" t="str">
        <f t="shared" si="5"/>
        <v>NA</v>
      </c>
      <c r="AG16" t="str">
        <f t="shared" si="6"/>
        <v>DNM</v>
      </c>
      <c r="AH16" t="str">
        <f t="shared" si="7"/>
        <v>Advice 1</v>
      </c>
      <c r="AI16" t="str">
        <f t="shared" si="0"/>
        <v>NA</v>
      </c>
      <c r="AJ16" t="str">
        <f t="shared" si="8"/>
        <v>NA</v>
      </c>
      <c r="AK16" t="str">
        <f t="shared" si="9"/>
        <v>ND</v>
      </c>
    </row>
    <row r="17" spans="1:37">
      <c r="A17">
        <v>16</v>
      </c>
      <c r="B17" t="s">
        <v>89</v>
      </c>
      <c r="C17" t="s">
        <v>90</v>
      </c>
      <c r="D17" t="s">
        <v>91</v>
      </c>
      <c r="E17" t="s">
        <v>19</v>
      </c>
      <c r="F17">
        <v>39.002517699999999</v>
      </c>
      <c r="G17">
        <v>-76.915298460000002</v>
      </c>
      <c r="H17">
        <v>38.992935180000003</v>
      </c>
      <c r="I17">
        <v>-76.933921810000001</v>
      </c>
      <c r="J17" t="s">
        <v>92</v>
      </c>
      <c r="K17" t="s">
        <v>93</v>
      </c>
      <c r="L17">
        <v>14</v>
      </c>
      <c r="M17">
        <v>2783</v>
      </c>
      <c r="N17">
        <v>20.63527157</v>
      </c>
      <c r="O17">
        <v>95.927254930000004</v>
      </c>
      <c r="P17">
        <v>14.75482985</v>
      </c>
      <c r="Q17">
        <v>1.7319505980000001</v>
      </c>
      <c r="R17" s="1">
        <v>0</v>
      </c>
      <c r="S17" s="1">
        <v>0</v>
      </c>
      <c r="T17" s="1">
        <v>0.29310344799999999</v>
      </c>
      <c r="U17" s="1">
        <v>0.15270935999999999</v>
      </c>
      <c r="V17" s="1">
        <v>2.4630540000000001E-3</v>
      </c>
      <c r="W17" s="1">
        <v>0.325123153</v>
      </c>
      <c r="X17" s="1">
        <v>0.40640394099999999</v>
      </c>
      <c r="Y17">
        <v>32.503283979999999</v>
      </c>
      <c r="Z17">
        <v>46.311684270000001</v>
      </c>
      <c r="AA17">
        <v>0</v>
      </c>
      <c r="AB17" t="str">
        <f t="shared" si="1"/>
        <v>NA</v>
      </c>
      <c r="AC17" t="str">
        <f t="shared" si="2"/>
        <v>NA</v>
      </c>
      <c r="AD17" t="str">
        <f t="shared" si="3"/>
        <v>NA</v>
      </c>
      <c r="AE17" t="str">
        <f t="shared" si="4"/>
        <v>Advice 3</v>
      </c>
      <c r="AF17" t="str">
        <f t="shared" si="5"/>
        <v>NA</v>
      </c>
      <c r="AG17" t="str">
        <f t="shared" si="6"/>
        <v>DNM</v>
      </c>
      <c r="AH17" t="str">
        <f t="shared" si="7"/>
        <v>Advice 1</v>
      </c>
      <c r="AI17" t="str">
        <f t="shared" si="0"/>
        <v>NA</v>
      </c>
      <c r="AJ17" t="str">
        <f t="shared" si="8"/>
        <v>NA</v>
      </c>
      <c r="AK17" t="str">
        <f t="shared" si="9"/>
        <v>ND</v>
      </c>
    </row>
    <row r="18" spans="1:37">
      <c r="A18">
        <v>17</v>
      </c>
      <c r="B18" t="s">
        <v>94</v>
      </c>
      <c r="C18" t="s">
        <v>95</v>
      </c>
      <c r="D18" t="s">
        <v>96</v>
      </c>
      <c r="E18" t="s">
        <v>19</v>
      </c>
      <c r="F18">
        <v>38.9930679</v>
      </c>
      <c r="G18">
        <v>-76.936064290000004</v>
      </c>
      <c r="H18">
        <v>39.010712429999998</v>
      </c>
      <c r="I18">
        <v>-76.929046709999994</v>
      </c>
      <c r="J18" t="s">
        <v>97</v>
      </c>
      <c r="K18" t="s">
        <v>98</v>
      </c>
      <c r="L18">
        <v>11</v>
      </c>
      <c r="M18">
        <v>4094.96263</v>
      </c>
      <c r="N18">
        <v>18.74927555</v>
      </c>
      <c r="O18">
        <v>66.911931460000005</v>
      </c>
      <c r="P18">
        <v>17.649566249999999</v>
      </c>
      <c r="Q18">
        <v>2.5440444420000001</v>
      </c>
      <c r="R18" s="1">
        <v>2.2590361E-2</v>
      </c>
      <c r="S18" s="1">
        <v>0</v>
      </c>
      <c r="T18" s="1">
        <v>0.37951807199999998</v>
      </c>
      <c r="U18" s="1">
        <v>0.26355421699999998</v>
      </c>
      <c r="V18" s="1">
        <v>1.5060239999999999E-3</v>
      </c>
      <c r="W18" s="1">
        <v>0.44427710799999998</v>
      </c>
      <c r="X18" s="1">
        <v>0.47289156599999999</v>
      </c>
      <c r="Y18">
        <v>49.880252779999999</v>
      </c>
      <c r="Z18">
        <v>66.227039160000004</v>
      </c>
      <c r="AA18">
        <v>0</v>
      </c>
      <c r="AB18" t="str">
        <f t="shared" si="1"/>
        <v>NA</v>
      </c>
      <c r="AC18" t="str">
        <f t="shared" si="2"/>
        <v>NA</v>
      </c>
      <c r="AD18" t="str">
        <f t="shared" si="3"/>
        <v>NA</v>
      </c>
      <c r="AE18" t="str">
        <f t="shared" si="4"/>
        <v>Advice 3</v>
      </c>
      <c r="AF18" t="str">
        <f t="shared" si="5"/>
        <v>NA</v>
      </c>
      <c r="AG18" t="str">
        <f t="shared" si="6"/>
        <v>DNM</v>
      </c>
      <c r="AH18" t="str">
        <f t="shared" si="7"/>
        <v>Advice 1</v>
      </c>
      <c r="AI18" t="str">
        <f t="shared" si="0"/>
        <v>NA</v>
      </c>
      <c r="AJ18" t="str">
        <f t="shared" si="8"/>
        <v>NA</v>
      </c>
      <c r="AK18" t="str">
        <f t="shared" si="9"/>
        <v>D</v>
      </c>
    </row>
    <row r="19" spans="1:37">
      <c r="A19">
        <v>18</v>
      </c>
      <c r="B19" t="s">
        <v>99</v>
      </c>
      <c r="C19" t="s">
        <v>100</v>
      </c>
      <c r="D19" t="s">
        <v>82</v>
      </c>
      <c r="E19" t="s">
        <v>19</v>
      </c>
      <c r="F19">
        <v>39.032691960000001</v>
      </c>
      <c r="G19">
        <v>-76.909225460000002</v>
      </c>
      <c r="H19">
        <v>39.002651210000003</v>
      </c>
      <c r="I19">
        <v>-76.915908810000005</v>
      </c>
      <c r="J19" t="s">
        <v>101</v>
      </c>
      <c r="K19" t="s">
        <v>102</v>
      </c>
      <c r="L19">
        <v>12</v>
      </c>
      <c r="M19">
        <v>6726</v>
      </c>
      <c r="N19">
        <v>26.001273739999998</v>
      </c>
      <c r="O19">
        <v>99</v>
      </c>
      <c r="P19">
        <v>24.051940559999998</v>
      </c>
      <c r="Q19">
        <v>4.181944101</v>
      </c>
      <c r="R19" s="1">
        <v>3.2500000000000001E-2</v>
      </c>
      <c r="S19" s="1">
        <v>0</v>
      </c>
      <c r="T19" s="1">
        <v>0.38500000000000001</v>
      </c>
      <c r="U19" s="1">
        <v>0.19750000000000001</v>
      </c>
      <c r="V19" s="1">
        <v>2.5000000000000001E-3</v>
      </c>
      <c r="W19" s="1">
        <v>0.4975</v>
      </c>
      <c r="X19" s="1">
        <v>0.48249999999999998</v>
      </c>
      <c r="Y19">
        <v>28.76148572</v>
      </c>
      <c r="Z19">
        <v>50.718508839999998</v>
      </c>
      <c r="AA19">
        <v>0</v>
      </c>
      <c r="AB19" t="str">
        <f t="shared" si="1"/>
        <v>NA</v>
      </c>
      <c r="AC19" t="str">
        <f t="shared" si="2"/>
        <v>NA</v>
      </c>
      <c r="AD19" t="str">
        <f t="shared" si="3"/>
        <v>NA</v>
      </c>
      <c r="AE19" t="str">
        <f t="shared" si="4"/>
        <v>Advice 3</v>
      </c>
      <c r="AF19" t="str">
        <f t="shared" si="5"/>
        <v>NA</v>
      </c>
      <c r="AG19" t="str">
        <f t="shared" si="6"/>
        <v>DNM</v>
      </c>
      <c r="AH19" t="str">
        <f t="shared" si="7"/>
        <v>Advice 1</v>
      </c>
      <c r="AI19" t="str">
        <f t="shared" si="0"/>
        <v>NA</v>
      </c>
      <c r="AJ19" t="str">
        <f t="shared" si="8"/>
        <v>Advice 1</v>
      </c>
      <c r="AK19" t="str">
        <f t="shared" si="9"/>
        <v>ND</v>
      </c>
    </row>
    <row r="20" spans="1:37">
      <c r="A20">
        <v>19</v>
      </c>
      <c r="B20" t="s">
        <v>103</v>
      </c>
      <c r="C20" t="s">
        <v>104</v>
      </c>
      <c r="D20" t="s">
        <v>34</v>
      </c>
      <c r="E20" t="s">
        <v>19</v>
      </c>
      <c r="F20">
        <v>39.002465649999998</v>
      </c>
      <c r="G20">
        <v>-76.915180809999995</v>
      </c>
      <c r="H20">
        <v>38.993099129999997</v>
      </c>
      <c r="I20">
        <v>-76.937263959999996</v>
      </c>
      <c r="J20" t="s">
        <v>105</v>
      </c>
      <c r="K20" t="s">
        <v>106</v>
      </c>
      <c r="L20">
        <v>9</v>
      </c>
      <c r="M20">
        <v>4258.5801600000004</v>
      </c>
      <c r="N20">
        <v>23.568721230000001</v>
      </c>
      <c r="O20">
        <v>73.935680509999997</v>
      </c>
      <c r="P20">
        <v>24.68084502</v>
      </c>
      <c r="Q20">
        <v>2.6438271470000001</v>
      </c>
      <c r="R20" s="1">
        <v>9.4474153000000005E-2</v>
      </c>
      <c r="S20" s="1">
        <v>0</v>
      </c>
      <c r="T20" s="1">
        <v>0.262032086</v>
      </c>
      <c r="U20" s="1">
        <v>0.14795008900000001</v>
      </c>
      <c r="V20" s="1">
        <v>1.782531E-3</v>
      </c>
      <c r="W20" s="1">
        <v>0.37254902000000001</v>
      </c>
      <c r="X20" s="1">
        <v>0.340463458</v>
      </c>
      <c r="Y20">
        <v>29.366797470000002</v>
      </c>
      <c r="Z20">
        <v>57.898954799999998</v>
      </c>
      <c r="AA20">
        <v>3.552398E-3</v>
      </c>
      <c r="AB20" t="str">
        <f t="shared" si="1"/>
        <v>NA</v>
      </c>
      <c r="AC20" t="str">
        <f t="shared" si="2"/>
        <v>NA</v>
      </c>
      <c r="AD20" t="str">
        <f t="shared" si="3"/>
        <v>NA</v>
      </c>
      <c r="AE20" t="str">
        <f t="shared" si="4"/>
        <v>Advice 3</v>
      </c>
      <c r="AF20" t="str">
        <f t="shared" si="5"/>
        <v>NA</v>
      </c>
      <c r="AG20" t="str">
        <f t="shared" si="6"/>
        <v>DNM</v>
      </c>
      <c r="AH20" t="str">
        <f t="shared" si="7"/>
        <v>Advice 1</v>
      </c>
      <c r="AI20" t="str">
        <f t="shared" si="0"/>
        <v>NA</v>
      </c>
      <c r="AJ20" t="str">
        <f t="shared" si="8"/>
        <v>Advice 1</v>
      </c>
      <c r="AK20" t="str">
        <f t="shared" si="9"/>
        <v>ND</v>
      </c>
    </row>
    <row r="21" spans="1:37">
      <c r="A21">
        <v>20</v>
      </c>
      <c r="B21" t="s">
        <v>107</v>
      </c>
      <c r="C21" t="s">
        <v>108</v>
      </c>
      <c r="D21" t="s">
        <v>109</v>
      </c>
      <c r="E21" t="s">
        <v>19</v>
      </c>
      <c r="F21">
        <v>39.060201239999998</v>
      </c>
      <c r="G21">
        <v>-77.048882019999994</v>
      </c>
      <c r="H21">
        <v>38.994258479999999</v>
      </c>
      <c r="I21">
        <v>-76.937293980000007</v>
      </c>
      <c r="J21" t="s">
        <v>110</v>
      </c>
      <c r="K21" t="s">
        <v>111</v>
      </c>
      <c r="L21">
        <v>35</v>
      </c>
      <c r="M21">
        <v>19844.935450000001</v>
      </c>
      <c r="N21">
        <v>25.3381057</v>
      </c>
      <c r="O21">
        <v>45.291237719999998</v>
      </c>
      <c r="P21">
        <v>31.867945750000001</v>
      </c>
      <c r="Q21">
        <v>12.321072320000001</v>
      </c>
      <c r="R21" s="1">
        <v>0.217203268</v>
      </c>
      <c r="S21" s="1">
        <v>7.6886109999999997E-3</v>
      </c>
      <c r="T21" s="1">
        <v>0.37530033600000001</v>
      </c>
      <c r="U21" s="1">
        <v>0.32868813099999999</v>
      </c>
      <c r="V21" s="1">
        <v>4.8053800000000003E-4</v>
      </c>
      <c r="W21" s="1">
        <v>0.39884670799999999</v>
      </c>
      <c r="X21" s="1">
        <v>0.53147525200000001</v>
      </c>
      <c r="Y21">
        <v>102.6378071</v>
      </c>
      <c r="Z21">
        <v>123.46851770000001</v>
      </c>
      <c r="AA21">
        <v>0</v>
      </c>
      <c r="AB21" t="str">
        <f t="shared" si="1"/>
        <v>NA</v>
      </c>
      <c r="AC21" t="str">
        <f t="shared" si="2"/>
        <v>NA</v>
      </c>
      <c r="AD21" t="str">
        <f t="shared" si="3"/>
        <v>NA</v>
      </c>
      <c r="AE21" t="str">
        <f t="shared" si="4"/>
        <v>Advice 3</v>
      </c>
      <c r="AF21" t="str">
        <f t="shared" si="5"/>
        <v>DNM</v>
      </c>
      <c r="AG21" t="str">
        <f t="shared" si="6"/>
        <v>NA</v>
      </c>
      <c r="AH21" t="str">
        <f t="shared" si="7"/>
        <v>Advice 1</v>
      </c>
      <c r="AI21" t="str">
        <f t="shared" si="0"/>
        <v>NA</v>
      </c>
      <c r="AJ21" t="str">
        <f t="shared" si="8"/>
        <v>NA</v>
      </c>
      <c r="AK21" t="str">
        <f t="shared" si="9"/>
        <v>D</v>
      </c>
    </row>
    <row r="22" spans="1:37">
      <c r="A22">
        <v>21</v>
      </c>
      <c r="B22" t="s">
        <v>112</v>
      </c>
      <c r="C22" t="s">
        <v>113</v>
      </c>
      <c r="D22" t="s">
        <v>114</v>
      </c>
      <c r="E22" t="s">
        <v>19</v>
      </c>
      <c r="F22">
        <v>39.024910830000003</v>
      </c>
      <c r="G22">
        <v>-76.917557990000006</v>
      </c>
      <c r="H22">
        <v>39.032749000000003</v>
      </c>
      <c r="I22">
        <v>-76.913840519999994</v>
      </c>
      <c r="J22" t="s">
        <v>115</v>
      </c>
      <c r="K22" t="s">
        <v>116</v>
      </c>
      <c r="L22">
        <v>4</v>
      </c>
      <c r="M22">
        <v>1022.758976</v>
      </c>
      <c r="N22">
        <v>19.4659394</v>
      </c>
      <c r="O22">
        <v>77.9375292</v>
      </c>
      <c r="P22">
        <v>17.377141470000002</v>
      </c>
      <c r="Q22">
        <v>0.63619538799999997</v>
      </c>
      <c r="R22" s="1">
        <v>0</v>
      </c>
      <c r="S22" s="1">
        <v>0</v>
      </c>
      <c r="T22" s="1">
        <v>0.18320610700000001</v>
      </c>
      <c r="U22" s="1">
        <v>0.11450381699999999</v>
      </c>
      <c r="V22" s="1">
        <v>3.8167940000000001E-3</v>
      </c>
      <c r="W22" s="1">
        <v>0.28244274800000002</v>
      </c>
      <c r="X22" s="1">
        <v>0.34732824400000001</v>
      </c>
      <c r="Y22">
        <v>42.101381609999997</v>
      </c>
      <c r="Z22">
        <v>53.368114140000003</v>
      </c>
      <c r="AA22">
        <v>0</v>
      </c>
      <c r="AB22" t="str">
        <f t="shared" si="1"/>
        <v>NA</v>
      </c>
      <c r="AC22" t="str">
        <f t="shared" si="2"/>
        <v>NA</v>
      </c>
      <c r="AD22" t="str">
        <f t="shared" si="3"/>
        <v>NA</v>
      </c>
      <c r="AE22" t="str">
        <f t="shared" si="4"/>
        <v>Advice 3</v>
      </c>
      <c r="AF22" t="str">
        <f t="shared" si="5"/>
        <v>NA</v>
      </c>
      <c r="AG22" t="str">
        <f t="shared" si="6"/>
        <v>DNM</v>
      </c>
      <c r="AH22" t="str">
        <f t="shared" si="7"/>
        <v>Advice 1</v>
      </c>
      <c r="AI22" t="str">
        <f t="shared" si="0"/>
        <v>NA</v>
      </c>
      <c r="AJ22" t="str">
        <f t="shared" si="8"/>
        <v>NA</v>
      </c>
      <c r="AK22" t="str">
        <f t="shared" si="9"/>
        <v>ND</v>
      </c>
    </row>
    <row r="23" spans="1:37">
      <c r="A23">
        <v>22</v>
      </c>
      <c r="B23" t="s">
        <v>117</v>
      </c>
      <c r="C23" t="s">
        <v>118</v>
      </c>
      <c r="D23" t="s">
        <v>119</v>
      </c>
      <c r="E23" t="s">
        <v>19</v>
      </c>
      <c r="F23">
        <v>38.992751480000003</v>
      </c>
      <c r="G23">
        <v>-76.938498809999999</v>
      </c>
      <c r="H23">
        <v>39.002532039999998</v>
      </c>
      <c r="I23">
        <v>-76.915917190000002</v>
      </c>
      <c r="J23" t="s">
        <v>120</v>
      </c>
      <c r="K23" t="s">
        <v>121</v>
      </c>
      <c r="L23">
        <v>8</v>
      </c>
      <c r="M23">
        <v>4182.3987239999997</v>
      </c>
      <c r="N23">
        <v>24.573638750000001</v>
      </c>
      <c r="O23">
        <v>91.040659570000003</v>
      </c>
      <c r="P23">
        <v>26.993306870000001</v>
      </c>
      <c r="Q23">
        <v>2.59319269</v>
      </c>
      <c r="R23" s="1">
        <v>0.12549800799999999</v>
      </c>
      <c r="S23" s="1">
        <v>0</v>
      </c>
      <c r="T23" s="1">
        <v>0.28087649399999998</v>
      </c>
      <c r="U23" s="1">
        <v>0.161354582</v>
      </c>
      <c r="V23" s="1">
        <v>1.9920319999999999E-3</v>
      </c>
      <c r="W23" s="1">
        <v>0.362549801</v>
      </c>
      <c r="X23" s="1">
        <v>0.35657370500000002</v>
      </c>
      <c r="Y23">
        <v>39.40288872</v>
      </c>
      <c r="Z23">
        <v>60.320213070000001</v>
      </c>
      <c r="AA23">
        <v>7.9051380000000008E-3</v>
      </c>
      <c r="AB23" t="str">
        <f t="shared" si="1"/>
        <v>NA</v>
      </c>
      <c r="AC23" t="str">
        <f t="shared" si="2"/>
        <v>NA</v>
      </c>
      <c r="AD23" t="str">
        <f t="shared" si="3"/>
        <v>NA</v>
      </c>
      <c r="AE23" t="str">
        <f t="shared" si="4"/>
        <v>Advice 3</v>
      </c>
      <c r="AF23" t="str">
        <f t="shared" si="5"/>
        <v>NA</v>
      </c>
      <c r="AG23" t="str">
        <f t="shared" si="6"/>
        <v>DNM</v>
      </c>
      <c r="AH23" t="str">
        <f t="shared" si="7"/>
        <v>Advice 1</v>
      </c>
      <c r="AI23" t="str">
        <f t="shared" si="0"/>
        <v>NA</v>
      </c>
      <c r="AJ23" t="str">
        <f t="shared" si="8"/>
        <v>Advice 1</v>
      </c>
      <c r="AK23" t="str">
        <f t="shared" si="9"/>
        <v>ND</v>
      </c>
    </row>
    <row r="24" spans="1:37">
      <c r="A24">
        <v>23</v>
      </c>
      <c r="B24" t="s">
        <v>122</v>
      </c>
      <c r="C24" t="s">
        <v>123</v>
      </c>
      <c r="D24" t="s">
        <v>24</v>
      </c>
      <c r="E24" t="s">
        <v>19</v>
      </c>
      <c r="F24">
        <v>39.032951349999998</v>
      </c>
      <c r="G24">
        <v>-76.909812930000001</v>
      </c>
      <c r="H24">
        <v>39.018142699999999</v>
      </c>
      <c r="I24">
        <v>-76.936500550000005</v>
      </c>
      <c r="J24" t="s">
        <v>124</v>
      </c>
      <c r="K24" t="s">
        <v>125</v>
      </c>
      <c r="L24">
        <v>8</v>
      </c>
      <c r="M24">
        <v>3589</v>
      </c>
      <c r="N24">
        <v>21.935175839999999</v>
      </c>
      <c r="O24">
        <v>46.130652609999999</v>
      </c>
      <c r="P24">
        <v>22.729317909999999</v>
      </c>
      <c r="Q24">
        <v>2.2321675839999999</v>
      </c>
      <c r="R24" s="1">
        <v>5.6547619E-2</v>
      </c>
      <c r="S24" s="1">
        <v>0</v>
      </c>
      <c r="T24" s="1">
        <v>0.3125</v>
      </c>
      <c r="U24" s="1">
        <v>0.1875</v>
      </c>
      <c r="V24" s="1">
        <v>2.9761900000000001E-3</v>
      </c>
      <c r="W24" s="1">
        <v>0.39583333300000001</v>
      </c>
      <c r="X24" s="1">
        <v>0.422619048</v>
      </c>
      <c r="Y24">
        <v>38.248035199999997</v>
      </c>
      <c r="Z24">
        <v>64.74475692</v>
      </c>
      <c r="AA24">
        <v>0</v>
      </c>
      <c r="AB24" t="str">
        <f t="shared" si="1"/>
        <v>NA</v>
      </c>
      <c r="AC24" t="str">
        <f t="shared" si="2"/>
        <v>NA</v>
      </c>
      <c r="AD24" t="str">
        <f t="shared" si="3"/>
        <v>NA</v>
      </c>
      <c r="AE24" t="str">
        <f t="shared" si="4"/>
        <v>Advice 3</v>
      </c>
      <c r="AF24" t="str">
        <f t="shared" si="5"/>
        <v>NA</v>
      </c>
      <c r="AG24" t="str">
        <f t="shared" si="6"/>
        <v>DNM</v>
      </c>
      <c r="AH24" t="str">
        <f t="shared" si="7"/>
        <v>Advice 1</v>
      </c>
      <c r="AI24" t="str">
        <f t="shared" si="0"/>
        <v>NA</v>
      </c>
      <c r="AJ24" t="str">
        <f t="shared" si="8"/>
        <v>Advice 1</v>
      </c>
      <c r="AK24" t="str">
        <f t="shared" si="9"/>
        <v>D</v>
      </c>
    </row>
    <row r="25" spans="1:37">
      <c r="A25">
        <v>24</v>
      </c>
      <c r="B25" t="s">
        <v>126</v>
      </c>
      <c r="C25" t="s">
        <v>127</v>
      </c>
      <c r="D25" t="s">
        <v>128</v>
      </c>
      <c r="E25" t="s">
        <v>19</v>
      </c>
      <c r="F25">
        <v>39.052287049999997</v>
      </c>
      <c r="G25">
        <v>-77.050248940000003</v>
      </c>
      <c r="H25">
        <v>39.001589240000001</v>
      </c>
      <c r="I25">
        <v>-76.916960169999996</v>
      </c>
      <c r="J25" t="s">
        <v>129</v>
      </c>
      <c r="K25" t="s">
        <v>130</v>
      </c>
      <c r="L25">
        <v>23</v>
      </c>
      <c r="M25">
        <v>21552.57835</v>
      </c>
      <c r="N25">
        <v>27.393639820000001</v>
      </c>
      <c r="O25">
        <v>90.969773700000005</v>
      </c>
      <c r="P25">
        <v>38.577497880000003</v>
      </c>
      <c r="Q25">
        <v>13.378338619999999</v>
      </c>
      <c r="R25" s="1">
        <v>0.40847092600000001</v>
      </c>
      <c r="S25" s="1">
        <v>0</v>
      </c>
      <c r="T25" s="1">
        <v>0.35678391999999998</v>
      </c>
      <c r="U25" s="1">
        <v>0.16654702099999999</v>
      </c>
      <c r="V25" s="1">
        <v>7.1787499999999998E-4</v>
      </c>
      <c r="W25" s="1">
        <v>0.48312993500000001</v>
      </c>
      <c r="X25" s="1">
        <v>0.45082555600000002</v>
      </c>
      <c r="Y25">
        <v>48.244752419999998</v>
      </c>
      <c r="Z25">
        <v>87.795284839999994</v>
      </c>
      <c r="AA25">
        <v>1.4336920000000001E-3</v>
      </c>
      <c r="AB25" t="str">
        <f t="shared" si="1"/>
        <v>NA</v>
      </c>
      <c r="AC25" t="str">
        <f t="shared" si="2"/>
        <v>NA</v>
      </c>
      <c r="AD25" t="str">
        <f t="shared" si="3"/>
        <v>NA</v>
      </c>
      <c r="AE25" t="str">
        <f t="shared" si="4"/>
        <v>Advice 3</v>
      </c>
      <c r="AF25" t="str">
        <f t="shared" si="5"/>
        <v>DNM</v>
      </c>
      <c r="AG25" t="str">
        <f t="shared" si="6"/>
        <v>NA</v>
      </c>
      <c r="AH25" t="str">
        <f t="shared" si="7"/>
        <v>Advice 1</v>
      </c>
      <c r="AI25" t="str">
        <f t="shared" si="0"/>
        <v>NA</v>
      </c>
      <c r="AJ25" t="str">
        <f t="shared" si="8"/>
        <v>NA</v>
      </c>
      <c r="AK25" t="str">
        <f t="shared" si="9"/>
        <v>ND</v>
      </c>
    </row>
    <row r="26" spans="1:37">
      <c r="A26">
        <v>25</v>
      </c>
      <c r="B26" t="s">
        <v>131</v>
      </c>
      <c r="C26" t="s">
        <v>132</v>
      </c>
      <c r="D26" t="s">
        <v>133</v>
      </c>
      <c r="E26" t="s">
        <v>19</v>
      </c>
      <c r="F26">
        <v>39.015239719999997</v>
      </c>
      <c r="G26">
        <v>-76.927413939999994</v>
      </c>
      <c r="H26">
        <v>39.041210169999999</v>
      </c>
      <c r="I26">
        <v>-76.904800420000001</v>
      </c>
      <c r="J26" t="s">
        <v>134</v>
      </c>
      <c r="K26" t="s">
        <v>135</v>
      </c>
      <c r="L26">
        <v>8</v>
      </c>
      <c r="M26">
        <v>3687</v>
      </c>
      <c r="N26">
        <v>21.704276740000001</v>
      </c>
      <c r="O26">
        <v>42.200455120000001</v>
      </c>
      <c r="P26">
        <v>23.79905827</v>
      </c>
      <c r="Q26">
        <v>2.296734544</v>
      </c>
      <c r="R26" s="1">
        <v>3.125E-2</v>
      </c>
      <c r="S26" s="1">
        <v>0</v>
      </c>
      <c r="T26" s="1">
        <v>0.30113636399999999</v>
      </c>
      <c r="U26" s="1">
        <v>0.20454545499999999</v>
      </c>
      <c r="V26" s="1">
        <v>2.840909E-3</v>
      </c>
      <c r="W26" s="1">
        <v>0.38920454500000001</v>
      </c>
      <c r="X26" s="1">
        <v>0.40625</v>
      </c>
      <c r="Y26">
        <v>41.901250769999997</v>
      </c>
      <c r="Z26">
        <v>67.266410699999994</v>
      </c>
      <c r="AA26">
        <v>0</v>
      </c>
      <c r="AB26" t="str">
        <f t="shared" si="1"/>
        <v>NA</v>
      </c>
      <c r="AC26" t="str">
        <f t="shared" si="2"/>
        <v>NA</v>
      </c>
      <c r="AD26" t="str">
        <f t="shared" si="3"/>
        <v>NA</v>
      </c>
      <c r="AE26" t="str">
        <f t="shared" si="4"/>
        <v>Advice 3</v>
      </c>
      <c r="AF26" t="str">
        <f t="shared" si="5"/>
        <v>NA</v>
      </c>
      <c r="AG26" t="str">
        <f t="shared" si="6"/>
        <v>DNM</v>
      </c>
      <c r="AH26" t="str">
        <f t="shared" si="7"/>
        <v>Advice 1</v>
      </c>
      <c r="AI26" t="str">
        <f t="shared" si="0"/>
        <v>NA</v>
      </c>
      <c r="AJ26" t="str">
        <f t="shared" si="8"/>
        <v>Advice 1</v>
      </c>
      <c r="AK26" t="str">
        <f t="shared" si="9"/>
        <v>D</v>
      </c>
    </row>
    <row r="27" spans="1:37">
      <c r="A27">
        <v>26</v>
      </c>
      <c r="B27" t="s">
        <v>136</v>
      </c>
      <c r="C27" t="s">
        <v>137</v>
      </c>
      <c r="D27" t="s">
        <v>138</v>
      </c>
      <c r="E27" t="s">
        <v>19</v>
      </c>
      <c r="F27">
        <v>38.992464179999999</v>
      </c>
      <c r="G27">
        <v>-76.899030999999994</v>
      </c>
      <c r="H27">
        <v>39.059507719999999</v>
      </c>
      <c r="I27">
        <v>-77.050045260000005</v>
      </c>
      <c r="J27" t="s">
        <v>139</v>
      </c>
      <c r="K27" t="s">
        <v>140</v>
      </c>
      <c r="L27">
        <v>21</v>
      </c>
      <c r="M27">
        <v>21180.413329999999</v>
      </c>
      <c r="N27">
        <v>28.91316539</v>
      </c>
      <c r="O27">
        <v>100</v>
      </c>
      <c r="P27">
        <v>39.31998565</v>
      </c>
      <c r="Q27">
        <v>13.1478435</v>
      </c>
      <c r="R27" s="1">
        <v>0.42101105799999999</v>
      </c>
      <c r="S27" s="1">
        <v>7.1090049999999998E-3</v>
      </c>
      <c r="T27" s="1">
        <v>0.41548183300000002</v>
      </c>
      <c r="U27" s="1">
        <v>0.25118483400000002</v>
      </c>
      <c r="V27" s="1">
        <v>7.89889E-4</v>
      </c>
      <c r="W27" s="1">
        <v>0.5</v>
      </c>
      <c r="X27" s="1">
        <v>0.492890995</v>
      </c>
      <c r="Y27">
        <v>79.020678989999993</v>
      </c>
      <c r="Z27">
        <v>129.71326690000001</v>
      </c>
      <c r="AA27">
        <v>0</v>
      </c>
      <c r="AB27" t="str">
        <f t="shared" si="1"/>
        <v>NA</v>
      </c>
      <c r="AC27" t="str">
        <f t="shared" si="2"/>
        <v>NA</v>
      </c>
      <c r="AD27" t="str">
        <f t="shared" si="3"/>
        <v>NA</v>
      </c>
      <c r="AE27" t="str">
        <f t="shared" si="4"/>
        <v>Advice 3</v>
      </c>
      <c r="AF27" t="str">
        <f t="shared" si="5"/>
        <v>DNM</v>
      </c>
      <c r="AG27" t="str">
        <f t="shared" si="6"/>
        <v>NA</v>
      </c>
      <c r="AH27" t="str">
        <f t="shared" si="7"/>
        <v>Advice 1</v>
      </c>
      <c r="AI27" t="str">
        <f t="shared" si="0"/>
        <v>NA</v>
      </c>
      <c r="AJ27" t="str">
        <f t="shared" si="8"/>
        <v>NA</v>
      </c>
      <c r="AK27" t="str">
        <f t="shared" si="9"/>
        <v>ND</v>
      </c>
    </row>
    <row r="28" spans="1:37">
      <c r="A28">
        <v>27</v>
      </c>
      <c r="B28" t="s">
        <v>141</v>
      </c>
      <c r="C28" t="s">
        <v>142</v>
      </c>
      <c r="D28" t="s">
        <v>109</v>
      </c>
      <c r="E28" t="s">
        <v>19</v>
      </c>
      <c r="F28">
        <v>38.992559239999999</v>
      </c>
      <c r="G28">
        <v>-76.898744620000002</v>
      </c>
      <c r="H28">
        <v>38.991701900000002</v>
      </c>
      <c r="I28">
        <v>-76.937278570000004</v>
      </c>
      <c r="J28" t="s">
        <v>143</v>
      </c>
      <c r="K28" t="s">
        <v>144</v>
      </c>
      <c r="L28">
        <v>9</v>
      </c>
      <c r="M28">
        <v>6456.3013140000003</v>
      </c>
      <c r="N28">
        <v>23.996994650000001</v>
      </c>
      <c r="O28">
        <v>81.225440809999995</v>
      </c>
      <c r="P28">
        <v>25.60782249</v>
      </c>
      <c r="Q28">
        <v>4.0121770760000004</v>
      </c>
      <c r="R28" s="1">
        <v>0.27508650499999998</v>
      </c>
      <c r="S28" s="1">
        <v>0</v>
      </c>
      <c r="T28" s="1">
        <v>0.26816609000000002</v>
      </c>
      <c r="U28" s="1">
        <v>2.5951557E-2</v>
      </c>
      <c r="V28" s="1">
        <v>1.7301040000000001E-3</v>
      </c>
      <c r="W28" s="1">
        <v>0.51730103800000005</v>
      </c>
      <c r="X28" s="1">
        <v>0.47058823500000002</v>
      </c>
      <c r="Y28">
        <v>4.0272308409999997</v>
      </c>
      <c r="Z28">
        <v>6.1187677960000002</v>
      </c>
      <c r="AA28">
        <v>0</v>
      </c>
      <c r="AB28" t="str">
        <f t="shared" si="1"/>
        <v>NA</v>
      </c>
      <c r="AC28" t="str">
        <f t="shared" si="2"/>
        <v>NA</v>
      </c>
      <c r="AD28" t="str">
        <f t="shared" si="3"/>
        <v>NA</v>
      </c>
      <c r="AE28" t="str">
        <f t="shared" si="4"/>
        <v>DNM</v>
      </c>
      <c r="AF28" t="str">
        <f t="shared" si="5"/>
        <v>NA</v>
      </c>
      <c r="AG28" t="str">
        <f t="shared" si="6"/>
        <v>DNM</v>
      </c>
      <c r="AH28" t="str">
        <f t="shared" si="7"/>
        <v>Advice 1</v>
      </c>
      <c r="AI28" t="str">
        <f t="shared" si="0"/>
        <v>NA</v>
      </c>
      <c r="AJ28" t="str">
        <f t="shared" si="8"/>
        <v>DNM</v>
      </c>
      <c r="AK28" t="str">
        <f t="shared" si="9"/>
        <v>ND</v>
      </c>
    </row>
    <row r="29" spans="1:37">
      <c r="A29">
        <v>28</v>
      </c>
      <c r="B29" t="s">
        <v>145</v>
      </c>
      <c r="C29" t="s">
        <v>146</v>
      </c>
      <c r="D29" t="s">
        <v>147</v>
      </c>
      <c r="E29" t="s">
        <v>19</v>
      </c>
      <c r="F29">
        <v>38.630331210000001</v>
      </c>
      <c r="G29">
        <v>-77.295481170000002</v>
      </c>
      <c r="H29">
        <v>38.798660869999999</v>
      </c>
      <c r="I29">
        <v>-77.244353160000003</v>
      </c>
      <c r="J29" t="s">
        <v>148</v>
      </c>
      <c r="K29" t="s">
        <v>149</v>
      </c>
      <c r="L29">
        <v>41</v>
      </c>
      <c r="M29">
        <v>27921.421470000001</v>
      </c>
      <c r="N29">
        <v>23.25470194</v>
      </c>
      <c r="O29">
        <v>68.590671360000002</v>
      </c>
      <c r="P29">
        <v>25.676908310000002</v>
      </c>
      <c r="Q29">
        <v>17.347415609999999</v>
      </c>
      <c r="R29" s="1">
        <v>0.35055808199999999</v>
      </c>
      <c r="S29" s="1">
        <v>1.6535759999999999E-3</v>
      </c>
      <c r="T29" s="1">
        <v>0.29764365399999998</v>
      </c>
      <c r="U29" s="1">
        <v>0.17569243500000001</v>
      </c>
      <c r="V29" s="1">
        <v>4.1339399999999998E-4</v>
      </c>
      <c r="W29" s="1">
        <v>0.47953699900000002</v>
      </c>
      <c r="X29" s="1">
        <v>0.50640760600000001</v>
      </c>
      <c r="Y29">
        <v>79.907862039999998</v>
      </c>
      <c r="Z29">
        <v>110.8308382</v>
      </c>
      <c r="AA29">
        <v>3.296251E-3</v>
      </c>
      <c r="AB29" t="str">
        <f t="shared" si="1"/>
        <v>NA</v>
      </c>
      <c r="AC29" t="str">
        <f t="shared" si="2"/>
        <v>NA</v>
      </c>
      <c r="AD29" t="str">
        <f t="shared" si="3"/>
        <v>NA</v>
      </c>
      <c r="AE29" t="str">
        <f t="shared" si="4"/>
        <v>Advice 3</v>
      </c>
      <c r="AF29" t="str">
        <f t="shared" si="5"/>
        <v>NA</v>
      </c>
      <c r="AG29" t="str">
        <f t="shared" si="6"/>
        <v>DNM</v>
      </c>
      <c r="AH29" t="str">
        <f t="shared" si="7"/>
        <v>Advice 1</v>
      </c>
      <c r="AI29" t="str">
        <f t="shared" si="0"/>
        <v>NA</v>
      </c>
      <c r="AJ29" t="str">
        <f t="shared" si="8"/>
        <v>Advice 1</v>
      </c>
      <c r="AK29" t="str">
        <f t="shared" si="9"/>
        <v>D</v>
      </c>
    </row>
    <row r="30" spans="1:37">
      <c r="A30">
        <v>29</v>
      </c>
      <c r="B30" t="s">
        <v>150</v>
      </c>
      <c r="C30" t="s">
        <v>151</v>
      </c>
      <c r="D30" t="s">
        <v>152</v>
      </c>
      <c r="E30" t="s">
        <v>19</v>
      </c>
      <c r="F30">
        <v>39.018942869999997</v>
      </c>
      <c r="G30">
        <v>-76.926295179999997</v>
      </c>
      <c r="H30">
        <v>39.175693369999998</v>
      </c>
      <c r="I30">
        <v>-77.271624320000001</v>
      </c>
      <c r="J30" t="s">
        <v>153</v>
      </c>
      <c r="K30" t="s">
        <v>154</v>
      </c>
      <c r="L30">
        <v>53</v>
      </c>
      <c r="M30">
        <v>51743.125549999997</v>
      </c>
      <c r="N30">
        <v>27.49443947</v>
      </c>
      <c r="O30">
        <v>54.518385809999998</v>
      </c>
      <c r="P30">
        <v>43.746660290000001</v>
      </c>
      <c r="Q30">
        <v>32.117791150000002</v>
      </c>
      <c r="R30" s="1">
        <v>0.47018633500000001</v>
      </c>
      <c r="S30" s="1">
        <v>0.12795031100000001</v>
      </c>
      <c r="T30" s="1">
        <v>0.196583851</v>
      </c>
      <c r="U30" s="1">
        <v>2.0807453E-2</v>
      </c>
      <c r="V30" s="1">
        <v>3.1055900000000002E-4</v>
      </c>
      <c r="W30" s="1">
        <v>0.42484472000000001</v>
      </c>
      <c r="X30" s="1">
        <v>0.41583850900000002</v>
      </c>
      <c r="Y30">
        <v>2.2637757189999999</v>
      </c>
      <c r="Z30">
        <v>4.0026248710000001</v>
      </c>
      <c r="AA30">
        <v>0</v>
      </c>
      <c r="AB30" t="str">
        <f t="shared" si="1"/>
        <v>Advice 1</v>
      </c>
      <c r="AC30" t="str">
        <f t="shared" si="2"/>
        <v>DNM</v>
      </c>
      <c r="AD30" t="str">
        <f t="shared" si="3"/>
        <v>DNM</v>
      </c>
      <c r="AE30" t="str">
        <f t="shared" si="4"/>
        <v>DNM</v>
      </c>
      <c r="AF30" t="str">
        <f t="shared" si="5"/>
        <v>NA</v>
      </c>
      <c r="AG30" t="str">
        <f t="shared" si="6"/>
        <v>NA</v>
      </c>
      <c r="AH30" t="str">
        <f t="shared" si="7"/>
        <v>NA</v>
      </c>
      <c r="AI30" t="str">
        <f t="shared" si="0"/>
        <v>DNM</v>
      </c>
      <c r="AJ30" t="str">
        <f t="shared" si="8"/>
        <v>NA</v>
      </c>
      <c r="AK30" t="str">
        <f t="shared" si="9"/>
        <v>D</v>
      </c>
    </row>
    <row r="31" spans="1:37">
      <c r="A31">
        <v>30</v>
      </c>
      <c r="B31" t="s">
        <v>155</v>
      </c>
      <c r="C31" t="s">
        <v>156</v>
      </c>
      <c r="D31" t="s">
        <v>157</v>
      </c>
      <c r="E31" t="s">
        <v>19</v>
      </c>
      <c r="F31">
        <v>38.925957220000001</v>
      </c>
      <c r="G31">
        <v>-77.100245240000007</v>
      </c>
      <c r="H31">
        <v>38.897738410000002</v>
      </c>
      <c r="I31">
        <v>-77.00981677</v>
      </c>
      <c r="J31" t="s">
        <v>158</v>
      </c>
      <c r="K31" t="s">
        <v>159</v>
      </c>
      <c r="L31">
        <v>33</v>
      </c>
      <c r="M31">
        <v>11026.405479999999</v>
      </c>
      <c r="N31">
        <v>19.454517320000001</v>
      </c>
      <c r="O31">
        <v>77.761804870000006</v>
      </c>
      <c r="P31">
        <v>16.463106209999999</v>
      </c>
      <c r="Q31">
        <v>6.8423221329999997</v>
      </c>
      <c r="R31" s="1">
        <v>2.543235E-3</v>
      </c>
      <c r="S31" s="1">
        <v>0</v>
      </c>
      <c r="T31" s="1">
        <v>0.192777213</v>
      </c>
      <c r="U31" s="1">
        <v>2.3906409E-2</v>
      </c>
      <c r="V31" s="1">
        <v>5.0864699999999998E-4</v>
      </c>
      <c r="W31" s="1">
        <v>0.38860630699999998</v>
      </c>
      <c r="X31" s="1">
        <v>0.367243133</v>
      </c>
      <c r="Y31">
        <v>3.505577884</v>
      </c>
      <c r="Z31">
        <v>6.3477690329999996</v>
      </c>
      <c r="AA31">
        <v>5.0838800000000003E-4</v>
      </c>
      <c r="AB31" t="str">
        <f t="shared" si="1"/>
        <v>NA</v>
      </c>
      <c r="AC31" t="str">
        <f t="shared" si="2"/>
        <v>NA</v>
      </c>
      <c r="AD31" t="str">
        <f t="shared" si="3"/>
        <v>NA</v>
      </c>
      <c r="AE31" t="str">
        <f t="shared" si="4"/>
        <v>DNM</v>
      </c>
      <c r="AF31" t="str">
        <f t="shared" si="5"/>
        <v>NA</v>
      </c>
      <c r="AG31" t="str">
        <f t="shared" si="6"/>
        <v>DNM</v>
      </c>
      <c r="AH31" t="str">
        <f t="shared" si="7"/>
        <v>Advice 1</v>
      </c>
      <c r="AI31" t="str">
        <f t="shared" si="0"/>
        <v>NA</v>
      </c>
      <c r="AJ31" t="str">
        <f t="shared" si="8"/>
        <v>NA</v>
      </c>
      <c r="AK31" t="str">
        <f t="shared" si="9"/>
        <v>ND</v>
      </c>
    </row>
    <row r="32" spans="1:37">
      <c r="A32">
        <v>31</v>
      </c>
      <c r="B32" t="s">
        <v>160</v>
      </c>
      <c r="C32" t="s">
        <v>161</v>
      </c>
      <c r="D32" t="s">
        <v>162</v>
      </c>
      <c r="E32" t="s">
        <v>19</v>
      </c>
      <c r="F32">
        <v>39.200993709999999</v>
      </c>
      <c r="G32">
        <v>-77.256295179999995</v>
      </c>
      <c r="H32">
        <v>38.989564080000001</v>
      </c>
      <c r="I32">
        <v>-76.942306650000006</v>
      </c>
      <c r="J32" t="s">
        <v>163</v>
      </c>
      <c r="K32" t="s">
        <v>164</v>
      </c>
      <c r="L32">
        <v>80</v>
      </c>
      <c r="M32">
        <v>36359.074869999997</v>
      </c>
      <c r="N32">
        <v>4563.0828920000004</v>
      </c>
      <c r="O32">
        <v>100</v>
      </c>
      <c r="P32">
        <v>46.205238350000002</v>
      </c>
      <c r="Q32">
        <v>22.446282579999998</v>
      </c>
      <c r="R32" s="1">
        <v>1</v>
      </c>
      <c r="S32" s="1">
        <v>0</v>
      </c>
      <c r="T32" s="1">
        <v>0.44444444399999999</v>
      </c>
      <c r="U32" s="1">
        <v>0.111111111</v>
      </c>
      <c r="V32" s="1">
        <v>0.111111111</v>
      </c>
      <c r="W32" s="1">
        <v>0.77777777800000003</v>
      </c>
      <c r="X32" s="1">
        <v>0.44444444399999999</v>
      </c>
      <c r="Y32">
        <v>3.5826725349999999</v>
      </c>
      <c r="Z32">
        <v>3.854324445</v>
      </c>
      <c r="AA32">
        <v>0.1</v>
      </c>
      <c r="AB32" t="str">
        <f t="shared" si="1"/>
        <v>DNM</v>
      </c>
      <c r="AC32" t="str">
        <f t="shared" si="2"/>
        <v>DNM</v>
      </c>
      <c r="AD32" t="str">
        <f t="shared" si="3"/>
        <v>Advice 3</v>
      </c>
      <c r="AE32" t="str">
        <f t="shared" si="4"/>
        <v>Advice 3</v>
      </c>
      <c r="AF32" t="str">
        <f t="shared" si="5"/>
        <v>NA</v>
      </c>
      <c r="AG32" t="str">
        <f t="shared" si="6"/>
        <v>NA</v>
      </c>
      <c r="AH32" t="str">
        <f t="shared" si="7"/>
        <v>NA</v>
      </c>
      <c r="AI32" t="str">
        <f t="shared" si="0"/>
        <v>DNM</v>
      </c>
      <c r="AJ32" t="str">
        <f t="shared" si="8"/>
        <v>NA</v>
      </c>
      <c r="AK32" t="str">
        <f t="shared" si="9"/>
        <v>ND</v>
      </c>
    </row>
    <row r="33" spans="1:37">
      <c r="A33">
        <v>32</v>
      </c>
      <c r="B33" t="s">
        <v>165</v>
      </c>
      <c r="C33" t="s">
        <v>166</v>
      </c>
      <c r="D33" t="s">
        <v>82</v>
      </c>
      <c r="E33" t="s">
        <v>19</v>
      </c>
      <c r="F33">
        <v>38.993003850000001</v>
      </c>
      <c r="G33">
        <v>-76.9340744</v>
      </c>
      <c r="H33">
        <v>39.002513890000003</v>
      </c>
      <c r="I33">
        <v>-76.915809629999998</v>
      </c>
      <c r="J33" t="s">
        <v>167</v>
      </c>
      <c r="K33" t="s">
        <v>168</v>
      </c>
      <c r="L33">
        <v>6</v>
      </c>
      <c r="M33">
        <v>2478</v>
      </c>
      <c r="N33">
        <v>21.2712279</v>
      </c>
      <c r="O33">
        <v>34.829411069999999</v>
      </c>
      <c r="P33">
        <v>20.029845460000001</v>
      </c>
      <c r="Q33">
        <v>1.5409480739999999</v>
      </c>
      <c r="R33" s="1">
        <v>0</v>
      </c>
      <c r="S33" s="1">
        <v>0</v>
      </c>
      <c r="T33" s="1">
        <v>0.27142857100000001</v>
      </c>
      <c r="U33" s="1">
        <v>0.14642857100000001</v>
      </c>
      <c r="V33" s="1">
        <v>3.5714290000000001E-3</v>
      </c>
      <c r="W33" s="1">
        <v>0.367857143</v>
      </c>
      <c r="X33" s="1">
        <v>0.39642857100000001</v>
      </c>
      <c r="Y33">
        <v>19.32414885</v>
      </c>
      <c r="Z33">
        <v>26.843834619999999</v>
      </c>
      <c r="AA33">
        <v>0</v>
      </c>
      <c r="AB33" t="str">
        <f t="shared" si="1"/>
        <v>NA</v>
      </c>
      <c r="AC33" t="str">
        <f t="shared" si="2"/>
        <v>NA</v>
      </c>
      <c r="AD33" t="str">
        <f t="shared" si="3"/>
        <v>NA</v>
      </c>
      <c r="AE33" t="str">
        <f t="shared" si="4"/>
        <v>Advice 3</v>
      </c>
      <c r="AF33" t="str">
        <f t="shared" si="5"/>
        <v>NA</v>
      </c>
      <c r="AG33" t="str">
        <f t="shared" si="6"/>
        <v>DNM</v>
      </c>
      <c r="AH33" t="str">
        <f t="shared" si="7"/>
        <v>Advice 1</v>
      </c>
      <c r="AI33" t="str">
        <f t="shared" si="0"/>
        <v>NA</v>
      </c>
      <c r="AJ33" t="str">
        <f t="shared" si="8"/>
        <v>Advice 1</v>
      </c>
      <c r="AK33" t="str">
        <f t="shared" si="9"/>
        <v>D</v>
      </c>
    </row>
    <row r="34" spans="1:37">
      <c r="A34">
        <v>33</v>
      </c>
      <c r="B34" t="s">
        <v>169</v>
      </c>
      <c r="C34" t="s">
        <v>170</v>
      </c>
      <c r="D34" t="s">
        <v>63</v>
      </c>
      <c r="E34" t="s">
        <v>19</v>
      </c>
      <c r="F34">
        <v>38.903033280000002</v>
      </c>
      <c r="G34">
        <v>-77.030254249999999</v>
      </c>
      <c r="H34">
        <v>38.965744319999999</v>
      </c>
      <c r="I34">
        <v>-77.058934789999995</v>
      </c>
      <c r="J34" t="s">
        <v>171</v>
      </c>
      <c r="K34" t="s">
        <v>172</v>
      </c>
      <c r="L34">
        <v>24</v>
      </c>
      <c r="M34">
        <v>10565.858490000001</v>
      </c>
      <c r="N34">
        <v>21.492293239999999</v>
      </c>
      <c r="O34">
        <v>99</v>
      </c>
      <c r="P34">
        <v>18.164891170000001</v>
      </c>
      <c r="Q34">
        <v>6.56561868</v>
      </c>
      <c r="R34" s="1">
        <v>3.4507548999999998E-2</v>
      </c>
      <c r="S34" s="1">
        <v>0</v>
      </c>
      <c r="T34" s="1">
        <v>0.24802300499999999</v>
      </c>
      <c r="U34" s="1">
        <v>3.7383178000000003E-2</v>
      </c>
      <c r="V34" s="1">
        <v>7.1890699999999997E-4</v>
      </c>
      <c r="W34" s="1">
        <v>0.45722501799999998</v>
      </c>
      <c r="X34" s="1">
        <v>0.45291157399999998</v>
      </c>
      <c r="Y34">
        <v>4.527559245</v>
      </c>
      <c r="Z34">
        <v>7.3241475549999997</v>
      </c>
      <c r="AA34">
        <v>1.4872521E-2</v>
      </c>
      <c r="AB34" t="str">
        <f t="shared" si="1"/>
        <v>NA</v>
      </c>
      <c r="AC34" t="str">
        <f t="shared" si="2"/>
        <v>NA</v>
      </c>
      <c r="AD34" t="str">
        <f t="shared" si="3"/>
        <v>NA</v>
      </c>
      <c r="AE34" t="str">
        <f t="shared" si="4"/>
        <v>DNM</v>
      </c>
      <c r="AF34" t="str">
        <f t="shared" si="5"/>
        <v>NA</v>
      </c>
      <c r="AG34" t="str">
        <f t="shared" si="6"/>
        <v>DNM</v>
      </c>
      <c r="AH34" t="str">
        <f t="shared" si="7"/>
        <v>Advice 1</v>
      </c>
      <c r="AI34" t="str">
        <f t="shared" si="0"/>
        <v>NA</v>
      </c>
      <c r="AJ34" t="str">
        <f t="shared" si="8"/>
        <v>NA</v>
      </c>
      <c r="AK34" t="str">
        <f t="shared" si="9"/>
        <v>ND</v>
      </c>
    </row>
    <row r="35" spans="1:37">
      <c r="A35">
        <v>34</v>
      </c>
      <c r="B35" t="s">
        <v>173</v>
      </c>
      <c r="C35" t="s">
        <v>174</v>
      </c>
      <c r="D35" t="s">
        <v>119</v>
      </c>
      <c r="E35" t="s">
        <v>19</v>
      </c>
      <c r="F35">
        <v>38.992749140000001</v>
      </c>
      <c r="G35">
        <v>-76.938660990000002</v>
      </c>
      <c r="H35">
        <v>39.00253661</v>
      </c>
      <c r="I35">
        <v>-76.915929439999999</v>
      </c>
      <c r="J35" t="s">
        <v>175</v>
      </c>
      <c r="K35" t="s">
        <v>176</v>
      </c>
      <c r="L35">
        <v>8</v>
      </c>
      <c r="M35">
        <v>4284.1149919999998</v>
      </c>
      <c r="N35">
        <v>23.870271330000001</v>
      </c>
      <c r="O35">
        <v>79.068448239999995</v>
      </c>
      <c r="P35">
        <v>24.2711021</v>
      </c>
      <c r="Q35">
        <v>2.6590527439999998</v>
      </c>
      <c r="R35" s="1">
        <v>9.375E-2</v>
      </c>
      <c r="S35" s="1">
        <v>0</v>
      </c>
      <c r="T35" s="1">
        <v>0.30833333299999999</v>
      </c>
      <c r="U35" s="1">
        <v>0.18541666700000001</v>
      </c>
      <c r="V35" s="1">
        <v>2.0833330000000001E-3</v>
      </c>
      <c r="W35" s="1">
        <v>0.429166667</v>
      </c>
      <c r="X35" s="1">
        <v>0.40625</v>
      </c>
      <c r="Y35">
        <v>35.475724470000003</v>
      </c>
      <c r="Z35">
        <v>54.846461259999998</v>
      </c>
      <c r="AA35">
        <v>8.2644629999999997E-3</v>
      </c>
      <c r="AB35" t="str">
        <f t="shared" si="1"/>
        <v>NA</v>
      </c>
      <c r="AC35" t="str">
        <f t="shared" si="2"/>
        <v>NA</v>
      </c>
      <c r="AD35" t="str">
        <f t="shared" si="3"/>
        <v>NA</v>
      </c>
      <c r="AE35" t="str">
        <f t="shared" si="4"/>
        <v>Advice 3</v>
      </c>
      <c r="AF35" t="str">
        <f t="shared" si="5"/>
        <v>NA</v>
      </c>
      <c r="AG35" t="str">
        <f t="shared" si="6"/>
        <v>DNM</v>
      </c>
      <c r="AH35" t="str">
        <f t="shared" si="7"/>
        <v>Advice 1</v>
      </c>
      <c r="AI35" t="str">
        <f t="shared" si="0"/>
        <v>NA</v>
      </c>
      <c r="AJ35" t="str">
        <f t="shared" si="8"/>
        <v>Advice 1</v>
      </c>
      <c r="AK35" t="str">
        <f t="shared" si="9"/>
        <v>ND</v>
      </c>
    </row>
    <row r="36" spans="1:37">
      <c r="A36">
        <v>35</v>
      </c>
      <c r="B36" t="s">
        <v>177</v>
      </c>
      <c r="C36" t="s">
        <v>178</v>
      </c>
      <c r="D36" t="s">
        <v>179</v>
      </c>
      <c r="E36" t="s">
        <v>19</v>
      </c>
      <c r="F36">
        <v>38.901859279999996</v>
      </c>
      <c r="G36">
        <v>-76.978576660000002</v>
      </c>
      <c r="H36">
        <v>39.010749820000001</v>
      </c>
      <c r="I36">
        <v>-76.929092409999996</v>
      </c>
      <c r="J36" t="s">
        <v>180</v>
      </c>
      <c r="K36" t="s">
        <v>181</v>
      </c>
      <c r="L36">
        <v>20</v>
      </c>
      <c r="M36">
        <v>21124</v>
      </c>
      <c r="N36">
        <v>30.02878007</v>
      </c>
      <c r="O36">
        <v>99</v>
      </c>
      <c r="P36">
        <v>43.697877249999998</v>
      </c>
      <c r="Q36">
        <v>13.12936842</v>
      </c>
      <c r="R36" s="1">
        <v>0.57769423600000003</v>
      </c>
      <c r="S36" s="1">
        <v>1.253133E-3</v>
      </c>
      <c r="T36" s="1">
        <v>0.34962406000000001</v>
      </c>
      <c r="U36" s="1">
        <v>0.185463659</v>
      </c>
      <c r="V36" s="1">
        <v>1.253133E-3</v>
      </c>
      <c r="W36" s="1">
        <v>0.44862155399999998</v>
      </c>
      <c r="X36" s="1">
        <v>0.472431078</v>
      </c>
      <c r="Y36">
        <v>33.513782769999999</v>
      </c>
      <c r="Z36">
        <v>61.243444240000002</v>
      </c>
      <c r="AA36">
        <v>0</v>
      </c>
      <c r="AB36" t="str">
        <f t="shared" si="1"/>
        <v>DNM</v>
      </c>
      <c r="AC36" t="str">
        <f t="shared" si="2"/>
        <v>DNM</v>
      </c>
      <c r="AD36" t="str">
        <f t="shared" si="3"/>
        <v>Advice 3</v>
      </c>
      <c r="AE36" t="str">
        <f t="shared" si="4"/>
        <v>Advice 3</v>
      </c>
      <c r="AF36" t="str">
        <f t="shared" si="5"/>
        <v>NA</v>
      </c>
      <c r="AG36" t="str">
        <f t="shared" si="6"/>
        <v>NA</v>
      </c>
      <c r="AH36" t="str">
        <f t="shared" si="7"/>
        <v>NA</v>
      </c>
      <c r="AI36" t="str">
        <f t="shared" si="0"/>
        <v>Advice 1</v>
      </c>
      <c r="AJ36" t="str">
        <f t="shared" si="8"/>
        <v>NA</v>
      </c>
      <c r="AK36" t="str">
        <f t="shared" si="9"/>
        <v>ND</v>
      </c>
    </row>
    <row r="37" spans="1:37">
      <c r="A37">
        <v>36</v>
      </c>
      <c r="B37" t="s">
        <v>182</v>
      </c>
      <c r="C37" t="s">
        <v>183</v>
      </c>
      <c r="D37" t="s">
        <v>184</v>
      </c>
      <c r="E37" t="s">
        <v>19</v>
      </c>
      <c r="F37">
        <v>39.034345160000001</v>
      </c>
      <c r="G37">
        <v>-76.913572709999997</v>
      </c>
      <c r="H37">
        <v>38.99067909</v>
      </c>
      <c r="I37">
        <v>-76.937710620000004</v>
      </c>
      <c r="J37" t="s">
        <v>185</v>
      </c>
      <c r="K37" t="s">
        <v>186</v>
      </c>
      <c r="L37">
        <v>74</v>
      </c>
      <c r="M37">
        <v>8208.9154340000005</v>
      </c>
      <c r="N37">
        <v>7.764773935</v>
      </c>
      <c r="O37">
        <v>20</v>
      </c>
      <c r="P37">
        <v>16.86415281</v>
      </c>
      <c r="Q37">
        <v>5.1027985190000003</v>
      </c>
      <c r="R37" s="1">
        <v>0</v>
      </c>
      <c r="S37" s="1">
        <v>0</v>
      </c>
      <c r="T37" s="1">
        <v>0.36486486499999998</v>
      </c>
      <c r="U37" s="1">
        <v>0.168918919</v>
      </c>
      <c r="V37" s="1">
        <v>6.7567570000000004E-3</v>
      </c>
      <c r="W37" s="1">
        <v>0.47297297300000002</v>
      </c>
      <c r="X37" s="1">
        <v>0.493243243</v>
      </c>
      <c r="Y37">
        <v>30.077104080000002</v>
      </c>
      <c r="Z37">
        <v>49.606303650000001</v>
      </c>
      <c r="AA37">
        <v>6.9182389999999996E-2</v>
      </c>
      <c r="AB37" t="str">
        <f t="shared" si="1"/>
        <v>NA</v>
      </c>
      <c r="AC37" t="str">
        <f t="shared" si="2"/>
        <v>NA</v>
      </c>
      <c r="AD37" t="str">
        <f t="shared" si="3"/>
        <v>NA</v>
      </c>
      <c r="AE37" t="str">
        <f t="shared" si="4"/>
        <v>Advice 3</v>
      </c>
      <c r="AF37" t="str">
        <f t="shared" si="5"/>
        <v>NA</v>
      </c>
      <c r="AG37" t="str">
        <f t="shared" si="6"/>
        <v>DNM</v>
      </c>
      <c r="AH37" t="str">
        <f t="shared" si="7"/>
        <v>Advice 1</v>
      </c>
      <c r="AI37" t="str">
        <f t="shared" si="0"/>
        <v>NA</v>
      </c>
      <c r="AJ37" t="str">
        <f t="shared" si="8"/>
        <v>NA</v>
      </c>
      <c r="AK37" t="str">
        <f t="shared" si="9"/>
        <v>D</v>
      </c>
    </row>
    <row r="38" spans="1:37">
      <c r="A38">
        <v>37</v>
      </c>
      <c r="B38" t="s">
        <v>187</v>
      </c>
      <c r="C38" t="s">
        <v>188</v>
      </c>
      <c r="D38" t="s">
        <v>189</v>
      </c>
      <c r="E38" t="s">
        <v>19</v>
      </c>
      <c r="F38">
        <v>39.002513890000003</v>
      </c>
      <c r="G38">
        <v>-76.915290830000004</v>
      </c>
      <c r="H38">
        <v>39.2452507</v>
      </c>
      <c r="I38">
        <v>-76.85325623</v>
      </c>
      <c r="J38" t="s">
        <v>190</v>
      </c>
      <c r="K38" t="s">
        <v>191</v>
      </c>
      <c r="L38">
        <v>40</v>
      </c>
      <c r="M38">
        <v>32323</v>
      </c>
      <c r="N38">
        <v>193.86232229999999</v>
      </c>
      <c r="O38">
        <v>99</v>
      </c>
      <c r="P38">
        <v>15.42867508</v>
      </c>
      <c r="Q38">
        <v>20.103737779999999</v>
      </c>
      <c r="R38" s="1">
        <v>7.1038250999999997E-2</v>
      </c>
      <c r="S38" s="1">
        <v>0</v>
      </c>
      <c r="T38" s="1">
        <v>0.35245901600000001</v>
      </c>
      <c r="U38" s="1">
        <v>0.19125683099999999</v>
      </c>
      <c r="V38" s="1">
        <v>2.7322399999999999E-3</v>
      </c>
      <c r="W38" s="1">
        <v>0.45901639300000002</v>
      </c>
      <c r="X38" s="1">
        <v>0.45355191299999997</v>
      </c>
      <c r="Y38">
        <v>27.547574839999999</v>
      </c>
      <c r="Z38">
        <v>42.703416199999999</v>
      </c>
      <c r="AA38">
        <v>0</v>
      </c>
      <c r="AB38" t="str">
        <f t="shared" si="1"/>
        <v>NA</v>
      </c>
      <c r="AC38" t="str">
        <f t="shared" si="2"/>
        <v>NA</v>
      </c>
      <c r="AD38" t="str">
        <f t="shared" si="3"/>
        <v>NA</v>
      </c>
      <c r="AE38" t="str">
        <f t="shared" si="4"/>
        <v>Advice 3</v>
      </c>
      <c r="AF38" t="str">
        <f t="shared" si="5"/>
        <v>NA</v>
      </c>
      <c r="AG38" t="str">
        <f t="shared" si="6"/>
        <v>DNM</v>
      </c>
      <c r="AH38" t="str">
        <f t="shared" si="7"/>
        <v>Advice 1</v>
      </c>
      <c r="AI38" t="str">
        <f t="shared" si="0"/>
        <v>NA</v>
      </c>
      <c r="AJ38" t="str">
        <f t="shared" si="8"/>
        <v>NA</v>
      </c>
      <c r="AK38" t="str">
        <f t="shared" si="9"/>
        <v>ND</v>
      </c>
    </row>
    <row r="39" spans="1:37">
      <c r="A39">
        <v>38</v>
      </c>
      <c r="B39" t="s">
        <v>192</v>
      </c>
      <c r="C39" t="s">
        <v>193</v>
      </c>
      <c r="D39" t="s">
        <v>194</v>
      </c>
      <c r="E39" t="s">
        <v>19</v>
      </c>
      <c r="F39">
        <v>38.96664646</v>
      </c>
      <c r="G39">
        <v>-77.059755530000004</v>
      </c>
      <c r="H39">
        <v>38.954702570000002</v>
      </c>
      <c r="I39">
        <v>-77.080866720000003</v>
      </c>
      <c r="J39" t="s">
        <v>195</v>
      </c>
      <c r="K39" t="s">
        <v>196</v>
      </c>
      <c r="L39">
        <v>7</v>
      </c>
      <c r="M39">
        <v>2653.0818869999998</v>
      </c>
      <c r="N39">
        <v>16.12543964</v>
      </c>
      <c r="O39">
        <v>26.54522519</v>
      </c>
      <c r="P39">
        <v>16.367353770000001</v>
      </c>
      <c r="Q39">
        <v>1.6476028110000001</v>
      </c>
      <c r="R39" s="1">
        <v>0</v>
      </c>
      <c r="S39" s="1">
        <v>0</v>
      </c>
      <c r="T39" s="1">
        <v>0.29411764699999998</v>
      </c>
      <c r="U39" s="1">
        <v>9.5022624E-2</v>
      </c>
      <c r="V39" s="1">
        <v>2.2624429999999998E-3</v>
      </c>
      <c r="W39" s="1">
        <v>0.44343891400000002</v>
      </c>
      <c r="X39" s="1">
        <v>0.40045248900000002</v>
      </c>
      <c r="Y39">
        <v>5.7824808340000002</v>
      </c>
      <c r="Z39">
        <v>8.0997384110000006</v>
      </c>
      <c r="AA39">
        <v>0</v>
      </c>
      <c r="AB39" t="str">
        <f t="shared" si="1"/>
        <v>NA</v>
      </c>
      <c r="AC39" t="str">
        <f t="shared" si="2"/>
        <v>NA</v>
      </c>
      <c r="AD39" t="str">
        <f t="shared" si="3"/>
        <v>NA</v>
      </c>
      <c r="AE39" t="str">
        <f t="shared" si="4"/>
        <v>Advice 3</v>
      </c>
      <c r="AF39" t="str">
        <f t="shared" si="5"/>
        <v>NA</v>
      </c>
      <c r="AG39" t="str">
        <f t="shared" si="6"/>
        <v>DNM</v>
      </c>
      <c r="AH39" t="str">
        <f t="shared" si="7"/>
        <v>Advice 1</v>
      </c>
      <c r="AI39" t="str">
        <f t="shared" si="0"/>
        <v>NA</v>
      </c>
      <c r="AJ39" t="str">
        <f t="shared" si="8"/>
        <v>NA</v>
      </c>
      <c r="AK39" t="str">
        <f t="shared" si="9"/>
        <v>D</v>
      </c>
    </row>
    <row r="40" spans="1:37">
      <c r="A40">
        <v>39</v>
      </c>
      <c r="B40" t="s">
        <v>197</v>
      </c>
      <c r="C40" t="s">
        <v>198</v>
      </c>
      <c r="D40" t="s">
        <v>199</v>
      </c>
      <c r="E40" t="s">
        <v>19</v>
      </c>
      <c r="F40">
        <v>39.002517699999999</v>
      </c>
      <c r="G40">
        <v>-76.915283200000005</v>
      </c>
      <c r="H40">
        <v>38.874698639999998</v>
      </c>
      <c r="I40">
        <v>-77.00501251</v>
      </c>
      <c r="J40" t="s">
        <v>200</v>
      </c>
      <c r="K40" t="s">
        <v>201</v>
      </c>
      <c r="L40">
        <v>30</v>
      </c>
      <c r="M40">
        <v>21694</v>
      </c>
      <c r="N40">
        <v>25.275667590000001</v>
      </c>
      <c r="O40">
        <v>99</v>
      </c>
      <c r="P40">
        <v>26.945183719999999</v>
      </c>
      <c r="Q40">
        <v>13.82741545</v>
      </c>
      <c r="R40" s="1">
        <v>0.49019607799999998</v>
      </c>
      <c r="S40" s="1">
        <v>4.9019609999999998E-3</v>
      </c>
      <c r="T40" s="1">
        <v>0.38725490200000001</v>
      </c>
      <c r="U40" s="1">
        <v>0.21568627500000001</v>
      </c>
      <c r="V40" s="1">
        <v>2.4509800000000002E-3</v>
      </c>
      <c r="W40" s="1">
        <v>0.46813725499999997</v>
      </c>
      <c r="X40" s="1">
        <v>0.5</v>
      </c>
      <c r="Y40">
        <v>27.98556701</v>
      </c>
      <c r="Z40">
        <v>52.42454575</v>
      </c>
      <c r="AA40">
        <v>0</v>
      </c>
      <c r="AB40" t="str">
        <f t="shared" si="1"/>
        <v>NA</v>
      </c>
      <c r="AC40" t="str">
        <f t="shared" si="2"/>
        <v>NA</v>
      </c>
      <c r="AD40" t="str">
        <f t="shared" si="3"/>
        <v>NA</v>
      </c>
      <c r="AE40" t="str">
        <f t="shared" si="4"/>
        <v>Advice 3</v>
      </c>
      <c r="AF40" t="str">
        <f t="shared" si="5"/>
        <v>NA</v>
      </c>
      <c r="AG40" t="str">
        <f t="shared" si="6"/>
        <v>DNM</v>
      </c>
      <c r="AH40" t="str">
        <f t="shared" si="7"/>
        <v>Advice 1</v>
      </c>
      <c r="AI40" t="str">
        <f t="shared" si="0"/>
        <v>NA</v>
      </c>
      <c r="AJ40" t="str">
        <f t="shared" si="8"/>
        <v>Advice 1</v>
      </c>
      <c r="AK40" t="str">
        <f t="shared" si="9"/>
        <v>ND</v>
      </c>
    </row>
    <row r="41" spans="1:37">
      <c r="A41">
        <v>40</v>
      </c>
      <c r="B41" t="s">
        <v>202</v>
      </c>
      <c r="C41" t="s">
        <v>203</v>
      </c>
      <c r="D41" t="s">
        <v>204</v>
      </c>
      <c r="E41" t="s">
        <v>19</v>
      </c>
      <c r="F41">
        <v>39.010597230000002</v>
      </c>
      <c r="G41">
        <v>-76.930503849999994</v>
      </c>
      <c r="H41">
        <v>39.021129610000003</v>
      </c>
      <c r="I41">
        <v>-76.92549133</v>
      </c>
      <c r="J41" t="s">
        <v>205</v>
      </c>
      <c r="K41" t="s">
        <v>206</v>
      </c>
      <c r="L41">
        <v>4</v>
      </c>
      <c r="M41">
        <v>1502</v>
      </c>
      <c r="N41">
        <v>15.365792320000001</v>
      </c>
      <c r="O41">
        <v>20</v>
      </c>
      <c r="P41">
        <v>18.667580000000001</v>
      </c>
      <c r="Q41">
        <v>0.93435270599999998</v>
      </c>
      <c r="R41" s="1">
        <v>0.12195122</v>
      </c>
      <c r="S41" s="1">
        <v>0</v>
      </c>
      <c r="T41" s="1">
        <v>0.365853659</v>
      </c>
      <c r="U41" s="1">
        <v>0.21951219499999999</v>
      </c>
      <c r="V41" s="1">
        <v>2.4390243999999998E-2</v>
      </c>
      <c r="W41" s="1">
        <v>0.487804878</v>
      </c>
      <c r="X41" s="1">
        <v>0.46341463399999999</v>
      </c>
      <c r="Y41">
        <v>56.663391310000002</v>
      </c>
      <c r="Z41">
        <v>101.3504035</v>
      </c>
      <c r="AA41">
        <v>0</v>
      </c>
      <c r="AB41" t="str">
        <f t="shared" si="1"/>
        <v>NA</v>
      </c>
      <c r="AC41" t="str">
        <f t="shared" si="2"/>
        <v>NA</v>
      </c>
      <c r="AD41" t="str">
        <f t="shared" si="3"/>
        <v>NA</v>
      </c>
      <c r="AE41" t="str">
        <f t="shared" si="4"/>
        <v>Advice 3</v>
      </c>
      <c r="AF41" t="str">
        <f t="shared" si="5"/>
        <v>NA</v>
      </c>
      <c r="AG41" t="str">
        <f t="shared" si="6"/>
        <v>DNM</v>
      </c>
      <c r="AH41" t="str">
        <f t="shared" si="7"/>
        <v>Advice 1</v>
      </c>
      <c r="AI41" t="str">
        <f t="shared" si="0"/>
        <v>NA</v>
      </c>
      <c r="AJ41" t="str">
        <f t="shared" si="8"/>
        <v>NA</v>
      </c>
      <c r="AK41" t="str">
        <f t="shared" si="9"/>
        <v>D</v>
      </c>
    </row>
    <row r="42" spans="1:37">
      <c r="A42">
        <v>41</v>
      </c>
      <c r="B42" t="s">
        <v>207</v>
      </c>
      <c r="C42" t="s">
        <v>208</v>
      </c>
      <c r="D42" t="s">
        <v>209</v>
      </c>
      <c r="E42" t="s">
        <v>19</v>
      </c>
      <c r="F42">
        <v>39.052297439999997</v>
      </c>
      <c r="G42">
        <v>-77.050207119999996</v>
      </c>
      <c r="H42">
        <v>38.992557480000002</v>
      </c>
      <c r="I42">
        <v>-76.898820979999996</v>
      </c>
      <c r="J42" t="s">
        <v>210</v>
      </c>
      <c r="K42" t="s">
        <v>211</v>
      </c>
      <c r="L42">
        <v>25</v>
      </c>
      <c r="M42">
        <v>17813.035360000002</v>
      </c>
      <c r="N42">
        <v>20.830089409999999</v>
      </c>
      <c r="O42">
        <v>20</v>
      </c>
      <c r="P42">
        <v>36.323726450000002</v>
      </c>
      <c r="Q42">
        <v>11.054023689999999</v>
      </c>
      <c r="R42" s="1">
        <v>0.375</v>
      </c>
      <c r="S42" s="1">
        <v>0</v>
      </c>
      <c r="T42" s="1">
        <v>0.27083333300000001</v>
      </c>
      <c r="U42" s="1">
        <v>0.22916666699999999</v>
      </c>
      <c r="V42" s="1">
        <v>2.0833332999999999E-2</v>
      </c>
      <c r="W42" s="1">
        <v>0.54166666699999999</v>
      </c>
      <c r="X42" s="1">
        <v>0.5</v>
      </c>
      <c r="Y42">
        <v>84.104339609999997</v>
      </c>
      <c r="Z42">
        <v>111.78806299999999</v>
      </c>
      <c r="AA42">
        <v>0</v>
      </c>
      <c r="AB42" t="str">
        <f t="shared" si="1"/>
        <v>NA</v>
      </c>
      <c r="AC42" t="str">
        <f t="shared" si="2"/>
        <v>NA</v>
      </c>
      <c r="AD42" t="str">
        <f t="shared" si="3"/>
        <v>NA</v>
      </c>
      <c r="AE42" t="str">
        <f t="shared" si="4"/>
        <v>Advice 3</v>
      </c>
      <c r="AF42" t="str">
        <f t="shared" si="5"/>
        <v>DNM</v>
      </c>
      <c r="AG42" t="str">
        <f t="shared" si="6"/>
        <v>NA</v>
      </c>
      <c r="AH42" t="str">
        <f t="shared" si="7"/>
        <v>Advice 1</v>
      </c>
      <c r="AI42" t="str">
        <f t="shared" si="0"/>
        <v>NA</v>
      </c>
      <c r="AJ42" t="str">
        <f t="shared" si="8"/>
        <v>NA</v>
      </c>
      <c r="AK42" t="str">
        <f t="shared" si="9"/>
        <v>D</v>
      </c>
    </row>
    <row r="43" spans="1:37">
      <c r="A43">
        <v>42</v>
      </c>
      <c r="B43" t="s">
        <v>212</v>
      </c>
      <c r="C43" t="s">
        <v>213</v>
      </c>
      <c r="D43" t="s">
        <v>214</v>
      </c>
      <c r="E43" t="s">
        <v>19</v>
      </c>
      <c r="F43">
        <v>38.992220400000001</v>
      </c>
      <c r="G43">
        <v>-76.898572290000004</v>
      </c>
      <c r="H43">
        <v>39.080525969999997</v>
      </c>
      <c r="I43">
        <v>-76.947778249999999</v>
      </c>
      <c r="J43" t="s">
        <v>215</v>
      </c>
      <c r="K43" t="s">
        <v>216</v>
      </c>
      <c r="L43">
        <v>18</v>
      </c>
      <c r="M43">
        <v>20146.88178</v>
      </c>
      <c r="N43">
        <v>28.42920573</v>
      </c>
      <c r="O43">
        <v>79.445486040000006</v>
      </c>
      <c r="P43">
        <v>42.400097240000001</v>
      </c>
      <c r="Q43">
        <v>12.509765160000001</v>
      </c>
      <c r="R43" s="1">
        <v>0.57052441200000004</v>
      </c>
      <c r="S43" s="1">
        <v>7.9566003999999996E-2</v>
      </c>
      <c r="T43" s="1">
        <v>0.311030741</v>
      </c>
      <c r="U43" s="1">
        <v>0.116636528</v>
      </c>
      <c r="V43" s="1">
        <v>9.0415899999999997E-4</v>
      </c>
      <c r="W43" s="1">
        <v>0.48553345399999998</v>
      </c>
      <c r="X43" s="1">
        <v>0.49276672700000002</v>
      </c>
      <c r="Y43">
        <v>22.636153239999999</v>
      </c>
      <c r="Z43">
        <v>48.29003007</v>
      </c>
      <c r="AA43">
        <v>0</v>
      </c>
      <c r="AB43" t="str">
        <f t="shared" si="1"/>
        <v>DNM</v>
      </c>
      <c r="AC43" t="str">
        <f t="shared" si="2"/>
        <v>DNM</v>
      </c>
      <c r="AD43" t="str">
        <f t="shared" si="3"/>
        <v>Advice 3</v>
      </c>
      <c r="AE43" t="str">
        <f t="shared" si="4"/>
        <v>Advice 3</v>
      </c>
      <c r="AF43" t="str">
        <f t="shared" si="5"/>
        <v>NA</v>
      </c>
      <c r="AG43" t="str">
        <f t="shared" si="6"/>
        <v>NA</v>
      </c>
      <c r="AH43" t="str">
        <f t="shared" si="7"/>
        <v>NA</v>
      </c>
      <c r="AI43" t="str">
        <f t="shared" si="0"/>
        <v>Advice 1</v>
      </c>
      <c r="AJ43" t="str">
        <f t="shared" si="8"/>
        <v>NA</v>
      </c>
      <c r="AK43" t="str">
        <f t="shared" si="9"/>
        <v>ND</v>
      </c>
    </row>
    <row r="44" spans="1:37">
      <c r="A44">
        <v>43</v>
      </c>
      <c r="B44" t="s">
        <v>217</v>
      </c>
      <c r="C44" t="s">
        <v>218</v>
      </c>
      <c r="D44" t="s">
        <v>179</v>
      </c>
      <c r="E44" t="s">
        <v>19</v>
      </c>
      <c r="F44">
        <v>39.00139618</v>
      </c>
      <c r="G44">
        <v>-76.932640079999999</v>
      </c>
      <c r="H44">
        <v>39.010753630000004</v>
      </c>
      <c r="I44">
        <v>-76.929168700000005</v>
      </c>
      <c r="J44" t="s">
        <v>219</v>
      </c>
      <c r="K44" t="s">
        <v>220</v>
      </c>
      <c r="L44">
        <v>2</v>
      </c>
      <c r="M44">
        <v>2131</v>
      </c>
      <c r="N44">
        <v>28.551566919999999</v>
      </c>
      <c r="O44">
        <v>99</v>
      </c>
      <c r="P44">
        <v>30.748039169999998</v>
      </c>
      <c r="Q44">
        <v>1.3264906110000001</v>
      </c>
      <c r="R44" s="1">
        <v>9.5238100000000006E-3</v>
      </c>
      <c r="S44" s="1">
        <v>0</v>
      </c>
      <c r="T44" s="1">
        <v>0.39047619</v>
      </c>
      <c r="U44" s="1">
        <v>0.180952381</v>
      </c>
      <c r="V44" s="1">
        <v>9.5238100000000006E-3</v>
      </c>
      <c r="W44" s="1">
        <v>0.53333333299999997</v>
      </c>
      <c r="X44" s="1">
        <v>0.47619047599999997</v>
      </c>
      <c r="Y44">
        <v>32.805121280000002</v>
      </c>
      <c r="Z44">
        <v>45.102366570000001</v>
      </c>
      <c r="AA44">
        <v>0</v>
      </c>
      <c r="AB44" t="str">
        <f t="shared" si="1"/>
        <v>NA</v>
      </c>
      <c r="AC44" t="str">
        <f t="shared" si="2"/>
        <v>NA</v>
      </c>
      <c r="AD44" t="str">
        <f t="shared" si="3"/>
        <v>NA</v>
      </c>
      <c r="AE44" t="str">
        <f t="shared" si="4"/>
        <v>Advice 3</v>
      </c>
      <c r="AF44" t="str">
        <f t="shared" si="5"/>
        <v>DNM</v>
      </c>
      <c r="AG44" t="str">
        <f t="shared" si="6"/>
        <v>NA</v>
      </c>
      <c r="AH44" t="str">
        <f t="shared" si="7"/>
        <v>Advice 1</v>
      </c>
      <c r="AI44" t="str">
        <f t="shared" si="0"/>
        <v>NA</v>
      </c>
      <c r="AJ44" t="str">
        <f t="shared" si="8"/>
        <v>NA</v>
      </c>
      <c r="AK44" t="str">
        <f t="shared" si="9"/>
        <v>ND</v>
      </c>
    </row>
    <row r="45" spans="1:37">
      <c r="A45">
        <v>44</v>
      </c>
      <c r="B45" t="s">
        <v>221</v>
      </c>
      <c r="C45" t="s">
        <v>222</v>
      </c>
      <c r="D45" t="s">
        <v>223</v>
      </c>
      <c r="E45" t="s">
        <v>19</v>
      </c>
      <c r="F45">
        <v>38.631680500000002</v>
      </c>
      <c r="G45">
        <v>-77.295943260000001</v>
      </c>
      <c r="H45">
        <v>38.760212760000002</v>
      </c>
      <c r="I45">
        <v>-77.440619810000001</v>
      </c>
      <c r="J45" t="s">
        <v>224</v>
      </c>
      <c r="K45" t="s">
        <v>225</v>
      </c>
      <c r="L45">
        <v>27</v>
      </c>
      <c r="M45">
        <v>23633.914949999998</v>
      </c>
      <c r="N45">
        <v>25.299794030000001</v>
      </c>
      <c r="O45">
        <v>44.439867219999996</v>
      </c>
      <c r="P45">
        <v>32.700688759999998</v>
      </c>
      <c r="Q45">
        <v>14.67772042</v>
      </c>
      <c r="R45" s="1">
        <v>0.383578431</v>
      </c>
      <c r="S45" s="1">
        <v>0</v>
      </c>
      <c r="T45" s="1">
        <v>0.34558823500000002</v>
      </c>
      <c r="U45" s="1">
        <v>0.22120097999999999</v>
      </c>
      <c r="V45" s="1">
        <v>6.1274500000000004E-4</v>
      </c>
      <c r="W45" s="1">
        <v>0.50061274499999997</v>
      </c>
      <c r="X45" s="1">
        <v>0.48590686300000002</v>
      </c>
      <c r="Y45">
        <v>85.427050510000001</v>
      </c>
      <c r="Z45">
        <v>159.33824569999999</v>
      </c>
      <c r="AA45">
        <v>0</v>
      </c>
      <c r="AB45" t="str">
        <f t="shared" si="1"/>
        <v>NA</v>
      </c>
      <c r="AC45" t="str">
        <f t="shared" si="2"/>
        <v>NA</v>
      </c>
      <c r="AD45" t="str">
        <f t="shared" si="3"/>
        <v>NA</v>
      </c>
      <c r="AE45" t="str">
        <f t="shared" si="4"/>
        <v>Advice 3</v>
      </c>
      <c r="AF45" t="str">
        <f t="shared" si="5"/>
        <v>DNM</v>
      </c>
      <c r="AG45" t="str">
        <f t="shared" si="6"/>
        <v>NA</v>
      </c>
      <c r="AH45" t="str">
        <f t="shared" si="7"/>
        <v>Advice 1</v>
      </c>
      <c r="AI45" t="str">
        <f t="shared" si="0"/>
        <v>NA</v>
      </c>
      <c r="AJ45" t="str">
        <f t="shared" si="8"/>
        <v>NA</v>
      </c>
      <c r="AK45" t="str">
        <f t="shared" si="9"/>
        <v>D</v>
      </c>
    </row>
    <row r="46" spans="1:37">
      <c r="A46">
        <v>45</v>
      </c>
      <c r="B46" t="s">
        <v>226</v>
      </c>
      <c r="C46" t="s">
        <v>227</v>
      </c>
      <c r="D46" t="s">
        <v>228</v>
      </c>
      <c r="E46" t="s">
        <v>19</v>
      </c>
      <c r="F46">
        <v>39.002712250000002</v>
      </c>
      <c r="G46">
        <v>-76.914993289999998</v>
      </c>
      <c r="H46">
        <v>39.032657620000002</v>
      </c>
      <c r="I46">
        <v>-76.90919495</v>
      </c>
      <c r="J46" t="s">
        <v>229</v>
      </c>
      <c r="K46" t="s">
        <v>230</v>
      </c>
      <c r="L46">
        <v>12</v>
      </c>
      <c r="M46">
        <v>5899</v>
      </c>
      <c r="N46">
        <v>21.45892031</v>
      </c>
      <c r="O46">
        <v>38.024175540000002</v>
      </c>
      <c r="P46">
        <v>20.735124200000001</v>
      </c>
      <c r="Q46">
        <v>3.6702337169999999</v>
      </c>
      <c r="R46" s="1">
        <v>2.487562E-3</v>
      </c>
      <c r="S46" s="1">
        <v>0</v>
      </c>
      <c r="T46" s="1">
        <v>0.37064676600000002</v>
      </c>
      <c r="U46" s="1">
        <v>0.201492537</v>
      </c>
      <c r="V46" s="1">
        <v>2.487562E-3</v>
      </c>
      <c r="W46" s="1">
        <v>0.43034825900000001</v>
      </c>
      <c r="X46" s="1">
        <v>0.455223881</v>
      </c>
      <c r="Y46">
        <v>41.89468909</v>
      </c>
      <c r="Z46">
        <v>52.732288560000001</v>
      </c>
      <c r="AA46">
        <v>0</v>
      </c>
      <c r="AB46" t="str">
        <f t="shared" si="1"/>
        <v>NA</v>
      </c>
      <c r="AC46" t="str">
        <f t="shared" si="2"/>
        <v>NA</v>
      </c>
      <c r="AD46" t="str">
        <f t="shared" si="3"/>
        <v>NA</v>
      </c>
      <c r="AE46" t="str">
        <f t="shared" si="4"/>
        <v>Advice 3</v>
      </c>
      <c r="AF46" t="str">
        <f t="shared" si="5"/>
        <v>NA</v>
      </c>
      <c r="AG46" t="str">
        <f t="shared" si="6"/>
        <v>DNM</v>
      </c>
      <c r="AH46" t="str">
        <f t="shared" si="7"/>
        <v>Advice 1</v>
      </c>
      <c r="AI46" t="str">
        <f t="shared" si="0"/>
        <v>NA</v>
      </c>
      <c r="AJ46" t="str">
        <f t="shared" si="8"/>
        <v>Advice 1</v>
      </c>
      <c r="AK46" t="str">
        <f t="shared" si="9"/>
        <v>D</v>
      </c>
    </row>
    <row r="47" spans="1:37">
      <c r="A47">
        <v>46</v>
      </c>
      <c r="B47" t="s">
        <v>231</v>
      </c>
      <c r="C47" t="s">
        <v>232</v>
      </c>
      <c r="D47" t="s">
        <v>233</v>
      </c>
      <c r="E47" t="s">
        <v>19</v>
      </c>
      <c r="F47">
        <v>39.002680849999997</v>
      </c>
      <c r="G47">
        <v>-76.915356380000006</v>
      </c>
      <c r="H47">
        <v>38.992574019999999</v>
      </c>
      <c r="I47">
        <v>-76.921234720000001</v>
      </c>
      <c r="J47" t="s">
        <v>234</v>
      </c>
      <c r="K47" t="s">
        <v>235</v>
      </c>
      <c r="L47">
        <v>6</v>
      </c>
      <c r="M47">
        <v>2554.127923</v>
      </c>
      <c r="N47">
        <v>18.898811909999999</v>
      </c>
      <c r="O47">
        <v>69.212490970000005</v>
      </c>
      <c r="P47">
        <v>15.71917721</v>
      </c>
      <c r="Q47">
        <v>1.5868867959999999</v>
      </c>
      <c r="R47" s="1">
        <v>0</v>
      </c>
      <c r="S47" s="1">
        <v>0</v>
      </c>
      <c r="T47" s="1">
        <v>0.32273838599999999</v>
      </c>
      <c r="U47" s="1">
        <v>0.163814181</v>
      </c>
      <c r="V47" s="1">
        <v>2.4449879999999999E-3</v>
      </c>
      <c r="W47" s="1">
        <v>0.437652812</v>
      </c>
      <c r="X47" s="1">
        <v>0.459657702</v>
      </c>
      <c r="Y47">
        <v>24.130578969999998</v>
      </c>
      <c r="Z47">
        <v>40.19423029</v>
      </c>
      <c r="AA47">
        <v>0</v>
      </c>
      <c r="AB47" t="str">
        <f t="shared" si="1"/>
        <v>NA</v>
      </c>
      <c r="AC47" t="str">
        <f t="shared" si="2"/>
        <v>NA</v>
      </c>
      <c r="AD47" t="str">
        <f t="shared" si="3"/>
        <v>NA</v>
      </c>
      <c r="AE47" t="str">
        <f t="shared" si="4"/>
        <v>Advice 3</v>
      </c>
      <c r="AF47" t="str">
        <f t="shared" si="5"/>
        <v>NA</v>
      </c>
      <c r="AG47" t="str">
        <f t="shared" si="6"/>
        <v>DNM</v>
      </c>
      <c r="AH47" t="str">
        <f t="shared" si="7"/>
        <v>Advice 1</v>
      </c>
      <c r="AI47" t="str">
        <f t="shared" si="0"/>
        <v>NA</v>
      </c>
      <c r="AJ47" t="str">
        <f t="shared" si="8"/>
        <v>NA</v>
      </c>
      <c r="AK47" t="str">
        <f t="shared" si="9"/>
        <v>D</v>
      </c>
    </row>
    <row r="48" spans="1:37">
      <c r="A48">
        <v>47</v>
      </c>
      <c r="B48" t="s">
        <v>236</v>
      </c>
      <c r="C48" t="s">
        <v>237</v>
      </c>
      <c r="D48" t="s">
        <v>119</v>
      </c>
      <c r="E48" t="s">
        <v>19</v>
      </c>
      <c r="F48">
        <v>38.992747119999997</v>
      </c>
      <c r="G48">
        <v>-76.939744279999999</v>
      </c>
      <c r="H48">
        <v>39.002538270000002</v>
      </c>
      <c r="I48">
        <v>-76.915933890000005</v>
      </c>
      <c r="J48" t="s">
        <v>238</v>
      </c>
      <c r="K48" t="s">
        <v>239</v>
      </c>
      <c r="L48">
        <v>6</v>
      </c>
      <c r="M48">
        <v>4124.7398149999999</v>
      </c>
      <c r="N48">
        <v>24.03718009</v>
      </c>
      <c r="O48">
        <v>81.909448389999994</v>
      </c>
      <c r="P48">
        <v>25.201226250000001</v>
      </c>
      <c r="Q48">
        <v>2.5602133349999998</v>
      </c>
      <c r="R48" s="1">
        <v>0.14077669900000001</v>
      </c>
      <c r="S48" s="1">
        <v>0</v>
      </c>
      <c r="T48" s="1">
        <v>0.32766990299999998</v>
      </c>
      <c r="U48" s="1">
        <v>0.17961165000000001</v>
      </c>
      <c r="V48" s="1">
        <v>2.4271840000000002E-3</v>
      </c>
      <c r="W48" s="1">
        <v>0.45631068000000002</v>
      </c>
      <c r="X48" s="1">
        <v>0.42475728200000001</v>
      </c>
      <c r="Y48">
        <v>32.171918169999998</v>
      </c>
      <c r="Z48">
        <v>44.498035190000003</v>
      </c>
      <c r="AA48">
        <v>0</v>
      </c>
      <c r="AB48" t="str">
        <f t="shared" si="1"/>
        <v>NA</v>
      </c>
      <c r="AC48" t="str">
        <f t="shared" si="2"/>
        <v>NA</v>
      </c>
      <c r="AD48" t="str">
        <f t="shared" si="3"/>
        <v>NA</v>
      </c>
      <c r="AE48" t="str">
        <f t="shared" si="4"/>
        <v>Advice 3</v>
      </c>
      <c r="AF48" t="str">
        <f t="shared" si="5"/>
        <v>NA</v>
      </c>
      <c r="AG48" t="str">
        <f t="shared" si="6"/>
        <v>DNM</v>
      </c>
      <c r="AH48" t="str">
        <f t="shared" si="7"/>
        <v>Advice 1</v>
      </c>
      <c r="AI48" t="str">
        <f t="shared" si="0"/>
        <v>NA</v>
      </c>
      <c r="AJ48" t="str">
        <f t="shared" si="8"/>
        <v>Advice 1</v>
      </c>
      <c r="AK48" t="str">
        <f t="shared" si="9"/>
        <v>ND</v>
      </c>
    </row>
    <row r="49" spans="1:37">
      <c r="A49">
        <v>48</v>
      </c>
      <c r="B49" t="s">
        <v>240</v>
      </c>
      <c r="C49" t="s">
        <v>241</v>
      </c>
      <c r="D49" t="s">
        <v>242</v>
      </c>
      <c r="E49" t="s">
        <v>19</v>
      </c>
      <c r="F49">
        <v>38.994114799999998</v>
      </c>
      <c r="G49">
        <v>-76.938653830000007</v>
      </c>
      <c r="H49">
        <v>38.990467019999997</v>
      </c>
      <c r="I49">
        <v>-76.906136369999999</v>
      </c>
      <c r="J49" t="s">
        <v>243</v>
      </c>
      <c r="K49" t="s">
        <v>244</v>
      </c>
      <c r="L49">
        <v>11</v>
      </c>
      <c r="M49">
        <v>3026.4517000000001</v>
      </c>
      <c r="N49">
        <v>17.854858310000001</v>
      </c>
      <c r="O49">
        <v>100</v>
      </c>
      <c r="P49">
        <v>0.96636348900000002</v>
      </c>
      <c r="Q49">
        <v>1.8760440709999999</v>
      </c>
      <c r="R49" s="1">
        <v>0</v>
      </c>
      <c r="S49" s="1">
        <v>0</v>
      </c>
      <c r="T49" s="1">
        <v>0.23214285700000001</v>
      </c>
      <c r="U49" s="1">
        <v>0.133928571</v>
      </c>
      <c r="V49" s="1">
        <v>8.9285709999999997E-3</v>
      </c>
      <c r="W49" s="1">
        <v>0.51785714299999996</v>
      </c>
      <c r="X49" s="1">
        <v>0.5</v>
      </c>
      <c r="Y49">
        <v>19.269425869999999</v>
      </c>
      <c r="Z49">
        <v>26.120290399999998</v>
      </c>
      <c r="AA49">
        <v>8.8495580000000004E-3</v>
      </c>
      <c r="AB49" t="str">
        <f t="shared" si="1"/>
        <v>NA</v>
      </c>
      <c r="AC49" t="str">
        <f t="shared" si="2"/>
        <v>NA</v>
      </c>
      <c r="AD49" t="str">
        <f t="shared" si="3"/>
        <v>NA</v>
      </c>
      <c r="AE49" t="str">
        <f t="shared" si="4"/>
        <v>NA</v>
      </c>
      <c r="AF49" t="str">
        <f t="shared" si="5"/>
        <v>DNM</v>
      </c>
      <c r="AG49" t="str">
        <f t="shared" si="6"/>
        <v>NA</v>
      </c>
      <c r="AH49" t="str">
        <f t="shared" si="7"/>
        <v>NA</v>
      </c>
      <c r="AI49" t="str">
        <f t="shared" si="0"/>
        <v>NA</v>
      </c>
      <c r="AJ49" t="str">
        <f t="shared" si="8"/>
        <v>NA</v>
      </c>
      <c r="AK49" t="str">
        <f t="shared" si="9"/>
        <v>ND</v>
      </c>
    </row>
    <row r="50" spans="1:37">
      <c r="A50">
        <v>49</v>
      </c>
      <c r="B50" t="s">
        <v>245</v>
      </c>
      <c r="C50" t="s">
        <v>246</v>
      </c>
      <c r="D50" t="s">
        <v>247</v>
      </c>
      <c r="E50" t="s">
        <v>19</v>
      </c>
      <c r="F50">
        <v>38.884712219999997</v>
      </c>
      <c r="G50">
        <v>-77.025856020000006</v>
      </c>
      <c r="H50">
        <v>38.899284360000003</v>
      </c>
      <c r="I50">
        <v>-77.03342438</v>
      </c>
      <c r="J50" t="s">
        <v>248</v>
      </c>
      <c r="K50" t="s">
        <v>249</v>
      </c>
      <c r="L50">
        <v>7</v>
      </c>
      <c r="M50">
        <v>2202</v>
      </c>
      <c r="N50">
        <v>14.738884090000001</v>
      </c>
      <c r="O50">
        <v>20</v>
      </c>
      <c r="P50">
        <v>15.3953731</v>
      </c>
      <c r="Q50">
        <v>1.3739712559999999</v>
      </c>
      <c r="R50" s="1">
        <v>0</v>
      </c>
      <c r="S50" s="1">
        <v>0</v>
      </c>
      <c r="T50" s="1">
        <v>0.35</v>
      </c>
      <c r="U50" s="1">
        <v>0.22</v>
      </c>
      <c r="V50" s="1">
        <v>5.0000000000000001E-3</v>
      </c>
      <c r="W50" s="1">
        <v>0.41</v>
      </c>
      <c r="X50" s="1">
        <v>0.45</v>
      </c>
      <c r="Y50">
        <v>37.928153270000003</v>
      </c>
      <c r="Z50">
        <v>51.141081059999998</v>
      </c>
      <c r="AA50">
        <v>0</v>
      </c>
      <c r="AB50" t="str">
        <f t="shared" si="1"/>
        <v>NA</v>
      </c>
      <c r="AC50" t="str">
        <f t="shared" si="2"/>
        <v>NA</v>
      </c>
      <c r="AD50" t="str">
        <f t="shared" si="3"/>
        <v>NA</v>
      </c>
      <c r="AE50" t="str">
        <f t="shared" si="4"/>
        <v>Advice 3</v>
      </c>
      <c r="AF50" t="str">
        <f t="shared" si="5"/>
        <v>NA</v>
      </c>
      <c r="AG50" t="str">
        <f t="shared" si="6"/>
        <v>DNM</v>
      </c>
      <c r="AH50" t="str">
        <f t="shared" si="7"/>
        <v>Advice 1</v>
      </c>
      <c r="AI50" t="str">
        <f t="shared" si="0"/>
        <v>NA</v>
      </c>
      <c r="AJ50" t="str">
        <f t="shared" si="8"/>
        <v>NA</v>
      </c>
      <c r="AK50" t="str">
        <f t="shared" si="9"/>
        <v>D</v>
      </c>
    </row>
    <row r="51" spans="1:37">
      <c r="A51">
        <v>50</v>
      </c>
      <c r="B51" t="s">
        <v>250</v>
      </c>
      <c r="C51" t="s">
        <v>251</v>
      </c>
      <c r="D51" t="s">
        <v>252</v>
      </c>
      <c r="E51" t="s">
        <v>19</v>
      </c>
      <c r="F51">
        <v>39.228912520000002</v>
      </c>
      <c r="G51">
        <v>-77.250166640000003</v>
      </c>
      <c r="H51">
        <v>39.188523050000001</v>
      </c>
      <c r="I51">
        <v>-76.678082410000002</v>
      </c>
      <c r="J51" t="s">
        <v>253</v>
      </c>
      <c r="K51" t="s">
        <v>254</v>
      </c>
      <c r="L51">
        <v>54</v>
      </c>
      <c r="M51">
        <v>80581.986439999993</v>
      </c>
      <c r="N51">
        <v>30.138468079999999</v>
      </c>
      <c r="O51">
        <v>95.692482010000006</v>
      </c>
      <c r="P51">
        <v>59.382218100000003</v>
      </c>
      <c r="Q51">
        <v>50.040359369999997</v>
      </c>
      <c r="R51" s="1">
        <v>0.79080389799999995</v>
      </c>
      <c r="S51" s="1">
        <v>0.22289890400000001</v>
      </c>
      <c r="T51" s="1">
        <v>0.25517661400000002</v>
      </c>
      <c r="U51" s="1">
        <v>9.6224116999999998E-2</v>
      </c>
      <c r="V51" s="1">
        <v>3.0450699999999998E-4</v>
      </c>
      <c r="W51" s="1">
        <v>0.46254567600000002</v>
      </c>
      <c r="X51" s="1">
        <v>0.46802679699999999</v>
      </c>
      <c r="Y51">
        <v>28.533475240000001</v>
      </c>
      <c r="Z51">
        <v>66.372712219999997</v>
      </c>
      <c r="AA51">
        <v>0</v>
      </c>
      <c r="AB51" t="str">
        <f t="shared" si="1"/>
        <v>NA</v>
      </c>
      <c r="AC51" t="str">
        <f t="shared" si="2"/>
        <v>DNM</v>
      </c>
      <c r="AD51" t="str">
        <f t="shared" si="3"/>
        <v>NA</v>
      </c>
      <c r="AE51" t="str">
        <f t="shared" si="4"/>
        <v>Advice 3</v>
      </c>
      <c r="AF51" t="str">
        <f t="shared" si="5"/>
        <v>NA</v>
      </c>
      <c r="AG51" t="str">
        <f t="shared" si="6"/>
        <v>NA</v>
      </c>
      <c r="AH51" t="str">
        <f t="shared" si="7"/>
        <v>NA</v>
      </c>
      <c r="AI51" t="str">
        <f t="shared" si="0"/>
        <v>NA</v>
      </c>
      <c r="AJ51" t="str">
        <f t="shared" si="8"/>
        <v>NA</v>
      </c>
      <c r="AK51" t="str">
        <f t="shared" si="9"/>
        <v>ND</v>
      </c>
    </row>
    <row r="52" spans="1:37">
      <c r="A52">
        <v>51</v>
      </c>
      <c r="B52" t="s">
        <v>255</v>
      </c>
      <c r="C52" t="s">
        <v>256</v>
      </c>
      <c r="D52" t="s">
        <v>257</v>
      </c>
      <c r="E52" t="s">
        <v>19</v>
      </c>
      <c r="F52">
        <v>39.221813679999997</v>
      </c>
      <c r="G52">
        <v>-76.875405569999998</v>
      </c>
      <c r="H52">
        <v>39.141582929999998</v>
      </c>
      <c r="I52">
        <v>-76.902992699999999</v>
      </c>
      <c r="J52" t="s">
        <v>258</v>
      </c>
      <c r="K52" t="s">
        <v>259</v>
      </c>
      <c r="L52">
        <v>14</v>
      </c>
      <c r="M52">
        <v>11736.63796</v>
      </c>
      <c r="N52">
        <v>25.14417405</v>
      </c>
      <c r="O52">
        <v>40.981645550000003</v>
      </c>
      <c r="P52">
        <v>33.850407179999998</v>
      </c>
      <c r="Q52">
        <v>7.2948241280000001</v>
      </c>
      <c r="R52" s="1">
        <v>0.37857142900000001</v>
      </c>
      <c r="S52" s="1">
        <v>3.3333333E-2</v>
      </c>
      <c r="T52" s="1">
        <v>0.44166666700000001</v>
      </c>
      <c r="U52" s="1">
        <v>0.34404761900000003</v>
      </c>
      <c r="V52" s="1">
        <v>1.190476E-3</v>
      </c>
      <c r="W52" s="1">
        <v>0.48928571399999998</v>
      </c>
      <c r="X52" s="1">
        <v>0.50476190499999996</v>
      </c>
      <c r="Y52">
        <v>105.96293470000001</v>
      </c>
      <c r="Z52">
        <v>138.8609017</v>
      </c>
      <c r="AA52">
        <v>0</v>
      </c>
      <c r="AB52" t="str">
        <f t="shared" si="1"/>
        <v>NA</v>
      </c>
      <c r="AC52" t="str">
        <f t="shared" si="2"/>
        <v>NA</v>
      </c>
      <c r="AD52" t="str">
        <f t="shared" si="3"/>
        <v>NA</v>
      </c>
      <c r="AE52" t="str">
        <f t="shared" si="4"/>
        <v>Advice 3</v>
      </c>
      <c r="AF52" t="str">
        <f t="shared" si="5"/>
        <v>DNM</v>
      </c>
      <c r="AG52" t="str">
        <f t="shared" si="6"/>
        <v>NA</v>
      </c>
      <c r="AH52" t="str">
        <f t="shared" si="7"/>
        <v>Advice 1</v>
      </c>
      <c r="AI52" t="str">
        <f t="shared" si="0"/>
        <v>NA</v>
      </c>
      <c r="AJ52" t="str">
        <f t="shared" si="8"/>
        <v>NA</v>
      </c>
      <c r="AK52" t="str">
        <f t="shared" si="9"/>
        <v>D</v>
      </c>
    </row>
    <row r="53" spans="1:37">
      <c r="A53">
        <v>52</v>
      </c>
      <c r="B53" t="s">
        <v>260</v>
      </c>
      <c r="C53" t="s">
        <v>261</v>
      </c>
      <c r="D53" t="s">
        <v>262</v>
      </c>
      <c r="E53" t="s">
        <v>19</v>
      </c>
      <c r="F53">
        <v>38.993217469999998</v>
      </c>
      <c r="G53">
        <v>-76.935729980000005</v>
      </c>
      <c r="H53">
        <v>39.011157990000001</v>
      </c>
      <c r="I53">
        <v>-76.88830566</v>
      </c>
      <c r="J53" t="s">
        <v>263</v>
      </c>
      <c r="K53" t="s">
        <v>264</v>
      </c>
      <c r="L53">
        <v>21</v>
      </c>
      <c r="M53">
        <v>9026</v>
      </c>
      <c r="N53">
        <v>21.55264597</v>
      </c>
      <c r="O53">
        <v>39.619505869999998</v>
      </c>
      <c r="P53">
        <v>22.248971740000002</v>
      </c>
      <c r="Q53">
        <v>5.6296545990000002</v>
      </c>
      <c r="R53" s="1">
        <v>0.15715948800000001</v>
      </c>
      <c r="S53" s="1">
        <v>0</v>
      </c>
      <c r="T53" s="1">
        <v>0.31548312000000001</v>
      </c>
      <c r="U53" s="1">
        <v>0.15715948800000001</v>
      </c>
      <c r="V53" s="1">
        <v>1.164144E-3</v>
      </c>
      <c r="W53" s="1">
        <v>0.38183934800000002</v>
      </c>
      <c r="X53" s="1">
        <v>0.41327124599999998</v>
      </c>
      <c r="Y53">
        <v>29.95407114</v>
      </c>
      <c r="Z53">
        <v>65.624678259999996</v>
      </c>
      <c r="AA53">
        <v>0</v>
      </c>
      <c r="AB53" t="str">
        <f t="shared" si="1"/>
        <v>NA</v>
      </c>
      <c r="AC53" t="str">
        <f t="shared" si="2"/>
        <v>NA</v>
      </c>
      <c r="AD53" t="str">
        <f t="shared" si="3"/>
        <v>NA</v>
      </c>
      <c r="AE53" t="str">
        <f t="shared" si="4"/>
        <v>Advice 3</v>
      </c>
      <c r="AF53" t="str">
        <f t="shared" si="5"/>
        <v>NA</v>
      </c>
      <c r="AG53" t="str">
        <f t="shared" si="6"/>
        <v>DNM</v>
      </c>
      <c r="AH53" t="str">
        <f t="shared" si="7"/>
        <v>Advice 1</v>
      </c>
      <c r="AI53" t="str">
        <f t="shared" si="0"/>
        <v>NA</v>
      </c>
      <c r="AJ53" t="str">
        <f t="shared" si="8"/>
        <v>Advice 1</v>
      </c>
      <c r="AK53" t="str">
        <f t="shared" si="9"/>
        <v>D</v>
      </c>
    </row>
    <row r="54" spans="1:37">
      <c r="A54">
        <v>53</v>
      </c>
      <c r="B54" t="s">
        <v>265</v>
      </c>
      <c r="C54" t="s">
        <v>266</v>
      </c>
      <c r="D54" t="s">
        <v>267</v>
      </c>
      <c r="E54" t="s">
        <v>19</v>
      </c>
      <c r="F54">
        <v>39.140132659999999</v>
      </c>
      <c r="G54">
        <v>-76.903026679999996</v>
      </c>
      <c r="H54">
        <v>39.221207059999998</v>
      </c>
      <c r="I54">
        <v>-76.874702790000001</v>
      </c>
      <c r="J54" t="s">
        <v>268</v>
      </c>
      <c r="K54" t="s">
        <v>269</v>
      </c>
      <c r="L54">
        <v>13</v>
      </c>
      <c r="M54">
        <v>11466.467350000001</v>
      </c>
      <c r="N54">
        <v>26.406767890000001</v>
      </c>
      <c r="O54">
        <v>69.039286509999997</v>
      </c>
      <c r="P54">
        <v>34.530917610000003</v>
      </c>
      <c r="Q54">
        <v>7.1268701529999996</v>
      </c>
      <c r="R54" s="1">
        <v>0.39545997599999999</v>
      </c>
      <c r="S54" s="1">
        <v>0</v>
      </c>
      <c r="T54" s="1">
        <v>0.442054958</v>
      </c>
      <c r="U54" s="1">
        <v>0.321385902</v>
      </c>
      <c r="V54" s="1">
        <v>1.1947430000000001E-3</v>
      </c>
      <c r="W54" s="1">
        <v>0.48387096800000001</v>
      </c>
      <c r="X54" s="1">
        <v>0.50537634399999998</v>
      </c>
      <c r="Y54">
        <v>98.582689500000001</v>
      </c>
      <c r="Z54">
        <v>138.4212737</v>
      </c>
      <c r="AA54">
        <v>0</v>
      </c>
      <c r="AB54" t="str">
        <f t="shared" si="1"/>
        <v>NA</v>
      </c>
      <c r="AC54" t="str">
        <f t="shared" si="2"/>
        <v>NA</v>
      </c>
      <c r="AD54" t="str">
        <f t="shared" si="3"/>
        <v>NA</v>
      </c>
      <c r="AE54" t="str">
        <f t="shared" si="4"/>
        <v>Advice 3</v>
      </c>
      <c r="AF54" t="str">
        <f t="shared" si="5"/>
        <v>DNM</v>
      </c>
      <c r="AG54" t="str">
        <f t="shared" si="6"/>
        <v>NA</v>
      </c>
      <c r="AH54" t="str">
        <f t="shared" si="7"/>
        <v>Advice 1</v>
      </c>
      <c r="AI54" t="str">
        <f t="shared" si="0"/>
        <v>NA</v>
      </c>
      <c r="AJ54" t="str">
        <f t="shared" si="8"/>
        <v>NA</v>
      </c>
      <c r="AK54" t="str">
        <f t="shared" si="9"/>
        <v>D</v>
      </c>
    </row>
    <row r="55" spans="1:37">
      <c r="A55">
        <v>54</v>
      </c>
      <c r="B55" t="s">
        <v>270</v>
      </c>
      <c r="C55" t="s">
        <v>271</v>
      </c>
      <c r="D55" t="s">
        <v>119</v>
      </c>
      <c r="E55" t="s">
        <v>19</v>
      </c>
      <c r="F55">
        <v>39.03283382</v>
      </c>
      <c r="G55">
        <v>-76.909090739999996</v>
      </c>
      <c r="H55">
        <v>39.002526289999999</v>
      </c>
      <c r="I55">
        <v>-76.915901759999997</v>
      </c>
      <c r="J55" t="s">
        <v>272</v>
      </c>
      <c r="K55" t="s">
        <v>273</v>
      </c>
      <c r="L55">
        <v>10</v>
      </c>
      <c r="M55">
        <v>7277.6429850000004</v>
      </c>
      <c r="N55">
        <v>25.350925830000001</v>
      </c>
      <c r="O55">
        <v>100</v>
      </c>
      <c r="P55">
        <v>26.98688696</v>
      </c>
      <c r="Q55">
        <v>4.521452193</v>
      </c>
      <c r="R55" s="1">
        <v>0.149671053</v>
      </c>
      <c r="S55" s="1">
        <v>0</v>
      </c>
      <c r="T55" s="1">
        <v>0.43585526299999999</v>
      </c>
      <c r="U55" s="1">
        <v>0.31414473700000001</v>
      </c>
      <c r="V55" s="1">
        <v>1.6447370000000001E-3</v>
      </c>
      <c r="W55" s="1">
        <v>0.52960526299999999</v>
      </c>
      <c r="X55" s="1">
        <v>0.47368421100000002</v>
      </c>
      <c r="Y55">
        <v>68.389117450000001</v>
      </c>
      <c r="Z55">
        <v>94.379928019999994</v>
      </c>
      <c r="AA55">
        <v>0</v>
      </c>
      <c r="AB55" t="str">
        <f t="shared" si="1"/>
        <v>NA</v>
      </c>
      <c r="AC55" t="str">
        <f t="shared" si="2"/>
        <v>NA</v>
      </c>
      <c r="AD55" t="str">
        <f t="shared" si="3"/>
        <v>NA</v>
      </c>
      <c r="AE55" t="str">
        <f t="shared" si="4"/>
        <v>Advice 3</v>
      </c>
      <c r="AF55" t="str">
        <f t="shared" si="5"/>
        <v>NA</v>
      </c>
      <c r="AG55" t="str">
        <f t="shared" si="6"/>
        <v>DNM</v>
      </c>
      <c r="AH55" t="str">
        <f t="shared" si="7"/>
        <v>Advice 1</v>
      </c>
      <c r="AI55" t="str">
        <f t="shared" si="0"/>
        <v>NA</v>
      </c>
      <c r="AJ55" t="str">
        <f t="shared" si="8"/>
        <v>Advice 1</v>
      </c>
      <c r="AK55" t="str">
        <f t="shared" si="9"/>
        <v>ND</v>
      </c>
    </row>
    <row r="56" spans="1:37">
      <c r="A56">
        <v>55</v>
      </c>
      <c r="B56" t="s">
        <v>274</v>
      </c>
      <c r="C56" t="s">
        <v>275</v>
      </c>
      <c r="D56" t="s">
        <v>276</v>
      </c>
      <c r="E56" t="s">
        <v>19</v>
      </c>
      <c r="F56">
        <v>38.766810839999998</v>
      </c>
      <c r="G56">
        <v>-77.170128869999999</v>
      </c>
      <c r="H56">
        <v>38.831657030000002</v>
      </c>
      <c r="I56">
        <v>-77.118573560000002</v>
      </c>
      <c r="J56" t="s">
        <v>277</v>
      </c>
      <c r="K56" t="s">
        <v>278</v>
      </c>
      <c r="L56">
        <v>19</v>
      </c>
      <c r="M56">
        <v>11925.768969999999</v>
      </c>
      <c r="N56">
        <v>23.360856869999999</v>
      </c>
      <c r="O56">
        <v>70.397563750000003</v>
      </c>
      <c r="P56">
        <v>27.318646560000001</v>
      </c>
      <c r="Q56">
        <v>7.4062445029999999</v>
      </c>
      <c r="R56" s="1">
        <v>0.26275510200000002</v>
      </c>
      <c r="S56" s="1">
        <v>0</v>
      </c>
      <c r="T56" s="1">
        <v>0.28061224499999998</v>
      </c>
      <c r="U56" s="1">
        <v>0.15646258499999999</v>
      </c>
      <c r="V56" s="1">
        <v>8.5033999999999999E-4</v>
      </c>
      <c r="W56" s="1">
        <v>0.414115646</v>
      </c>
      <c r="X56" s="1">
        <v>0.452380952</v>
      </c>
      <c r="Y56">
        <v>33.225747929999997</v>
      </c>
      <c r="Z56">
        <v>53.133191429999997</v>
      </c>
      <c r="AA56">
        <v>0</v>
      </c>
      <c r="AB56" t="str">
        <f t="shared" si="1"/>
        <v>NA</v>
      </c>
      <c r="AC56" t="str">
        <f t="shared" si="2"/>
        <v>NA</v>
      </c>
      <c r="AD56" t="str">
        <f t="shared" si="3"/>
        <v>NA</v>
      </c>
      <c r="AE56" t="str">
        <f t="shared" si="4"/>
        <v>Advice 3</v>
      </c>
      <c r="AF56" t="str">
        <f t="shared" si="5"/>
        <v>NA</v>
      </c>
      <c r="AG56" t="str">
        <f t="shared" si="6"/>
        <v>DNM</v>
      </c>
      <c r="AH56" t="str">
        <f t="shared" si="7"/>
        <v>Advice 1</v>
      </c>
      <c r="AI56" t="str">
        <f t="shared" si="0"/>
        <v>NA</v>
      </c>
      <c r="AJ56" t="str">
        <f t="shared" si="8"/>
        <v>Advice 1</v>
      </c>
      <c r="AK56" t="str">
        <f t="shared" si="9"/>
        <v>ND</v>
      </c>
    </row>
    <row r="57" spans="1:37">
      <c r="A57">
        <v>56</v>
      </c>
      <c r="B57" t="s">
        <v>279</v>
      </c>
      <c r="C57" t="s">
        <v>280</v>
      </c>
      <c r="D57" t="s">
        <v>119</v>
      </c>
      <c r="E57" t="s">
        <v>19</v>
      </c>
      <c r="F57">
        <v>38.992551990000003</v>
      </c>
      <c r="G57">
        <v>-76.938389599999994</v>
      </c>
      <c r="H57">
        <v>39.002529639999999</v>
      </c>
      <c r="I57">
        <v>-76.91592618</v>
      </c>
      <c r="J57" t="s">
        <v>281</v>
      </c>
      <c r="K57" t="s">
        <v>282</v>
      </c>
      <c r="L57">
        <v>6</v>
      </c>
      <c r="M57">
        <v>3952.6401300000002</v>
      </c>
      <c r="N57">
        <v>22.91338889</v>
      </c>
      <c r="O57">
        <v>62.781087470000003</v>
      </c>
      <c r="P57">
        <v>24.002798769999998</v>
      </c>
      <c r="Q57">
        <v>2.4535319200000001</v>
      </c>
      <c r="R57" s="1">
        <v>0.109042553</v>
      </c>
      <c r="S57" s="1">
        <v>0</v>
      </c>
      <c r="T57" s="1">
        <v>0.372340426</v>
      </c>
      <c r="U57" s="1">
        <v>0.19946808499999999</v>
      </c>
      <c r="V57" s="1">
        <v>2.6595740000000001E-3</v>
      </c>
      <c r="W57" s="1">
        <v>0.49202127699999998</v>
      </c>
      <c r="X57" s="1">
        <v>0.48670212800000001</v>
      </c>
      <c r="Y57">
        <v>27.81332403</v>
      </c>
      <c r="Z57">
        <v>42.690951009999999</v>
      </c>
      <c r="AA57">
        <v>0</v>
      </c>
      <c r="AB57" t="str">
        <f t="shared" si="1"/>
        <v>NA</v>
      </c>
      <c r="AC57" t="str">
        <f t="shared" si="2"/>
        <v>NA</v>
      </c>
      <c r="AD57" t="str">
        <f t="shared" si="3"/>
        <v>NA</v>
      </c>
      <c r="AE57" t="str">
        <f t="shared" si="4"/>
        <v>Advice 3</v>
      </c>
      <c r="AF57" t="str">
        <f t="shared" si="5"/>
        <v>NA</v>
      </c>
      <c r="AG57" t="str">
        <f t="shared" si="6"/>
        <v>DNM</v>
      </c>
      <c r="AH57" t="str">
        <f t="shared" si="7"/>
        <v>Advice 1</v>
      </c>
      <c r="AI57" t="str">
        <f t="shared" si="0"/>
        <v>NA</v>
      </c>
      <c r="AJ57" t="str">
        <f t="shared" si="8"/>
        <v>Advice 1</v>
      </c>
      <c r="AK57" t="str">
        <f t="shared" si="9"/>
        <v>D</v>
      </c>
    </row>
    <row r="58" spans="1:37">
      <c r="A58">
        <v>57</v>
      </c>
      <c r="B58" t="s">
        <v>283</v>
      </c>
      <c r="C58" t="s">
        <v>284</v>
      </c>
      <c r="D58" t="s">
        <v>285</v>
      </c>
      <c r="E58" t="s">
        <v>19</v>
      </c>
      <c r="F58">
        <v>38.989189699999997</v>
      </c>
      <c r="G58">
        <v>-76.937073670000004</v>
      </c>
      <c r="H58">
        <v>39.00943943</v>
      </c>
      <c r="I58">
        <v>-76.889829469999995</v>
      </c>
      <c r="J58" t="s">
        <v>286</v>
      </c>
      <c r="K58" t="s">
        <v>287</v>
      </c>
      <c r="L58">
        <v>17</v>
      </c>
      <c r="M58">
        <v>7523.7385889999996</v>
      </c>
      <c r="N58">
        <v>18.170939990000001</v>
      </c>
      <c r="O58">
        <v>58.014461339999997</v>
      </c>
      <c r="P58">
        <v>15.50658106</v>
      </c>
      <c r="Q58">
        <v>4.669806371</v>
      </c>
      <c r="R58" s="1">
        <v>5.3846154E-2</v>
      </c>
      <c r="S58" s="1">
        <v>0</v>
      </c>
      <c r="T58" s="1">
        <v>0.30961538500000002</v>
      </c>
      <c r="U58" s="1">
        <v>0.169230769</v>
      </c>
      <c r="V58" s="1">
        <v>9.6153799999999995E-4</v>
      </c>
      <c r="W58" s="1">
        <v>0.48942307699999998</v>
      </c>
      <c r="X58" s="1">
        <v>0.51153846199999997</v>
      </c>
      <c r="Y58">
        <v>35.996061019999999</v>
      </c>
      <c r="Z58">
        <v>55.443745219999997</v>
      </c>
      <c r="AA58">
        <v>0</v>
      </c>
      <c r="AB58" t="str">
        <f t="shared" si="1"/>
        <v>NA</v>
      </c>
      <c r="AC58" t="str">
        <f t="shared" si="2"/>
        <v>NA</v>
      </c>
      <c r="AD58" t="str">
        <f t="shared" si="3"/>
        <v>NA</v>
      </c>
      <c r="AE58" t="str">
        <f t="shared" si="4"/>
        <v>Advice 3</v>
      </c>
      <c r="AF58" t="str">
        <f t="shared" si="5"/>
        <v>NA</v>
      </c>
      <c r="AG58" t="str">
        <f t="shared" si="6"/>
        <v>DNM</v>
      </c>
      <c r="AH58" t="str">
        <f t="shared" si="7"/>
        <v>Advice 1</v>
      </c>
      <c r="AI58" t="str">
        <f t="shared" si="0"/>
        <v>NA</v>
      </c>
      <c r="AJ58" t="str">
        <f t="shared" si="8"/>
        <v>NA</v>
      </c>
      <c r="AK58" t="str">
        <f t="shared" si="9"/>
        <v>D</v>
      </c>
    </row>
    <row r="59" spans="1:37">
      <c r="A59">
        <v>58</v>
      </c>
      <c r="B59" t="s">
        <v>288</v>
      </c>
      <c r="C59" t="s">
        <v>289</v>
      </c>
      <c r="D59" t="s">
        <v>267</v>
      </c>
      <c r="E59" t="s">
        <v>19</v>
      </c>
      <c r="F59">
        <v>38.996241320000003</v>
      </c>
      <c r="G59">
        <v>-76.938231639999998</v>
      </c>
      <c r="H59">
        <v>39.222578859999999</v>
      </c>
      <c r="I59">
        <v>-76.875118299999997</v>
      </c>
      <c r="J59" t="s">
        <v>290</v>
      </c>
      <c r="K59" t="s">
        <v>291</v>
      </c>
      <c r="L59">
        <v>43</v>
      </c>
      <c r="M59">
        <v>30842.63233</v>
      </c>
      <c r="N59">
        <v>26.10418013</v>
      </c>
      <c r="O59">
        <v>100</v>
      </c>
      <c r="P59">
        <v>27.639837100000001</v>
      </c>
      <c r="Q59">
        <v>19.173472749999998</v>
      </c>
      <c r="R59" s="1">
        <v>0.562700965</v>
      </c>
      <c r="S59" s="1">
        <v>0</v>
      </c>
      <c r="T59" s="1">
        <v>0.37299035400000002</v>
      </c>
      <c r="U59" s="1">
        <v>0.189710611</v>
      </c>
      <c r="V59" s="1">
        <v>3.2154340000000001E-3</v>
      </c>
      <c r="W59" s="1">
        <v>0.50160771699999995</v>
      </c>
      <c r="X59" s="1">
        <v>0.50482315099999997</v>
      </c>
      <c r="Y59">
        <v>54.671922029999998</v>
      </c>
      <c r="Z59">
        <v>76.154863910000003</v>
      </c>
      <c r="AA59">
        <v>0</v>
      </c>
      <c r="AB59" t="str">
        <f t="shared" si="1"/>
        <v>NA</v>
      </c>
      <c r="AC59" t="str">
        <f t="shared" si="2"/>
        <v>NA</v>
      </c>
      <c r="AD59" t="str">
        <f t="shared" si="3"/>
        <v>NA</v>
      </c>
      <c r="AE59" t="str">
        <f t="shared" si="4"/>
        <v>Advice 3</v>
      </c>
      <c r="AF59" t="str">
        <f t="shared" si="5"/>
        <v>NA</v>
      </c>
      <c r="AG59" t="str">
        <f t="shared" si="6"/>
        <v>DNM</v>
      </c>
      <c r="AH59" t="str">
        <f t="shared" si="7"/>
        <v>Advice 1</v>
      </c>
      <c r="AI59" t="str">
        <f t="shared" si="0"/>
        <v>NA</v>
      </c>
      <c r="AJ59" t="str">
        <f t="shared" si="8"/>
        <v>Advice 1</v>
      </c>
      <c r="AK59" t="str">
        <f t="shared" si="9"/>
        <v>ND</v>
      </c>
    </row>
    <row r="60" spans="1:37">
      <c r="A60">
        <v>59</v>
      </c>
      <c r="B60" t="s">
        <v>292</v>
      </c>
      <c r="C60" t="s">
        <v>293</v>
      </c>
      <c r="D60" t="s">
        <v>119</v>
      </c>
      <c r="E60" t="s">
        <v>19</v>
      </c>
      <c r="F60">
        <v>38.992651819999999</v>
      </c>
      <c r="G60">
        <v>-76.939652570000007</v>
      </c>
      <c r="H60">
        <v>39.002528040000001</v>
      </c>
      <c r="I60">
        <v>-76.915906449999994</v>
      </c>
      <c r="J60" t="s">
        <v>294</v>
      </c>
      <c r="K60" t="s">
        <v>295</v>
      </c>
      <c r="L60">
        <v>9</v>
      </c>
      <c r="M60">
        <v>4138.271882</v>
      </c>
      <c r="N60">
        <v>21.480226810000001</v>
      </c>
      <c r="O60">
        <v>38.386839260000002</v>
      </c>
      <c r="P60">
        <v>20.17895425</v>
      </c>
      <c r="Q60">
        <v>2.5686527649999999</v>
      </c>
      <c r="R60" s="1">
        <v>6.5108514000000006E-2</v>
      </c>
      <c r="S60" s="1">
        <v>0</v>
      </c>
      <c r="T60" s="1">
        <v>0.30884808000000002</v>
      </c>
      <c r="U60" s="1">
        <v>0.13522537600000001</v>
      </c>
      <c r="V60" s="1">
        <v>1.6694489999999999E-3</v>
      </c>
      <c r="W60" s="1">
        <v>0.38731218699999997</v>
      </c>
      <c r="X60" s="1">
        <v>0.414023372</v>
      </c>
      <c r="Y60">
        <v>26.423887990000001</v>
      </c>
      <c r="Z60">
        <v>43.053808940000003</v>
      </c>
      <c r="AA60">
        <v>0</v>
      </c>
      <c r="AB60" t="str">
        <f t="shared" si="1"/>
        <v>NA</v>
      </c>
      <c r="AC60" t="str">
        <f t="shared" si="2"/>
        <v>NA</v>
      </c>
      <c r="AD60" t="str">
        <f t="shared" si="3"/>
        <v>NA</v>
      </c>
      <c r="AE60" t="str">
        <f t="shared" si="4"/>
        <v>Advice 3</v>
      </c>
      <c r="AF60" t="str">
        <f t="shared" si="5"/>
        <v>NA</v>
      </c>
      <c r="AG60" t="str">
        <f t="shared" si="6"/>
        <v>DNM</v>
      </c>
      <c r="AH60" t="str">
        <f t="shared" si="7"/>
        <v>Advice 1</v>
      </c>
      <c r="AI60" t="str">
        <f t="shared" si="0"/>
        <v>NA</v>
      </c>
      <c r="AJ60" t="str">
        <f t="shared" si="8"/>
        <v>Advice 1</v>
      </c>
      <c r="AK60" t="str">
        <f t="shared" si="9"/>
        <v>D</v>
      </c>
    </row>
    <row r="61" spans="1:37">
      <c r="A61">
        <v>60</v>
      </c>
      <c r="B61" t="s">
        <v>296</v>
      </c>
      <c r="C61" t="s">
        <v>297</v>
      </c>
      <c r="D61" t="s">
        <v>34</v>
      </c>
      <c r="E61" t="s">
        <v>19</v>
      </c>
      <c r="F61">
        <v>39.002779510000003</v>
      </c>
      <c r="G61">
        <v>-76.915039699999994</v>
      </c>
      <c r="H61">
        <v>38.9931044</v>
      </c>
      <c r="I61">
        <v>-76.937264060000004</v>
      </c>
      <c r="J61" t="s">
        <v>298</v>
      </c>
      <c r="K61" t="s">
        <v>299</v>
      </c>
      <c r="L61">
        <v>7</v>
      </c>
      <c r="M61">
        <v>4060.0200380000001</v>
      </c>
      <c r="N61">
        <v>25.025157409999998</v>
      </c>
      <c r="O61">
        <v>98.726083500000001</v>
      </c>
      <c r="P61">
        <v>27.258876310000002</v>
      </c>
      <c r="Q61">
        <v>2.5178100219999999</v>
      </c>
      <c r="R61" s="1">
        <v>0.17173912999999999</v>
      </c>
      <c r="S61" s="1">
        <v>0</v>
      </c>
      <c r="T61" s="1">
        <v>0.27391304300000002</v>
      </c>
      <c r="U61" s="1">
        <v>0.136956522</v>
      </c>
      <c r="V61" s="1">
        <v>2.173913E-3</v>
      </c>
      <c r="W61" s="1">
        <v>0.376086957</v>
      </c>
      <c r="X61" s="1">
        <v>0.39130434800000002</v>
      </c>
      <c r="Y61">
        <v>28.395672869999999</v>
      </c>
      <c r="Z61">
        <v>41.157486059999997</v>
      </c>
      <c r="AA61">
        <v>0</v>
      </c>
      <c r="AB61" t="str">
        <f t="shared" si="1"/>
        <v>NA</v>
      </c>
      <c r="AC61" t="str">
        <f t="shared" si="2"/>
        <v>NA</v>
      </c>
      <c r="AD61" t="str">
        <f t="shared" si="3"/>
        <v>NA</v>
      </c>
      <c r="AE61" t="str">
        <f t="shared" si="4"/>
        <v>Advice 3</v>
      </c>
      <c r="AF61" t="str">
        <f t="shared" si="5"/>
        <v>NA</v>
      </c>
      <c r="AG61" t="str">
        <f t="shared" si="6"/>
        <v>DNM</v>
      </c>
      <c r="AH61" t="str">
        <f t="shared" si="7"/>
        <v>Advice 1</v>
      </c>
      <c r="AI61" t="str">
        <f t="shared" si="0"/>
        <v>NA</v>
      </c>
      <c r="AJ61" t="str">
        <f t="shared" si="8"/>
        <v>Advice 1</v>
      </c>
      <c r="AK61" t="str">
        <f t="shared" si="9"/>
        <v>ND</v>
      </c>
    </row>
    <row r="62" spans="1:37">
      <c r="A62">
        <v>61</v>
      </c>
      <c r="B62" t="s">
        <v>300</v>
      </c>
      <c r="C62" t="s">
        <v>301</v>
      </c>
      <c r="D62" t="s">
        <v>119</v>
      </c>
      <c r="E62" t="s">
        <v>19</v>
      </c>
      <c r="F62">
        <v>39.031297459999998</v>
      </c>
      <c r="G62">
        <v>-76.90971888</v>
      </c>
      <c r="H62">
        <v>38.998084319999997</v>
      </c>
      <c r="I62">
        <v>-76.918241429999995</v>
      </c>
      <c r="J62" t="s">
        <v>302</v>
      </c>
      <c r="K62" t="s">
        <v>303</v>
      </c>
      <c r="L62">
        <v>10</v>
      </c>
      <c r="M62">
        <v>4855.3804099999998</v>
      </c>
      <c r="N62">
        <v>23.240061480000001</v>
      </c>
      <c r="O62">
        <v>68.341471970000001</v>
      </c>
      <c r="P62">
        <v>22.905641620000001</v>
      </c>
      <c r="Q62">
        <v>3.0187782099999998</v>
      </c>
      <c r="R62" s="1">
        <v>0</v>
      </c>
      <c r="S62" s="1">
        <v>0</v>
      </c>
      <c r="T62" s="1">
        <v>0.27314112299999999</v>
      </c>
      <c r="U62" s="1">
        <v>0.13808801200000001</v>
      </c>
      <c r="V62" s="1">
        <v>1.517451E-3</v>
      </c>
      <c r="W62" s="1">
        <v>0.39453717799999999</v>
      </c>
      <c r="X62" s="1">
        <v>0.44006069799999997</v>
      </c>
      <c r="Y62">
        <v>34.166671010000002</v>
      </c>
      <c r="Z62">
        <v>50.179793850000003</v>
      </c>
      <c r="AA62">
        <v>0</v>
      </c>
      <c r="AB62" t="str">
        <f t="shared" si="1"/>
        <v>NA</v>
      </c>
      <c r="AC62" t="str">
        <f t="shared" si="2"/>
        <v>NA</v>
      </c>
      <c r="AD62" t="str">
        <f t="shared" si="3"/>
        <v>NA</v>
      </c>
      <c r="AE62" t="str">
        <f t="shared" si="4"/>
        <v>Advice 3</v>
      </c>
      <c r="AF62" t="str">
        <f t="shared" si="5"/>
        <v>NA</v>
      </c>
      <c r="AG62" t="str">
        <f t="shared" si="6"/>
        <v>DNM</v>
      </c>
      <c r="AH62" t="str">
        <f t="shared" si="7"/>
        <v>Advice 1</v>
      </c>
      <c r="AI62" t="str">
        <f t="shared" si="0"/>
        <v>NA</v>
      </c>
      <c r="AJ62" t="str">
        <f t="shared" si="8"/>
        <v>Advice 1</v>
      </c>
      <c r="AK62" t="str">
        <f t="shared" si="9"/>
        <v>D</v>
      </c>
    </row>
    <row r="63" spans="1:37">
      <c r="A63">
        <v>62</v>
      </c>
      <c r="B63" t="s">
        <v>304</v>
      </c>
      <c r="C63" t="s">
        <v>305</v>
      </c>
      <c r="D63" t="s">
        <v>162</v>
      </c>
      <c r="E63" t="s">
        <v>19</v>
      </c>
      <c r="F63">
        <v>39.107733590000002</v>
      </c>
      <c r="G63">
        <v>-77.184620240000001</v>
      </c>
      <c r="H63">
        <v>38.996153550000002</v>
      </c>
      <c r="I63">
        <v>-76.931920950000006</v>
      </c>
      <c r="J63" t="s">
        <v>306</v>
      </c>
      <c r="K63" t="s">
        <v>307</v>
      </c>
      <c r="L63">
        <v>37</v>
      </c>
      <c r="M63">
        <v>32208.804929999998</v>
      </c>
      <c r="N63">
        <v>26.930142140000001</v>
      </c>
      <c r="O63">
        <v>80.669825410000001</v>
      </c>
      <c r="P63">
        <v>33.343921080000001</v>
      </c>
      <c r="Q63">
        <v>19.997914609999999</v>
      </c>
      <c r="R63" s="1">
        <v>0.3561704</v>
      </c>
      <c r="S63" s="1">
        <v>6.5876149999999998E-3</v>
      </c>
      <c r="T63" s="1">
        <v>0.36275801499999999</v>
      </c>
      <c r="U63" s="1">
        <v>0.17391304299999999</v>
      </c>
      <c r="V63" s="1">
        <v>4.3917400000000002E-4</v>
      </c>
      <c r="W63" s="1">
        <v>0.48836188000000003</v>
      </c>
      <c r="X63" s="1">
        <v>0.48836188000000003</v>
      </c>
      <c r="Y63">
        <v>27.578742030000001</v>
      </c>
      <c r="Z63">
        <v>42.791342559999997</v>
      </c>
      <c r="AA63">
        <v>0</v>
      </c>
      <c r="AB63" t="str">
        <f t="shared" si="1"/>
        <v>NA</v>
      </c>
      <c r="AC63" t="str">
        <f t="shared" si="2"/>
        <v>NA</v>
      </c>
      <c r="AD63" t="str">
        <f t="shared" si="3"/>
        <v>NA</v>
      </c>
      <c r="AE63" t="str">
        <f t="shared" si="4"/>
        <v>Advice 3</v>
      </c>
      <c r="AF63" t="str">
        <f t="shared" si="5"/>
        <v>DNM</v>
      </c>
      <c r="AG63" t="str">
        <f t="shared" si="6"/>
        <v>NA</v>
      </c>
      <c r="AH63" t="str">
        <f t="shared" si="7"/>
        <v>Advice 1</v>
      </c>
      <c r="AI63" t="str">
        <f t="shared" si="0"/>
        <v>NA</v>
      </c>
      <c r="AJ63" t="str">
        <f t="shared" si="8"/>
        <v>NA</v>
      </c>
      <c r="AK63" t="str">
        <f t="shared" si="9"/>
        <v>ND</v>
      </c>
    </row>
    <row r="64" spans="1:37">
      <c r="A64">
        <v>63</v>
      </c>
      <c r="B64" t="s">
        <v>308</v>
      </c>
      <c r="C64" t="s">
        <v>309</v>
      </c>
      <c r="D64" t="s">
        <v>310</v>
      </c>
      <c r="E64" t="s">
        <v>19</v>
      </c>
      <c r="F64">
        <v>39.159355159999997</v>
      </c>
      <c r="G64">
        <v>-76.677619930000006</v>
      </c>
      <c r="H64">
        <v>39.081935880000003</v>
      </c>
      <c r="I64">
        <v>-76.888313289999999</v>
      </c>
      <c r="J64" t="s">
        <v>311</v>
      </c>
      <c r="K64" t="s">
        <v>312</v>
      </c>
      <c r="L64">
        <v>29</v>
      </c>
      <c r="M64">
        <v>30410</v>
      </c>
      <c r="N64">
        <v>29.391226190000001</v>
      </c>
      <c r="O64">
        <v>100</v>
      </c>
      <c r="P64">
        <v>39.892246870000001</v>
      </c>
      <c r="Q64">
        <v>18.888391899999998</v>
      </c>
      <c r="R64" s="1">
        <v>0.49576271199999999</v>
      </c>
      <c r="S64" s="1">
        <v>7.6271186000000005E-2</v>
      </c>
      <c r="T64" s="1">
        <v>0.38135593200000001</v>
      </c>
      <c r="U64" s="1">
        <v>0.26271186400000002</v>
      </c>
      <c r="V64" s="1">
        <v>4.2372879999999996E-3</v>
      </c>
      <c r="W64" s="1">
        <v>0.41525423700000003</v>
      </c>
      <c r="X64" s="1">
        <v>0.44067796599999998</v>
      </c>
      <c r="Y64">
        <v>79.258537849999996</v>
      </c>
      <c r="Z64">
        <v>138.49345170000001</v>
      </c>
      <c r="AA64">
        <v>0</v>
      </c>
      <c r="AB64" t="str">
        <f t="shared" si="1"/>
        <v>NA</v>
      </c>
      <c r="AC64" t="str">
        <f t="shared" si="2"/>
        <v>NA</v>
      </c>
      <c r="AD64" t="str">
        <f t="shared" si="3"/>
        <v>NA</v>
      </c>
      <c r="AE64" t="str">
        <f t="shared" si="4"/>
        <v>Advice 3</v>
      </c>
      <c r="AF64" t="str">
        <f t="shared" si="5"/>
        <v>DNM</v>
      </c>
      <c r="AG64" t="str">
        <f t="shared" si="6"/>
        <v>NA</v>
      </c>
      <c r="AH64" t="str">
        <f t="shared" si="7"/>
        <v>Advice 1</v>
      </c>
      <c r="AI64" t="str">
        <f t="shared" si="0"/>
        <v>NA</v>
      </c>
      <c r="AJ64" t="str">
        <f t="shared" si="8"/>
        <v>NA</v>
      </c>
      <c r="AK64" t="str">
        <f t="shared" si="9"/>
        <v>ND</v>
      </c>
    </row>
    <row r="65" spans="1:37">
      <c r="A65">
        <v>64</v>
      </c>
      <c r="B65" t="s">
        <v>313</v>
      </c>
      <c r="C65" t="s">
        <v>314</v>
      </c>
      <c r="D65" t="s">
        <v>119</v>
      </c>
      <c r="E65" t="s">
        <v>19</v>
      </c>
      <c r="F65">
        <v>39.011205289999999</v>
      </c>
      <c r="G65">
        <v>-76.927723040000004</v>
      </c>
      <c r="H65">
        <v>39.002541110000003</v>
      </c>
      <c r="I65">
        <v>-76.915941509999996</v>
      </c>
      <c r="J65" t="s">
        <v>315</v>
      </c>
      <c r="K65" t="s">
        <v>316</v>
      </c>
      <c r="L65">
        <v>11</v>
      </c>
      <c r="M65">
        <v>3159.7365180000002</v>
      </c>
      <c r="N65">
        <v>17.585018829999999</v>
      </c>
      <c r="O65">
        <v>49.000289739999999</v>
      </c>
      <c r="P65">
        <v>13.29898425</v>
      </c>
      <c r="Q65">
        <v>1.963234395</v>
      </c>
      <c r="R65" s="1">
        <v>0</v>
      </c>
      <c r="S65" s="1">
        <v>0</v>
      </c>
      <c r="T65" s="1">
        <v>0.27566807300000001</v>
      </c>
      <c r="U65" s="1">
        <v>0.12095639900000001</v>
      </c>
      <c r="V65" s="1">
        <v>1.4064699999999999E-3</v>
      </c>
      <c r="W65" s="1">
        <v>0.374120956</v>
      </c>
      <c r="X65" s="1">
        <v>0.42194092799999999</v>
      </c>
      <c r="Y65">
        <v>24.895014320000001</v>
      </c>
      <c r="Z65">
        <v>35.652234669999999</v>
      </c>
      <c r="AA65">
        <v>0</v>
      </c>
      <c r="AB65" t="str">
        <f t="shared" si="1"/>
        <v>NA</v>
      </c>
      <c r="AC65" t="str">
        <f t="shared" si="2"/>
        <v>NA</v>
      </c>
      <c r="AD65" t="str">
        <f t="shared" si="3"/>
        <v>NA</v>
      </c>
      <c r="AE65" t="str">
        <f t="shared" si="4"/>
        <v>Advice 3</v>
      </c>
      <c r="AF65" t="str">
        <f t="shared" si="5"/>
        <v>NA</v>
      </c>
      <c r="AG65" t="str">
        <f t="shared" si="6"/>
        <v>DNM</v>
      </c>
      <c r="AH65" t="str">
        <f t="shared" si="7"/>
        <v>Advice 1</v>
      </c>
      <c r="AI65" t="str">
        <f t="shared" si="0"/>
        <v>NA</v>
      </c>
      <c r="AJ65" t="str">
        <f t="shared" si="8"/>
        <v>NA</v>
      </c>
      <c r="AK65" t="str">
        <f t="shared" si="9"/>
        <v>D</v>
      </c>
    </row>
    <row r="66" spans="1:37">
      <c r="A66">
        <v>65</v>
      </c>
      <c r="B66" t="s">
        <v>317</v>
      </c>
      <c r="C66" t="s">
        <v>318</v>
      </c>
      <c r="D66" t="s">
        <v>209</v>
      </c>
      <c r="E66" t="s">
        <v>19</v>
      </c>
      <c r="F66">
        <v>38.993386110000003</v>
      </c>
      <c r="G66">
        <v>-76.936560830000005</v>
      </c>
      <c r="H66">
        <v>38.991609439999998</v>
      </c>
      <c r="I66">
        <v>-76.899759329999995</v>
      </c>
      <c r="J66" t="s">
        <v>319</v>
      </c>
      <c r="K66" t="s">
        <v>320</v>
      </c>
      <c r="L66">
        <v>10</v>
      </c>
      <c r="M66">
        <v>4938.968871</v>
      </c>
      <c r="N66">
        <v>20.633065940000002</v>
      </c>
      <c r="O66">
        <v>23.96707979</v>
      </c>
      <c r="P66">
        <v>23.19042194</v>
      </c>
      <c r="Q66">
        <v>3.067465179</v>
      </c>
      <c r="R66" s="1">
        <v>0</v>
      </c>
      <c r="S66" s="1">
        <v>0</v>
      </c>
      <c r="T66" s="1">
        <v>0.35757575800000002</v>
      </c>
      <c r="U66" s="1">
        <v>0.18181818199999999</v>
      </c>
      <c r="V66" s="1">
        <v>6.0606059999999996E-3</v>
      </c>
      <c r="W66" s="1">
        <v>0.45454545499999999</v>
      </c>
      <c r="X66" s="1">
        <v>0.49090909100000002</v>
      </c>
      <c r="Y66">
        <v>22.746066729999999</v>
      </c>
      <c r="Z66">
        <v>52.137800439999999</v>
      </c>
      <c r="AA66">
        <v>0</v>
      </c>
      <c r="AB66" t="str">
        <f t="shared" si="1"/>
        <v>NA</v>
      </c>
      <c r="AC66" t="str">
        <f t="shared" si="2"/>
        <v>NA</v>
      </c>
      <c r="AD66" t="str">
        <f t="shared" si="3"/>
        <v>NA</v>
      </c>
      <c r="AE66" t="str">
        <f t="shared" si="4"/>
        <v>Advice 3</v>
      </c>
      <c r="AF66" t="str">
        <f t="shared" si="5"/>
        <v>NA</v>
      </c>
      <c r="AG66" t="str">
        <f t="shared" si="6"/>
        <v>DNM</v>
      </c>
      <c r="AH66" t="str">
        <f t="shared" si="7"/>
        <v>Advice 1</v>
      </c>
      <c r="AI66" t="str">
        <f t="shared" ref="AI66:AI129" si="10">IF(AND($P66&gt;40, $P66&lt;50), IF(AND($P66&gt;40, $P66&lt;50, Y66&gt;5.53), "Advice 1", "DNM"), "NA")</f>
        <v>NA</v>
      </c>
      <c r="AJ66" t="str">
        <f t="shared" si="8"/>
        <v>Advice 1</v>
      </c>
      <c r="AK66" t="str">
        <f t="shared" si="9"/>
        <v>D</v>
      </c>
    </row>
    <row r="67" spans="1:37">
      <c r="A67">
        <v>66</v>
      </c>
      <c r="B67" t="s">
        <v>321</v>
      </c>
      <c r="C67" t="s">
        <v>322</v>
      </c>
      <c r="D67" t="s">
        <v>119</v>
      </c>
      <c r="E67" t="s">
        <v>19</v>
      </c>
      <c r="F67">
        <v>39.021131050000001</v>
      </c>
      <c r="G67">
        <v>-76.92931342</v>
      </c>
      <c r="H67">
        <v>39.002534449999999</v>
      </c>
      <c r="I67">
        <v>-76.915923660000004</v>
      </c>
      <c r="J67" t="s">
        <v>323</v>
      </c>
      <c r="K67" t="s">
        <v>324</v>
      </c>
      <c r="L67">
        <v>11</v>
      </c>
      <c r="M67">
        <v>4668.2090829999997</v>
      </c>
      <c r="N67">
        <v>21.520266100000001</v>
      </c>
      <c r="O67">
        <v>100</v>
      </c>
      <c r="P67">
        <v>19.163429319999999</v>
      </c>
      <c r="Q67">
        <v>2.9009114509999998</v>
      </c>
      <c r="R67" s="1">
        <v>0</v>
      </c>
      <c r="S67" s="1">
        <v>0</v>
      </c>
      <c r="T67" s="1">
        <v>0.29885057500000001</v>
      </c>
      <c r="U67" s="1">
        <v>0.15373563200000001</v>
      </c>
      <c r="V67" s="1">
        <v>1.4367819999999999E-3</v>
      </c>
      <c r="W67" s="1">
        <v>0.40373563200000001</v>
      </c>
      <c r="X67" s="1">
        <v>0.41091954000000003</v>
      </c>
      <c r="Y67">
        <v>32.409780689999998</v>
      </c>
      <c r="Z67">
        <v>47.472446300000001</v>
      </c>
      <c r="AA67">
        <v>0</v>
      </c>
      <c r="AB67" t="str">
        <f t="shared" ref="AB67:AB130" si="11">IF(OR(AND($P67&gt;40, $P67&lt;50),AND($P67&gt;60, $P67&lt;70)), IF(OR(AND($P67&gt;40, $P67&lt;50, R67&lt;55.91%),AND($P67&gt;60, $P67&lt;70, R67&lt;88.39%)), "Advice 1", "DNM"), "NA")</f>
        <v>NA</v>
      </c>
      <c r="AC67" t="str">
        <f t="shared" ref="AC67:AC130" si="12">IF(OR(AND($P67&gt;40, $P67&lt;50),AND($P67&gt;50, $P67&lt;60)), IF(OR(AND($P67&gt;40, $P67&lt;50, S67&gt;25.45%),AND($P67&gt;50, $P67&lt;60, S67&gt;44.29%)), "Advice 2", "DNM"), "NA")</f>
        <v>NA</v>
      </c>
      <c r="AD67" t="str">
        <f t="shared" ref="AD67:AD130" si="13">IF(OR(AND($P67&gt;40, $P67&lt;50),AND($P67&gt;70, $P67&lt;80)), IF(OR(AND($P67&gt;40, $P67&lt;50, T67&gt;25.47%),AND($P67&gt;70, $P67&lt;80, T67&gt;17.2%)), "Advice 3", "DNM"), "NA")</f>
        <v>NA</v>
      </c>
      <c r="AE67" t="str">
        <f t="shared" ref="AE67:AE130" si="14">IF(OR(AND($P67&gt;10, $P67&lt;20),AND($P67&gt;20, $P67&lt;30),AND($P67&gt;30, $P67&lt;40),AND($P67&gt;40, $P67&lt;50),AND($P67&gt;50, $P67&lt;60),AND($P67&gt;60, $P67&lt;70)), IF(OR(AND($P67&gt;10, $P67&lt;20, U67&gt;4.81%),AND($P67&gt;20, $P67&lt;30, U67&gt;5.01%),AND($P67&gt;30, $P67&lt;40, U67&gt;3.89%),AND($P67&gt;40, $P67&lt;50, U67&gt;3.22%),AND($P67&gt;50, $P67&lt;60, U67&gt;2.59%),AND($P67&gt;60, $P67&lt;70, U67&gt;1.27%)), "Advice 3", "DNM"), "NA")</f>
        <v>Advice 3</v>
      </c>
      <c r="AF67" t="str">
        <f t="shared" ref="AF67:AF130" si="15">IF(OR(AND($P67&gt;0, $P67&lt;10),AND($P67&gt;30, $P67&lt;40),AND($P67&gt;70, $P67&lt;80)), IF(OR(AND($P67&gt;0, $P67&lt;10, V67&gt;3.66%),AND($P67&gt;30, $P67&lt;40, V67&gt;5.43%),AND($P67&gt;70, $P67&lt;80, V67&gt;0.23%)), "Advice 4", "DNM"), "NA")</f>
        <v>NA</v>
      </c>
      <c r="AG67" t="str">
        <f t="shared" ref="AG67:AG130" si="16">IF(OR(AND($P67&gt;10, $P67&lt;20),AND($P67&gt;20, $P67&lt;30)), IF(OR(AND($P67&gt;10, $P67&lt;20, W67&lt;15.91%),AND($P67&gt;20, $P67&lt;30, W67&lt;19.63%)), "Advice 1", "DNM"), "NA")</f>
        <v>DNM</v>
      </c>
      <c r="AH67" t="str">
        <f t="shared" ref="AH67:AH130" si="17">IF(OR(AND($P67&gt;10, $P67&lt;20),AND($P67&gt;20, $P67&lt;30),AND($P67&gt;30, $P67&lt;40)), IF(OR(AND($P67&gt;10, $P67&lt;20, X67&gt;25.59%),AND($P67&gt;20, $P67&lt;30, X67&gt;28.12%),AND($P67&gt;30, $P67&lt;40, X67&gt;27.98%)), "Advice 1", "DNM"), "NA")</f>
        <v>Advice 1</v>
      </c>
      <c r="AI67" t="str">
        <f t="shared" si="10"/>
        <v>NA</v>
      </c>
      <c r="AJ67" t="str">
        <f t="shared" ref="AJ67:AJ130" si="18">IF(AND($P67&gt;20, $P67&lt;30), IF(AND($P67&gt;20, $P67&lt;30, Z67&gt;8.55), "Advice 1", "DNM"), "NA")</f>
        <v>NA</v>
      </c>
      <c r="AK67" t="str">
        <f t="shared" ref="AK67:AK130" si="19">IF(O67&lt;70,"D","ND")</f>
        <v>ND</v>
      </c>
    </row>
    <row r="68" spans="1:37">
      <c r="A68">
        <v>67</v>
      </c>
      <c r="B68" t="s">
        <v>325</v>
      </c>
      <c r="C68" t="s">
        <v>326</v>
      </c>
      <c r="D68" t="s">
        <v>327</v>
      </c>
      <c r="E68" t="s">
        <v>19</v>
      </c>
      <c r="F68">
        <v>39.002517699999999</v>
      </c>
      <c r="G68">
        <v>-76.915283200000005</v>
      </c>
      <c r="H68">
        <v>39.02124405</v>
      </c>
      <c r="I68">
        <v>-76.924537659999999</v>
      </c>
      <c r="J68" t="s">
        <v>328</v>
      </c>
      <c r="K68" t="s">
        <v>329</v>
      </c>
      <c r="L68">
        <v>8</v>
      </c>
      <c r="M68">
        <v>4316</v>
      </c>
      <c r="N68">
        <v>26.441294599999999</v>
      </c>
      <c r="O68">
        <v>99</v>
      </c>
      <c r="P68">
        <v>25.933729939999999</v>
      </c>
      <c r="Q68">
        <v>2.6865048549999999</v>
      </c>
      <c r="R68" s="1">
        <v>5.9523810000000003E-2</v>
      </c>
      <c r="S68" s="1">
        <v>0</v>
      </c>
      <c r="T68" s="1">
        <v>0.40079365099999997</v>
      </c>
      <c r="U68" s="1">
        <v>0.23412698400000001</v>
      </c>
      <c r="V68" s="1">
        <v>3.9682540000000001E-3</v>
      </c>
      <c r="W68" s="1">
        <v>0.51190476200000001</v>
      </c>
      <c r="X68" s="1">
        <v>0.48412698399999998</v>
      </c>
      <c r="Y68">
        <v>35.16568582</v>
      </c>
      <c r="Z68">
        <v>57.506567240000003</v>
      </c>
      <c r="AA68">
        <v>0</v>
      </c>
      <c r="AB68" t="str">
        <f t="shared" si="11"/>
        <v>NA</v>
      </c>
      <c r="AC68" t="str">
        <f t="shared" si="12"/>
        <v>NA</v>
      </c>
      <c r="AD68" t="str">
        <f t="shared" si="13"/>
        <v>NA</v>
      </c>
      <c r="AE68" t="str">
        <f t="shared" si="14"/>
        <v>Advice 3</v>
      </c>
      <c r="AF68" t="str">
        <f t="shared" si="15"/>
        <v>NA</v>
      </c>
      <c r="AG68" t="str">
        <f t="shared" si="16"/>
        <v>DNM</v>
      </c>
      <c r="AH68" t="str">
        <f t="shared" si="17"/>
        <v>Advice 1</v>
      </c>
      <c r="AI68" t="str">
        <f t="shared" si="10"/>
        <v>NA</v>
      </c>
      <c r="AJ68" t="str">
        <f t="shared" si="18"/>
        <v>Advice 1</v>
      </c>
      <c r="AK68" t="str">
        <f t="shared" si="19"/>
        <v>ND</v>
      </c>
    </row>
    <row r="69" spans="1:37">
      <c r="A69">
        <v>68</v>
      </c>
      <c r="B69" t="s">
        <v>330</v>
      </c>
      <c r="C69" t="s">
        <v>331</v>
      </c>
      <c r="D69" t="s">
        <v>228</v>
      </c>
      <c r="E69" t="s">
        <v>19</v>
      </c>
      <c r="F69">
        <v>39.003410340000002</v>
      </c>
      <c r="G69">
        <v>-76.914924619999994</v>
      </c>
      <c r="H69">
        <v>39.032566070000001</v>
      </c>
      <c r="I69">
        <v>-76.909645080000004</v>
      </c>
      <c r="J69" t="s">
        <v>332</v>
      </c>
      <c r="K69" t="s">
        <v>333</v>
      </c>
      <c r="L69">
        <v>8</v>
      </c>
      <c r="M69">
        <v>5531</v>
      </c>
      <c r="N69">
        <v>22.763501940000001</v>
      </c>
      <c r="O69">
        <v>60.229820269999998</v>
      </c>
      <c r="P69">
        <v>24.086710199999999</v>
      </c>
      <c r="Q69">
        <v>3.440873968</v>
      </c>
      <c r="R69" s="1">
        <v>3.0555556000000001E-2</v>
      </c>
      <c r="S69" s="1">
        <v>0</v>
      </c>
      <c r="T69" s="1">
        <v>0.436111111</v>
      </c>
      <c r="U69" s="1">
        <v>0.24722222199999999</v>
      </c>
      <c r="V69" s="1">
        <v>2.7777779999999998E-3</v>
      </c>
      <c r="W69" s="1">
        <v>0.51944444400000001</v>
      </c>
      <c r="X69" s="1">
        <v>0.48333333299999998</v>
      </c>
      <c r="Y69">
        <v>38.963258359999998</v>
      </c>
      <c r="Z69">
        <v>61.696200189999999</v>
      </c>
      <c r="AA69">
        <v>0</v>
      </c>
      <c r="AB69" t="str">
        <f t="shared" si="11"/>
        <v>NA</v>
      </c>
      <c r="AC69" t="str">
        <f t="shared" si="12"/>
        <v>NA</v>
      </c>
      <c r="AD69" t="str">
        <f t="shared" si="13"/>
        <v>NA</v>
      </c>
      <c r="AE69" t="str">
        <f t="shared" si="14"/>
        <v>Advice 3</v>
      </c>
      <c r="AF69" t="str">
        <f t="shared" si="15"/>
        <v>NA</v>
      </c>
      <c r="AG69" t="str">
        <f t="shared" si="16"/>
        <v>DNM</v>
      </c>
      <c r="AH69" t="str">
        <f t="shared" si="17"/>
        <v>Advice 1</v>
      </c>
      <c r="AI69" t="str">
        <f t="shared" si="10"/>
        <v>NA</v>
      </c>
      <c r="AJ69" t="str">
        <f t="shared" si="18"/>
        <v>Advice 1</v>
      </c>
      <c r="AK69" t="str">
        <f t="shared" si="19"/>
        <v>D</v>
      </c>
    </row>
    <row r="70" spans="1:37">
      <c r="A70">
        <v>69</v>
      </c>
      <c r="B70" t="s">
        <v>334</v>
      </c>
      <c r="C70" t="s">
        <v>335</v>
      </c>
      <c r="D70" t="s">
        <v>82</v>
      </c>
      <c r="E70" t="s">
        <v>19</v>
      </c>
      <c r="F70">
        <v>39.150154110000003</v>
      </c>
      <c r="G70">
        <v>-77.207817079999998</v>
      </c>
      <c r="H70">
        <v>39.001190190000003</v>
      </c>
      <c r="I70">
        <v>-76.9209137</v>
      </c>
      <c r="J70" t="s">
        <v>336</v>
      </c>
      <c r="K70" t="s">
        <v>337</v>
      </c>
      <c r="L70">
        <v>40</v>
      </c>
      <c r="M70">
        <v>40970</v>
      </c>
      <c r="N70">
        <v>33.443557910000003</v>
      </c>
      <c r="O70">
        <v>100</v>
      </c>
      <c r="P70">
        <v>36.895306249999997</v>
      </c>
      <c r="Q70">
        <v>25.435175319999999</v>
      </c>
      <c r="R70" s="1">
        <v>0.110294118</v>
      </c>
      <c r="S70" s="1">
        <v>2.2058824000000001E-2</v>
      </c>
      <c r="T70" s="1">
        <v>0.34803921599999998</v>
      </c>
      <c r="U70" s="1">
        <v>0.30882352899999999</v>
      </c>
      <c r="V70" s="1">
        <v>2.4509800000000002E-3</v>
      </c>
      <c r="W70" s="1">
        <v>0.34803921599999998</v>
      </c>
      <c r="X70" s="1">
        <v>0.47303921599999998</v>
      </c>
      <c r="Y70">
        <v>95.587279589999994</v>
      </c>
      <c r="Z70">
        <v>114.4750767</v>
      </c>
      <c r="AA70">
        <v>0</v>
      </c>
      <c r="AB70" t="str">
        <f t="shared" si="11"/>
        <v>NA</v>
      </c>
      <c r="AC70" t="str">
        <f t="shared" si="12"/>
        <v>NA</v>
      </c>
      <c r="AD70" t="str">
        <f t="shared" si="13"/>
        <v>NA</v>
      </c>
      <c r="AE70" t="str">
        <f t="shared" si="14"/>
        <v>Advice 3</v>
      </c>
      <c r="AF70" t="str">
        <f t="shared" si="15"/>
        <v>DNM</v>
      </c>
      <c r="AG70" t="str">
        <f t="shared" si="16"/>
        <v>NA</v>
      </c>
      <c r="AH70" t="str">
        <f t="shared" si="17"/>
        <v>Advice 1</v>
      </c>
      <c r="AI70" t="str">
        <f t="shared" si="10"/>
        <v>NA</v>
      </c>
      <c r="AJ70" t="str">
        <f t="shared" si="18"/>
        <v>NA</v>
      </c>
      <c r="AK70" t="str">
        <f t="shared" si="19"/>
        <v>ND</v>
      </c>
    </row>
    <row r="71" spans="1:37">
      <c r="A71">
        <v>70</v>
      </c>
      <c r="B71" t="s">
        <v>338</v>
      </c>
      <c r="C71" t="s">
        <v>339</v>
      </c>
      <c r="D71" t="s">
        <v>209</v>
      </c>
      <c r="E71" t="s">
        <v>19</v>
      </c>
      <c r="F71">
        <v>38.993484389999999</v>
      </c>
      <c r="G71">
        <v>-76.937024100000002</v>
      </c>
      <c r="H71">
        <v>38.992339459999997</v>
      </c>
      <c r="I71">
        <v>-76.899065949999994</v>
      </c>
      <c r="J71" t="s">
        <v>340</v>
      </c>
      <c r="K71" t="s">
        <v>341</v>
      </c>
      <c r="L71">
        <v>14</v>
      </c>
      <c r="M71">
        <v>5846.6492440000002</v>
      </c>
      <c r="N71">
        <v>25.968828009999999</v>
      </c>
      <c r="O71">
        <v>100</v>
      </c>
      <c r="P71">
        <v>17.349994379999998</v>
      </c>
      <c r="Q71">
        <v>3.6161317990000001</v>
      </c>
      <c r="R71" s="1">
        <v>0.192982456</v>
      </c>
      <c r="S71" s="1">
        <v>0</v>
      </c>
      <c r="T71" s="1">
        <v>0.22807017500000001</v>
      </c>
      <c r="U71" s="1">
        <v>0.14035087700000001</v>
      </c>
      <c r="V71" s="1">
        <v>1.7543860000000001E-2</v>
      </c>
      <c r="W71" s="1">
        <v>0.38596491199999999</v>
      </c>
      <c r="X71" s="1">
        <v>0.42105263199999998</v>
      </c>
      <c r="Y71">
        <v>61.975070860000002</v>
      </c>
      <c r="Z71">
        <v>108.29135359999999</v>
      </c>
      <c r="AA71">
        <v>1.7241379000000001E-2</v>
      </c>
      <c r="AB71" t="str">
        <f t="shared" si="11"/>
        <v>NA</v>
      </c>
      <c r="AC71" t="str">
        <f t="shared" si="12"/>
        <v>NA</v>
      </c>
      <c r="AD71" t="str">
        <f t="shared" si="13"/>
        <v>NA</v>
      </c>
      <c r="AE71" t="str">
        <f t="shared" si="14"/>
        <v>Advice 3</v>
      </c>
      <c r="AF71" t="str">
        <f t="shared" si="15"/>
        <v>NA</v>
      </c>
      <c r="AG71" t="str">
        <f t="shared" si="16"/>
        <v>DNM</v>
      </c>
      <c r="AH71" t="str">
        <f t="shared" si="17"/>
        <v>Advice 1</v>
      </c>
      <c r="AI71" t="str">
        <f t="shared" si="10"/>
        <v>NA</v>
      </c>
      <c r="AJ71" t="str">
        <f t="shared" si="18"/>
        <v>NA</v>
      </c>
      <c r="AK71" t="str">
        <f t="shared" si="19"/>
        <v>ND</v>
      </c>
    </row>
    <row r="72" spans="1:37">
      <c r="A72">
        <v>71</v>
      </c>
      <c r="B72" t="s">
        <v>342</v>
      </c>
      <c r="C72" t="s">
        <v>343</v>
      </c>
      <c r="D72" t="s">
        <v>119</v>
      </c>
      <c r="E72" t="s">
        <v>19</v>
      </c>
      <c r="F72">
        <v>38.993622360000003</v>
      </c>
      <c r="G72">
        <v>-76.936624789999996</v>
      </c>
      <c r="H72">
        <v>38.99803464</v>
      </c>
      <c r="I72">
        <v>-76.921936970000004</v>
      </c>
      <c r="J72" t="s">
        <v>344</v>
      </c>
      <c r="K72" t="s">
        <v>345</v>
      </c>
      <c r="L72">
        <v>4</v>
      </c>
      <c r="M72">
        <v>2889.750297</v>
      </c>
      <c r="N72">
        <v>24.417835109999999</v>
      </c>
      <c r="O72">
        <v>88.388682759999995</v>
      </c>
      <c r="P72">
        <v>25.61777549</v>
      </c>
      <c r="Q72">
        <v>1.793247517</v>
      </c>
      <c r="R72" s="1">
        <v>0.143968872</v>
      </c>
      <c r="S72" s="1">
        <v>0</v>
      </c>
      <c r="T72" s="1">
        <v>0.42412451400000001</v>
      </c>
      <c r="U72" s="1">
        <v>0.30350194600000002</v>
      </c>
      <c r="V72" s="1">
        <v>3.891051E-3</v>
      </c>
      <c r="W72" s="1">
        <v>0.52140077799999995</v>
      </c>
      <c r="X72" s="1">
        <v>0.48638132299999998</v>
      </c>
      <c r="Y72">
        <v>54.760503290000003</v>
      </c>
      <c r="Z72">
        <v>77.018380230000005</v>
      </c>
      <c r="AA72">
        <v>0</v>
      </c>
      <c r="AB72" t="str">
        <f t="shared" si="11"/>
        <v>NA</v>
      </c>
      <c r="AC72" t="str">
        <f t="shared" si="12"/>
        <v>NA</v>
      </c>
      <c r="AD72" t="str">
        <f t="shared" si="13"/>
        <v>NA</v>
      </c>
      <c r="AE72" t="str">
        <f t="shared" si="14"/>
        <v>Advice 3</v>
      </c>
      <c r="AF72" t="str">
        <f t="shared" si="15"/>
        <v>NA</v>
      </c>
      <c r="AG72" t="str">
        <f t="shared" si="16"/>
        <v>DNM</v>
      </c>
      <c r="AH72" t="str">
        <f t="shared" si="17"/>
        <v>Advice 1</v>
      </c>
      <c r="AI72" t="str">
        <f t="shared" si="10"/>
        <v>NA</v>
      </c>
      <c r="AJ72" t="str">
        <f t="shared" si="18"/>
        <v>Advice 1</v>
      </c>
      <c r="AK72" t="str">
        <f t="shared" si="19"/>
        <v>ND</v>
      </c>
    </row>
    <row r="73" spans="1:37">
      <c r="A73">
        <v>72</v>
      </c>
      <c r="B73" t="s">
        <v>346</v>
      </c>
      <c r="C73" t="s">
        <v>347</v>
      </c>
      <c r="D73" t="s">
        <v>34</v>
      </c>
      <c r="E73" t="s">
        <v>19</v>
      </c>
      <c r="F73">
        <v>39.002464979999999</v>
      </c>
      <c r="G73">
        <v>-76.915096370000001</v>
      </c>
      <c r="H73">
        <v>38.993123879999999</v>
      </c>
      <c r="I73">
        <v>-76.937264440000007</v>
      </c>
      <c r="J73" t="s">
        <v>348</v>
      </c>
      <c r="K73" t="s">
        <v>349</v>
      </c>
      <c r="L73">
        <v>8</v>
      </c>
      <c r="M73">
        <v>4202.3727170000002</v>
      </c>
      <c r="N73">
        <v>23.745042770000001</v>
      </c>
      <c r="O73">
        <v>76.936898150000005</v>
      </c>
      <c r="P73">
        <v>27.869280679999999</v>
      </c>
      <c r="Q73">
        <v>2.6089177710000002</v>
      </c>
      <c r="R73" s="1">
        <v>0.17634408600000001</v>
      </c>
      <c r="S73" s="1">
        <v>0</v>
      </c>
      <c r="T73" s="1">
        <v>0.27956989199999999</v>
      </c>
      <c r="U73" s="1">
        <v>0.174193548</v>
      </c>
      <c r="V73" s="1">
        <v>2.150538E-3</v>
      </c>
      <c r="W73" s="1">
        <v>0.37634408600000002</v>
      </c>
      <c r="X73" s="1">
        <v>0.393548387</v>
      </c>
      <c r="Y73">
        <v>33.497377749999998</v>
      </c>
      <c r="Z73">
        <v>52.490817149999998</v>
      </c>
      <c r="AA73">
        <v>6.4102559999999996E-3</v>
      </c>
      <c r="AB73" t="str">
        <f t="shared" si="11"/>
        <v>NA</v>
      </c>
      <c r="AC73" t="str">
        <f t="shared" si="12"/>
        <v>NA</v>
      </c>
      <c r="AD73" t="str">
        <f t="shared" si="13"/>
        <v>NA</v>
      </c>
      <c r="AE73" t="str">
        <f t="shared" si="14"/>
        <v>Advice 3</v>
      </c>
      <c r="AF73" t="str">
        <f t="shared" si="15"/>
        <v>NA</v>
      </c>
      <c r="AG73" t="str">
        <f t="shared" si="16"/>
        <v>DNM</v>
      </c>
      <c r="AH73" t="str">
        <f t="shared" si="17"/>
        <v>Advice 1</v>
      </c>
      <c r="AI73" t="str">
        <f t="shared" si="10"/>
        <v>NA</v>
      </c>
      <c r="AJ73" t="str">
        <f t="shared" si="18"/>
        <v>Advice 1</v>
      </c>
      <c r="AK73" t="str">
        <f t="shared" si="19"/>
        <v>ND</v>
      </c>
    </row>
    <row r="74" spans="1:37">
      <c r="A74">
        <v>73</v>
      </c>
      <c r="B74" t="s">
        <v>350</v>
      </c>
      <c r="C74" t="s">
        <v>351</v>
      </c>
      <c r="D74" t="s">
        <v>352</v>
      </c>
      <c r="E74" t="s">
        <v>19</v>
      </c>
      <c r="F74">
        <v>39.204757430000001</v>
      </c>
      <c r="G74">
        <v>-77.245253750000003</v>
      </c>
      <c r="H74">
        <v>38.997976119999997</v>
      </c>
      <c r="I74">
        <v>-76.942685549999993</v>
      </c>
      <c r="J74" t="s">
        <v>353</v>
      </c>
      <c r="K74" t="s">
        <v>354</v>
      </c>
      <c r="L74">
        <v>59</v>
      </c>
      <c r="M74">
        <v>55328.100189999997</v>
      </c>
      <c r="N74">
        <v>26.874508890000001</v>
      </c>
      <c r="O74">
        <v>79.43353089</v>
      </c>
      <c r="P74">
        <v>38.601459929999997</v>
      </c>
      <c r="Q74">
        <v>34.35693251</v>
      </c>
      <c r="R74" s="1">
        <v>0.37363864800000002</v>
      </c>
      <c r="S74" s="1">
        <v>0.153867635</v>
      </c>
      <c r="T74" s="1">
        <v>0.366098855</v>
      </c>
      <c r="U74" s="1">
        <v>0.22088801999999999</v>
      </c>
      <c r="V74" s="1">
        <v>2.7925200000000002E-4</v>
      </c>
      <c r="W74" s="1">
        <v>0.46551242700000001</v>
      </c>
      <c r="X74" s="1">
        <v>0.48952806500000001</v>
      </c>
      <c r="Y74">
        <v>90.24607537</v>
      </c>
      <c r="Z74">
        <v>112.63125049999999</v>
      </c>
      <c r="AA74">
        <v>0</v>
      </c>
      <c r="AB74" t="str">
        <f t="shared" si="11"/>
        <v>NA</v>
      </c>
      <c r="AC74" t="str">
        <f t="shared" si="12"/>
        <v>NA</v>
      </c>
      <c r="AD74" t="str">
        <f t="shared" si="13"/>
        <v>NA</v>
      </c>
      <c r="AE74" t="str">
        <f t="shared" si="14"/>
        <v>Advice 3</v>
      </c>
      <c r="AF74" t="str">
        <f t="shared" si="15"/>
        <v>DNM</v>
      </c>
      <c r="AG74" t="str">
        <f t="shared" si="16"/>
        <v>NA</v>
      </c>
      <c r="AH74" t="str">
        <f t="shared" si="17"/>
        <v>Advice 1</v>
      </c>
      <c r="AI74" t="str">
        <f t="shared" si="10"/>
        <v>NA</v>
      </c>
      <c r="AJ74" t="str">
        <f t="shared" si="18"/>
        <v>NA</v>
      </c>
      <c r="AK74" t="str">
        <f t="shared" si="19"/>
        <v>ND</v>
      </c>
    </row>
    <row r="75" spans="1:37">
      <c r="A75">
        <v>74</v>
      </c>
      <c r="B75" t="s">
        <v>355</v>
      </c>
      <c r="C75" t="s">
        <v>356</v>
      </c>
      <c r="D75" t="s">
        <v>357</v>
      </c>
      <c r="E75" t="s">
        <v>19</v>
      </c>
      <c r="F75">
        <v>38.895403279999996</v>
      </c>
      <c r="G75">
        <v>-77.009064679999994</v>
      </c>
      <c r="H75">
        <v>38.859292189999998</v>
      </c>
      <c r="I75">
        <v>-77.114139910000006</v>
      </c>
      <c r="J75" t="s">
        <v>358</v>
      </c>
      <c r="K75" t="s">
        <v>359</v>
      </c>
      <c r="L75">
        <v>60</v>
      </c>
      <c r="M75">
        <v>18244.68707</v>
      </c>
      <c r="N75">
        <v>18.97230072</v>
      </c>
      <c r="O75">
        <v>70.343087969999999</v>
      </c>
      <c r="P75">
        <v>18.005679140000002</v>
      </c>
      <c r="Q75">
        <v>11.323451629999999</v>
      </c>
      <c r="R75" s="1">
        <v>7.2315760000000007E-2</v>
      </c>
      <c r="S75" s="1">
        <v>0</v>
      </c>
      <c r="T75" s="1">
        <v>0.25144907500000002</v>
      </c>
      <c r="U75" s="1">
        <v>0.129726746</v>
      </c>
      <c r="V75" s="1">
        <v>2.7601399999999999E-4</v>
      </c>
      <c r="W75" s="1">
        <v>0.349986199</v>
      </c>
      <c r="X75" s="1">
        <v>0.386972123</v>
      </c>
      <c r="Y75">
        <v>30.74147086</v>
      </c>
      <c r="Z75">
        <v>61.883209129999997</v>
      </c>
      <c r="AA75">
        <v>0</v>
      </c>
      <c r="AB75" t="str">
        <f t="shared" si="11"/>
        <v>NA</v>
      </c>
      <c r="AC75" t="str">
        <f t="shared" si="12"/>
        <v>NA</v>
      </c>
      <c r="AD75" t="str">
        <f t="shared" si="13"/>
        <v>NA</v>
      </c>
      <c r="AE75" t="str">
        <f t="shared" si="14"/>
        <v>Advice 3</v>
      </c>
      <c r="AF75" t="str">
        <f t="shared" si="15"/>
        <v>NA</v>
      </c>
      <c r="AG75" t="str">
        <f t="shared" si="16"/>
        <v>DNM</v>
      </c>
      <c r="AH75" t="str">
        <f t="shared" si="17"/>
        <v>Advice 1</v>
      </c>
      <c r="AI75" t="str">
        <f t="shared" si="10"/>
        <v>NA</v>
      </c>
      <c r="AJ75" t="str">
        <f t="shared" si="18"/>
        <v>NA</v>
      </c>
      <c r="AK75" t="str">
        <f t="shared" si="19"/>
        <v>ND</v>
      </c>
    </row>
    <row r="76" spans="1:37">
      <c r="A76">
        <v>75</v>
      </c>
      <c r="B76" t="s">
        <v>360</v>
      </c>
      <c r="C76" t="s">
        <v>361</v>
      </c>
      <c r="D76" t="s">
        <v>362</v>
      </c>
      <c r="E76" t="s">
        <v>19</v>
      </c>
      <c r="F76">
        <v>39.002461719999999</v>
      </c>
      <c r="G76">
        <v>-76.915142369999998</v>
      </c>
      <c r="H76">
        <v>38.897541179999997</v>
      </c>
      <c r="I76">
        <v>-77.050783519999996</v>
      </c>
      <c r="J76" t="s">
        <v>363</v>
      </c>
      <c r="K76" t="s">
        <v>364</v>
      </c>
      <c r="L76">
        <v>67</v>
      </c>
      <c r="M76">
        <v>31380.116160000001</v>
      </c>
      <c r="N76">
        <v>19.83051236</v>
      </c>
      <c r="O76">
        <v>83.546343949999994</v>
      </c>
      <c r="P76">
        <v>17.70339693</v>
      </c>
      <c r="Q76">
        <v>17.996946990000001</v>
      </c>
      <c r="R76" s="1">
        <v>0.17436161999999999</v>
      </c>
      <c r="S76" s="1">
        <v>3.353108E-3</v>
      </c>
      <c r="T76" s="1">
        <v>0.35517152400000002</v>
      </c>
      <c r="U76" s="1">
        <v>0.15991746200000001</v>
      </c>
      <c r="V76" s="1">
        <v>2.5793099999999998E-4</v>
      </c>
      <c r="W76" s="1">
        <v>0.458602012</v>
      </c>
      <c r="X76" s="1">
        <v>0.49161723000000002</v>
      </c>
      <c r="Y76">
        <v>35.462601669999998</v>
      </c>
      <c r="Z76">
        <v>58.632551220000003</v>
      </c>
      <c r="AA76">
        <v>5.6424719999999999E-3</v>
      </c>
      <c r="AB76" t="str">
        <f t="shared" si="11"/>
        <v>NA</v>
      </c>
      <c r="AC76" t="str">
        <f t="shared" si="12"/>
        <v>NA</v>
      </c>
      <c r="AD76" t="str">
        <f t="shared" si="13"/>
        <v>NA</v>
      </c>
      <c r="AE76" t="str">
        <f t="shared" si="14"/>
        <v>Advice 3</v>
      </c>
      <c r="AF76" t="str">
        <f t="shared" si="15"/>
        <v>NA</v>
      </c>
      <c r="AG76" t="str">
        <f t="shared" si="16"/>
        <v>DNM</v>
      </c>
      <c r="AH76" t="str">
        <f t="shared" si="17"/>
        <v>Advice 1</v>
      </c>
      <c r="AI76" t="str">
        <f t="shared" si="10"/>
        <v>NA</v>
      </c>
      <c r="AJ76" t="str">
        <f t="shared" si="18"/>
        <v>NA</v>
      </c>
      <c r="AK76" t="str">
        <f t="shared" si="19"/>
        <v>ND</v>
      </c>
    </row>
    <row r="77" spans="1:37">
      <c r="A77">
        <v>76</v>
      </c>
      <c r="B77" t="s">
        <v>365</v>
      </c>
      <c r="C77" t="s">
        <v>366</v>
      </c>
      <c r="D77" t="s">
        <v>327</v>
      </c>
      <c r="E77" t="s">
        <v>19</v>
      </c>
      <c r="F77">
        <v>39.216579439999997</v>
      </c>
      <c r="G77">
        <v>-76.857490540000001</v>
      </c>
      <c r="H77">
        <v>39.021404269999998</v>
      </c>
      <c r="I77">
        <v>-76.924171450000003</v>
      </c>
      <c r="J77" t="s">
        <v>367</v>
      </c>
      <c r="K77" t="s">
        <v>368</v>
      </c>
      <c r="L77">
        <v>24</v>
      </c>
      <c r="M77">
        <v>43992</v>
      </c>
      <c r="N77">
        <v>49.91941972</v>
      </c>
      <c r="O77">
        <v>99</v>
      </c>
      <c r="P77">
        <v>38.60806599</v>
      </c>
      <c r="Q77">
        <v>27.347438189999998</v>
      </c>
      <c r="R77" s="1">
        <v>0.74029126199999995</v>
      </c>
      <c r="S77" s="1">
        <v>0</v>
      </c>
      <c r="T77" s="1">
        <v>0.35922330099999999</v>
      </c>
      <c r="U77" s="1">
        <v>0.16747572799999999</v>
      </c>
      <c r="V77" s="1">
        <v>2.4271840000000002E-3</v>
      </c>
      <c r="W77" s="1">
        <v>0.5</v>
      </c>
      <c r="X77" s="1">
        <v>0.50485436900000003</v>
      </c>
      <c r="Y77">
        <v>29.6721656</v>
      </c>
      <c r="Z77">
        <v>45.880240929999999</v>
      </c>
      <c r="AA77">
        <v>0</v>
      </c>
      <c r="AB77" t="str">
        <f t="shared" si="11"/>
        <v>NA</v>
      </c>
      <c r="AC77" t="str">
        <f t="shared" si="12"/>
        <v>NA</v>
      </c>
      <c r="AD77" t="str">
        <f t="shared" si="13"/>
        <v>NA</v>
      </c>
      <c r="AE77" t="str">
        <f t="shared" si="14"/>
        <v>Advice 3</v>
      </c>
      <c r="AF77" t="str">
        <f t="shared" si="15"/>
        <v>DNM</v>
      </c>
      <c r="AG77" t="str">
        <f t="shared" si="16"/>
        <v>NA</v>
      </c>
      <c r="AH77" t="str">
        <f t="shared" si="17"/>
        <v>Advice 1</v>
      </c>
      <c r="AI77" t="str">
        <f t="shared" si="10"/>
        <v>NA</v>
      </c>
      <c r="AJ77" t="str">
        <f t="shared" si="18"/>
        <v>NA</v>
      </c>
      <c r="AK77" t="str">
        <f t="shared" si="19"/>
        <v>ND</v>
      </c>
    </row>
    <row r="78" spans="1:37">
      <c r="A78">
        <v>77</v>
      </c>
      <c r="B78" t="s">
        <v>369</v>
      </c>
      <c r="C78" t="s">
        <v>370</v>
      </c>
      <c r="D78" t="s">
        <v>262</v>
      </c>
      <c r="E78" t="s">
        <v>19</v>
      </c>
      <c r="F78">
        <v>38.993141170000001</v>
      </c>
      <c r="G78">
        <v>-76.876052860000001</v>
      </c>
      <c r="H78">
        <v>39.011131290000002</v>
      </c>
      <c r="I78">
        <v>-76.888252260000002</v>
      </c>
      <c r="J78" t="s">
        <v>371</v>
      </c>
      <c r="K78" t="s">
        <v>372</v>
      </c>
      <c r="L78">
        <v>9</v>
      </c>
      <c r="M78">
        <v>4170</v>
      </c>
      <c r="N78">
        <v>19.863862810000001</v>
      </c>
      <c r="O78">
        <v>84.059427810000003</v>
      </c>
      <c r="P78">
        <v>19.943189749999998</v>
      </c>
      <c r="Q78">
        <v>2.5961127620000002</v>
      </c>
      <c r="R78" s="1">
        <v>0.141809291</v>
      </c>
      <c r="S78" s="1">
        <v>0</v>
      </c>
      <c r="T78" s="1">
        <v>0.36430317800000001</v>
      </c>
      <c r="U78" s="1">
        <v>0.207823961</v>
      </c>
      <c r="V78" s="1">
        <v>2.4449879999999999E-3</v>
      </c>
      <c r="W78" s="1">
        <v>0.42542787300000001</v>
      </c>
      <c r="X78" s="1">
        <v>0.44254278699999999</v>
      </c>
      <c r="Y78">
        <v>26.322181019999999</v>
      </c>
      <c r="Z78">
        <v>51.246724120000003</v>
      </c>
      <c r="AA78">
        <v>0</v>
      </c>
      <c r="AB78" t="str">
        <f t="shared" si="11"/>
        <v>NA</v>
      </c>
      <c r="AC78" t="str">
        <f t="shared" si="12"/>
        <v>NA</v>
      </c>
      <c r="AD78" t="str">
        <f t="shared" si="13"/>
        <v>NA</v>
      </c>
      <c r="AE78" t="str">
        <f t="shared" si="14"/>
        <v>Advice 3</v>
      </c>
      <c r="AF78" t="str">
        <f t="shared" si="15"/>
        <v>NA</v>
      </c>
      <c r="AG78" t="str">
        <f t="shared" si="16"/>
        <v>DNM</v>
      </c>
      <c r="AH78" t="str">
        <f t="shared" si="17"/>
        <v>Advice 1</v>
      </c>
      <c r="AI78" t="str">
        <f t="shared" si="10"/>
        <v>NA</v>
      </c>
      <c r="AJ78" t="str">
        <f t="shared" si="18"/>
        <v>NA</v>
      </c>
      <c r="AK78" t="str">
        <f t="shared" si="19"/>
        <v>ND</v>
      </c>
    </row>
    <row r="79" spans="1:37">
      <c r="A79">
        <v>78</v>
      </c>
      <c r="B79" t="s">
        <v>373</v>
      </c>
      <c r="C79" t="s">
        <v>374</v>
      </c>
      <c r="D79" t="s">
        <v>375</v>
      </c>
      <c r="E79" t="s">
        <v>19</v>
      </c>
      <c r="F79">
        <v>38.991530230000002</v>
      </c>
      <c r="G79">
        <v>-76.93823922</v>
      </c>
      <c r="H79">
        <v>38.916834110000003</v>
      </c>
      <c r="I79">
        <v>-77.221253410000003</v>
      </c>
      <c r="J79" t="s">
        <v>376</v>
      </c>
      <c r="K79" t="s">
        <v>377</v>
      </c>
      <c r="L79">
        <v>45</v>
      </c>
      <c r="M79">
        <v>37097.53269</v>
      </c>
      <c r="N79">
        <v>25.77459279</v>
      </c>
      <c r="O79">
        <v>54.990950890000001</v>
      </c>
      <c r="P79">
        <v>31.850321879999999</v>
      </c>
      <c r="Q79">
        <v>23.031996070000002</v>
      </c>
      <c r="R79" s="1">
        <v>0.33173076899999998</v>
      </c>
      <c r="S79" s="1">
        <v>9.2455620000000006E-3</v>
      </c>
      <c r="T79" s="1">
        <v>0.35946745600000002</v>
      </c>
      <c r="U79" s="1">
        <v>0.18565088799999999</v>
      </c>
      <c r="V79" s="1">
        <v>3.6982200000000001E-4</v>
      </c>
      <c r="W79" s="1">
        <v>0.48446745600000002</v>
      </c>
      <c r="X79" s="1">
        <v>0.48483727799999998</v>
      </c>
      <c r="Y79">
        <v>37.890421170000003</v>
      </c>
      <c r="Z79">
        <v>61.310375149999999</v>
      </c>
      <c r="AA79">
        <v>0</v>
      </c>
      <c r="AB79" t="str">
        <f t="shared" si="11"/>
        <v>NA</v>
      </c>
      <c r="AC79" t="str">
        <f t="shared" si="12"/>
        <v>NA</v>
      </c>
      <c r="AD79" t="str">
        <f t="shared" si="13"/>
        <v>NA</v>
      </c>
      <c r="AE79" t="str">
        <f t="shared" si="14"/>
        <v>Advice 3</v>
      </c>
      <c r="AF79" t="str">
        <f t="shared" si="15"/>
        <v>DNM</v>
      </c>
      <c r="AG79" t="str">
        <f t="shared" si="16"/>
        <v>NA</v>
      </c>
      <c r="AH79" t="str">
        <f t="shared" si="17"/>
        <v>Advice 1</v>
      </c>
      <c r="AI79" t="str">
        <f t="shared" si="10"/>
        <v>NA</v>
      </c>
      <c r="AJ79" t="str">
        <f t="shared" si="18"/>
        <v>NA</v>
      </c>
      <c r="AK79" t="str">
        <f t="shared" si="19"/>
        <v>D</v>
      </c>
    </row>
    <row r="80" spans="1:37">
      <c r="A80">
        <v>79</v>
      </c>
      <c r="B80" t="s">
        <v>378</v>
      </c>
      <c r="C80" t="s">
        <v>379</v>
      </c>
      <c r="D80" t="s">
        <v>380</v>
      </c>
      <c r="E80" t="s">
        <v>19</v>
      </c>
      <c r="F80">
        <v>39.005241390000002</v>
      </c>
      <c r="G80">
        <v>-76.930290220000003</v>
      </c>
      <c r="H80">
        <v>38.994705199999999</v>
      </c>
      <c r="I80">
        <v>-76.937339780000002</v>
      </c>
      <c r="J80" t="s">
        <v>381</v>
      </c>
      <c r="K80" t="s">
        <v>382</v>
      </c>
      <c r="L80">
        <v>3</v>
      </c>
      <c r="M80">
        <v>2228</v>
      </c>
      <c r="N80">
        <v>26.994525830000001</v>
      </c>
      <c r="O80">
        <v>82.100573969999999</v>
      </c>
      <c r="P80">
        <v>30.727167080000001</v>
      </c>
      <c r="Q80">
        <v>1.384832939</v>
      </c>
      <c r="R80" s="1">
        <v>0.16030534399999999</v>
      </c>
      <c r="S80" s="1">
        <v>0</v>
      </c>
      <c r="T80" s="1">
        <v>0.41221374</v>
      </c>
      <c r="U80" s="1">
        <v>0.25190839700000001</v>
      </c>
      <c r="V80" s="1">
        <v>7.6335880000000002E-3</v>
      </c>
      <c r="W80" s="1">
        <v>0.46564885499999997</v>
      </c>
      <c r="X80" s="1">
        <v>0.46564885499999997</v>
      </c>
      <c r="Y80">
        <v>53.661422510000001</v>
      </c>
      <c r="Z80">
        <v>73.771660679999997</v>
      </c>
      <c r="AA80">
        <v>0</v>
      </c>
      <c r="AB80" t="str">
        <f t="shared" si="11"/>
        <v>NA</v>
      </c>
      <c r="AC80" t="str">
        <f t="shared" si="12"/>
        <v>NA</v>
      </c>
      <c r="AD80" t="str">
        <f t="shared" si="13"/>
        <v>NA</v>
      </c>
      <c r="AE80" t="str">
        <f t="shared" si="14"/>
        <v>Advice 3</v>
      </c>
      <c r="AF80" t="str">
        <f t="shared" si="15"/>
        <v>DNM</v>
      </c>
      <c r="AG80" t="str">
        <f t="shared" si="16"/>
        <v>NA</v>
      </c>
      <c r="AH80" t="str">
        <f t="shared" si="17"/>
        <v>Advice 1</v>
      </c>
      <c r="AI80" t="str">
        <f t="shared" si="10"/>
        <v>NA</v>
      </c>
      <c r="AJ80" t="str">
        <f t="shared" si="18"/>
        <v>NA</v>
      </c>
      <c r="AK80" t="str">
        <f t="shared" si="19"/>
        <v>ND</v>
      </c>
    </row>
    <row r="81" spans="1:37">
      <c r="A81">
        <v>80</v>
      </c>
      <c r="B81" t="s">
        <v>383</v>
      </c>
      <c r="C81" t="s">
        <v>384</v>
      </c>
      <c r="D81" t="s">
        <v>119</v>
      </c>
      <c r="E81" t="s">
        <v>19</v>
      </c>
      <c r="F81">
        <v>38.990260800000001</v>
      </c>
      <c r="G81">
        <v>-76.929056860000003</v>
      </c>
      <c r="H81">
        <v>39.002406790000002</v>
      </c>
      <c r="I81">
        <v>-76.915206839999996</v>
      </c>
      <c r="J81" t="s">
        <v>385</v>
      </c>
      <c r="K81" t="s">
        <v>386</v>
      </c>
      <c r="L81">
        <v>8</v>
      </c>
      <c r="M81">
        <v>1776.4606610000001</v>
      </c>
      <c r="N81">
        <v>4444.038775</v>
      </c>
      <c r="O81">
        <v>100</v>
      </c>
      <c r="P81">
        <v>24.226060029999999</v>
      </c>
      <c r="Q81">
        <v>1.1024247730000001</v>
      </c>
      <c r="R81" s="1">
        <v>0</v>
      </c>
      <c r="S81" s="1">
        <v>0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t="s">
        <v>387</v>
      </c>
      <c r="Z81" t="s">
        <v>387</v>
      </c>
      <c r="AA81">
        <v>0.5</v>
      </c>
      <c r="AB81" t="str">
        <f t="shared" si="11"/>
        <v>NA</v>
      </c>
      <c r="AC81" t="str">
        <f t="shared" si="12"/>
        <v>NA</v>
      </c>
      <c r="AD81" t="str">
        <f t="shared" si="13"/>
        <v>NA</v>
      </c>
      <c r="AE81" t="str">
        <f t="shared" si="14"/>
        <v>Advice 3</v>
      </c>
      <c r="AF81" t="str">
        <f t="shared" si="15"/>
        <v>NA</v>
      </c>
      <c r="AG81" t="str">
        <f t="shared" si="16"/>
        <v>DNM</v>
      </c>
      <c r="AH81" t="str">
        <f t="shared" si="17"/>
        <v>Advice 1</v>
      </c>
      <c r="AI81" t="str">
        <f t="shared" si="10"/>
        <v>NA</v>
      </c>
      <c r="AJ81" t="str">
        <f t="shared" si="18"/>
        <v>Advice 1</v>
      </c>
      <c r="AK81" t="str">
        <f t="shared" si="19"/>
        <v>ND</v>
      </c>
    </row>
    <row r="82" spans="1:37">
      <c r="A82">
        <v>81</v>
      </c>
      <c r="B82" t="s">
        <v>388</v>
      </c>
      <c r="C82" t="s">
        <v>389</v>
      </c>
      <c r="D82" t="s">
        <v>179</v>
      </c>
      <c r="E82" t="s">
        <v>19</v>
      </c>
      <c r="F82">
        <v>39.022647859999999</v>
      </c>
      <c r="G82">
        <v>-76.925575260000002</v>
      </c>
      <c r="H82">
        <v>39.010772709999998</v>
      </c>
      <c r="I82">
        <v>-76.929183960000003</v>
      </c>
      <c r="J82" t="s">
        <v>390</v>
      </c>
      <c r="K82" t="s">
        <v>391</v>
      </c>
      <c r="L82">
        <v>4</v>
      </c>
      <c r="M82">
        <v>1593</v>
      </c>
      <c r="N82">
        <v>21.07786866</v>
      </c>
      <c r="O82">
        <v>99</v>
      </c>
      <c r="P82">
        <v>19.415533020000002</v>
      </c>
      <c r="Q82">
        <v>0.99296944200000004</v>
      </c>
      <c r="R82" s="1">
        <v>0</v>
      </c>
      <c r="S82" s="1">
        <v>0</v>
      </c>
      <c r="T82" s="1">
        <v>0.36419753100000002</v>
      </c>
      <c r="U82" s="1">
        <v>0.20370370400000001</v>
      </c>
      <c r="V82" s="1">
        <v>6.1728399999999998E-3</v>
      </c>
      <c r="W82" s="1">
        <v>0.432098765</v>
      </c>
      <c r="X82" s="1">
        <v>0.45679012299999999</v>
      </c>
      <c r="Y82">
        <v>31.702758970000001</v>
      </c>
      <c r="Z82">
        <v>36.082024490000002</v>
      </c>
      <c r="AA82">
        <v>0</v>
      </c>
      <c r="AB82" t="str">
        <f t="shared" si="11"/>
        <v>NA</v>
      </c>
      <c r="AC82" t="str">
        <f t="shared" si="12"/>
        <v>NA</v>
      </c>
      <c r="AD82" t="str">
        <f t="shared" si="13"/>
        <v>NA</v>
      </c>
      <c r="AE82" t="str">
        <f t="shared" si="14"/>
        <v>Advice 3</v>
      </c>
      <c r="AF82" t="str">
        <f t="shared" si="15"/>
        <v>NA</v>
      </c>
      <c r="AG82" t="str">
        <f t="shared" si="16"/>
        <v>DNM</v>
      </c>
      <c r="AH82" t="str">
        <f t="shared" si="17"/>
        <v>Advice 1</v>
      </c>
      <c r="AI82" t="str">
        <f t="shared" si="10"/>
        <v>NA</v>
      </c>
      <c r="AJ82" t="str">
        <f t="shared" si="18"/>
        <v>NA</v>
      </c>
      <c r="AK82" t="str">
        <f t="shared" si="19"/>
        <v>ND</v>
      </c>
    </row>
    <row r="83" spans="1:37">
      <c r="A83">
        <v>82</v>
      </c>
      <c r="B83" t="s">
        <v>392</v>
      </c>
      <c r="C83" t="s">
        <v>393</v>
      </c>
      <c r="D83" t="s">
        <v>394</v>
      </c>
      <c r="E83" t="s">
        <v>19</v>
      </c>
      <c r="F83">
        <v>39.010818479999998</v>
      </c>
      <c r="G83">
        <v>-76.930374150000006</v>
      </c>
      <c r="H83">
        <v>38.980281830000003</v>
      </c>
      <c r="I83">
        <v>-76.927200319999997</v>
      </c>
      <c r="J83" t="s">
        <v>395</v>
      </c>
      <c r="K83" t="s">
        <v>396</v>
      </c>
      <c r="L83">
        <v>8</v>
      </c>
      <c r="M83">
        <v>4040</v>
      </c>
      <c r="N83">
        <v>25.844523290000001</v>
      </c>
      <c r="O83">
        <v>99</v>
      </c>
      <c r="P83">
        <v>27.3882254</v>
      </c>
      <c r="Q83">
        <v>2.5149548190000002</v>
      </c>
      <c r="R83" s="1">
        <v>5.9288538000000002E-2</v>
      </c>
      <c r="S83" s="1">
        <v>0</v>
      </c>
      <c r="T83" s="1">
        <v>0.35573122499999998</v>
      </c>
      <c r="U83" s="1">
        <v>0.21739130400000001</v>
      </c>
      <c r="V83" s="1">
        <v>3.9525690000000004E-3</v>
      </c>
      <c r="W83" s="1">
        <v>0.44664031599999998</v>
      </c>
      <c r="X83" s="1">
        <v>0.43478260899999999</v>
      </c>
      <c r="Y83">
        <v>39.944229579999998</v>
      </c>
      <c r="Z83">
        <v>70.439639360000001</v>
      </c>
      <c r="AA83">
        <v>0</v>
      </c>
      <c r="AB83" t="str">
        <f t="shared" si="11"/>
        <v>NA</v>
      </c>
      <c r="AC83" t="str">
        <f t="shared" si="12"/>
        <v>NA</v>
      </c>
      <c r="AD83" t="str">
        <f t="shared" si="13"/>
        <v>NA</v>
      </c>
      <c r="AE83" t="str">
        <f t="shared" si="14"/>
        <v>Advice 3</v>
      </c>
      <c r="AF83" t="str">
        <f t="shared" si="15"/>
        <v>NA</v>
      </c>
      <c r="AG83" t="str">
        <f t="shared" si="16"/>
        <v>DNM</v>
      </c>
      <c r="AH83" t="str">
        <f t="shared" si="17"/>
        <v>Advice 1</v>
      </c>
      <c r="AI83" t="str">
        <f t="shared" si="10"/>
        <v>NA</v>
      </c>
      <c r="AJ83" t="str">
        <f t="shared" si="18"/>
        <v>Advice 1</v>
      </c>
      <c r="AK83" t="str">
        <f t="shared" si="19"/>
        <v>ND</v>
      </c>
    </row>
    <row r="84" spans="1:37">
      <c r="A84">
        <v>83</v>
      </c>
      <c r="B84" t="s">
        <v>397</v>
      </c>
      <c r="C84" t="s">
        <v>398</v>
      </c>
      <c r="D84" t="s">
        <v>399</v>
      </c>
      <c r="E84" t="s">
        <v>19</v>
      </c>
      <c r="F84">
        <v>39.182307870000002</v>
      </c>
      <c r="G84">
        <v>-76.691746539999997</v>
      </c>
      <c r="H84">
        <v>39.261212229999998</v>
      </c>
      <c r="I84">
        <v>-76.875045459999996</v>
      </c>
      <c r="J84" t="s">
        <v>400</v>
      </c>
      <c r="K84" t="s">
        <v>401</v>
      </c>
      <c r="L84">
        <v>34</v>
      </c>
      <c r="M84">
        <v>25280.563170000001</v>
      </c>
      <c r="N84">
        <v>26.513526460000001</v>
      </c>
      <c r="O84">
        <v>100</v>
      </c>
      <c r="P84">
        <v>27.273618849999998</v>
      </c>
      <c r="Q84">
        <v>15.701905500000001</v>
      </c>
      <c r="R84" s="1">
        <v>0.52128883800000003</v>
      </c>
      <c r="S84" s="1">
        <v>0</v>
      </c>
      <c r="T84" s="1">
        <v>0.29459148400000001</v>
      </c>
      <c r="U84" s="1">
        <v>0.13348676600000001</v>
      </c>
      <c r="V84" s="1">
        <v>1.150748E-3</v>
      </c>
      <c r="W84" s="1">
        <v>0.49482163400000001</v>
      </c>
      <c r="X84" s="1">
        <v>0.48791714600000002</v>
      </c>
      <c r="Y84">
        <v>38.461291699999997</v>
      </c>
      <c r="Z84">
        <v>70.560372529999995</v>
      </c>
      <c r="AA84">
        <v>0</v>
      </c>
      <c r="AB84" t="str">
        <f t="shared" si="11"/>
        <v>NA</v>
      </c>
      <c r="AC84" t="str">
        <f t="shared" si="12"/>
        <v>NA</v>
      </c>
      <c r="AD84" t="str">
        <f t="shared" si="13"/>
        <v>NA</v>
      </c>
      <c r="AE84" t="str">
        <f t="shared" si="14"/>
        <v>Advice 3</v>
      </c>
      <c r="AF84" t="str">
        <f t="shared" si="15"/>
        <v>NA</v>
      </c>
      <c r="AG84" t="str">
        <f t="shared" si="16"/>
        <v>DNM</v>
      </c>
      <c r="AH84" t="str">
        <f t="shared" si="17"/>
        <v>Advice 1</v>
      </c>
      <c r="AI84" t="str">
        <f t="shared" si="10"/>
        <v>NA</v>
      </c>
      <c r="AJ84" t="str">
        <f t="shared" si="18"/>
        <v>Advice 1</v>
      </c>
      <c r="AK84" t="str">
        <f t="shared" si="19"/>
        <v>ND</v>
      </c>
    </row>
    <row r="85" spans="1:37">
      <c r="A85">
        <v>84</v>
      </c>
      <c r="B85" t="s">
        <v>402</v>
      </c>
      <c r="C85" t="s">
        <v>403</v>
      </c>
      <c r="D85" t="s">
        <v>404</v>
      </c>
      <c r="E85" t="s">
        <v>19</v>
      </c>
      <c r="F85">
        <v>38.899888580000002</v>
      </c>
      <c r="G85">
        <v>-77.007937429999998</v>
      </c>
      <c r="H85">
        <v>39.241535939999999</v>
      </c>
      <c r="I85">
        <v>-77.264892180000004</v>
      </c>
      <c r="J85" t="s">
        <v>405</v>
      </c>
      <c r="K85" t="s">
        <v>406</v>
      </c>
      <c r="L85">
        <v>126</v>
      </c>
      <c r="M85">
        <v>44006.409899999999</v>
      </c>
      <c r="N85" t="s">
        <v>387</v>
      </c>
      <c r="O85" t="s">
        <v>387</v>
      </c>
      <c r="P85" t="s">
        <v>387</v>
      </c>
      <c r="Q85" t="s">
        <v>387</v>
      </c>
      <c r="R85" s="1" t="s">
        <v>387</v>
      </c>
      <c r="S85" s="1" t="s">
        <v>387</v>
      </c>
      <c r="T85" s="1" t="s">
        <v>387</v>
      </c>
      <c r="U85" s="1" t="s">
        <v>387</v>
      </c>
      <c r="V85" s="1" t="s">
        <v>387</v>
      </c>
      <c r="W85" s="1" t="s">
        <v>387</v>
      </c>
      <c r="X85" s="1" t="s">
        <v>387</v>
      </c>
      <c r="Y85" t="s">
        <v>387</v>
      </c>
      <c r="Z85" t="s">
        <v>387</v>
      </c>
      <c r="AA85">
        <v>1</v>
      </c>
      <c r="AB85" t="str">
        <f t="shared" si="11"/>
        <v>NA</v>
      </c>
      <c r="AC85" t="str">
        <f t="shared" si="12"/>
        <v>NA</v>
      </c>
      <c r="AD85" t="str">
        <f t="shared" si="13"/>
        <v>NA</v>
      </c>
      <c r="AE85" t="str">
        <f t="shared" si="14"/>
        <v>NA</v>
      </c>
      <c r="AF85" t="str">
        <f t="shared" si="15"/>
        <v>NA</v>
      </c>
      <c r="AG85" t="str">
        <f t="shared" si="16"/>
        <v>NA</v>
      </c>
      <c r="AH85" t="str">
        <f t="shared" si="17"/>
        <v>NA</v>
      </c>
      <c r="AI85" t="str">
        <f t="shared" si="10"/>
        <v>NA</v>
      </c>
      <c r="AJ85" t="str">
        <f t="shared" si="18"/>
        <v>NA</v>
      </c>
      <c r="AK85" t="str">
        <f t="shared" si="19"/>
        <v>ND</v>
      </c>
    </row>
    <row r="86" spans="1:37">
      <c r="A86">
        <v>85</v>
      </c>
      <c r="B86" t="s">
        <v>407</v>
      </c>
      <c r="C86" t="s">
        <v>408</v>
      </c>
      <c r="D86" t="s">
        <v>257</v>
      </c>
      <c r="E86" t="s">
        <v>19</v>
      </c>
      <c r="F86">
        <v>39.214779280000002</v>
      </c>
      <c r="G86">
        <v>-76.869574170000007</v>
      </c>
      <c r="H86">
        <v>39.141624280000002</v>
      </c>
      <c r="I86">
        <v>-76.902943489999998</v>
      </c>
      <c r="J86" t="s">
        <v>409</v>
      </c>
      <c r="K86" t="s">
        <v>410</v>
      </c>
      <c r="L86">
        <v>9</v>
      </c>
      <c r="M86">
        <v>10385.8974</v>
      </c>
      <c r="N86">
        <v>29.620358960000001</v>
      </c>
      <c r="O86">
        <v>100</v>
      </c>
      <c r="P86">
        <v>44.367822719999999</v>
      </c>
      <c r="Q86">
        <v>6.4451729990000004</v>
      </c>
      <c r="R86" s="1">
        <v>0.72399150700000003</v>
      </c>
      <c r="S86" s="1">
        <v>0</v>
      </c>
      <c r="T86" s="1">
        <v>0.32271762199999998</v>
      </c>
      <c r="U86" s="1">
        <v>0.121019108</v>
      </c>
      <c r="V86" s="1">
        <v>2.1231420000000002E-3</v>
      </c>
      <c r="W86" s="1">
        <v>0.49893842900000002</v>
      </c>
      <c r="X86" s="1">
        <v>0.49044586000000001</v>
      </c>
      <c r="Y86">
        <v>22.690297099999999</v>
      </c>
      <c r="Z86">
        <v>44.725726039999998</v>
      </c>
      <c r="AA86">
        <v>1.2578616000000001E-2</v>
      </c>
      <c r="AB86" t="str">
        <f t="shared" si="11"/>
        <v>DNM</v>
      </c>
      <c r="AC86" t="str">
        <f t="shared" si="12"/>
        <v>DNM</v>
      </c>
      <c r="AD86" t="str">
        <f t="shared" si="13"/>
        <v>Advice 3</v>
      </c>
      <c r="AE86" t="str">
        <f t="shared" si="14"/>
        <v>Advice 3</v>
      </c>
      <c r="AF86" t="str">
        <f t="shared" si="15"/>
        <v>NA</v>
      </c>
      <c r="AG86" t="str">
        <f t="shared" si="16"/>
        <v>NA</v>
      </c>
      <c r="AH86" t="str">
        <f t="shared" si="17"/>
        <v>NA</v>
      </c>
      <c r="AI86" t="str">
        <f t="shared" si="10"/>
        <v>Advice 1</v>
      </c>
      <c r="AJ86" t="str">
        <f t="shared" si="18"/>
        <v>NA</v>
      </c>
      <c r="AK86" t="str">
        <f t="shared" si="19"/>
        <v>ND</v>
      </c>
    </row>
    <row r="87" spans="1:37">
      <c r="A87">
        <v>86</v>
      </c>
      <c r="B87" t="s">
        <v>411</v>
      </c>
      <c r="C87" t="s">
        <v>412</v>
      </c>
      <c r="D87" t="s">
        <v>133</v>
      </c>
      <c r="E87" t="s">
        <v>19</v>
      </c>
      <c r="F87">
        <v>39.015426640000001</v>
      </c>
      <c r="G87">
        <v>-76.939735409999997</v>
      </c>
      <c r="H87">
        <v>39.041213990000003</v>
      </c>
      <c r="I87">
        <v>-76.904823300000004</v>
      </c>
      <c r="J87" t="s">
        <v>413</v>
      </c>
      <c r="K87" t="s">
        <v>414</v>
      </c>
      <c r="L87">
        <v>11</v>
      </c>
      <c r="M87">
        <v>5206</v>
      </c>
      <c r="N87">
        <v>22.163909180000001</v>
      </c>
      <c r="O87">
        <v>50.023985979999999</v>
      </c>
      <c r="P87">
        <v>22.374342080000002</v>
      </c>
      <c r="Q87">
        <v>3.245245712</v>
      </c>
      <c r="R87" s="1">
        <v>0</v>
      </c>
      <c r="S87" s="1">
        <v>0</v>
      </c>
      <c r="T87" s="1">
        <v>0.42405063300000001</v>
      </c>
      <c r="U87" s="1">
        <v>0.35443037999999999</v>
      </c>
      <c r="V87" s="1">
        <v>2.1097049999999999E-3</v>
      </c>
      <c r="W87" s="1">
        <v>0.48523206800000002</v>
      </c>
      <c r="X87" s="1">
        <v>0.47468354400000001</v>
      </c>
      <c r="Y87">
        <v>70.862867750000007</v>
      </c>
      <c r="Z87">
        <v>87.740165970000007</v>
      </c>
      <c r="AA87">
        <v>0</v>
      </c>
      <c r="AB87" t="str">
        <f t="shared" si="11"/>
        <v>NA</v>
      </c>
      <c r="AC87" t="str">
        <f t="shared" si="12"/>
        <v>NA</v>
      </c>
      <c r="AD87" t="str">
        <f t="shared" si="13"/>
        <v>NA</v>
      </c>
      <c r="AE87" t="str">
        <f t="shared" si="14"/>
        <v>Advice 3</v>
      </c>
      <c r="AF87" t="str">
        <f t="shared" si="15"/>
        <v>NA</v>
      </c>
      <c r="AG87" t="str">
        <f t="shared" si="16"/>
        <v>DNM</v>
      </c>
      <c r="AH87" t="str">
        <f t="shared" si="17"/>
        <v>Advice 1</v>
      </c>
      <c r="AI87" t="str">
        <f t="shared" si="10"/>
        <v>NA</v>
      </c>
      <c r="AJ87" t="str">
        <f t="shared" si="18"/>
        <v>Advice 1</v>
      </c>
      <c r="AK87" t="str">
        <f t="shared" si="19"/>
        <v>D</v>
      </c>
    </row>
    <row r="88" spans="1:37">
      <c r="A88">
        <v>87</v>
      </c>
      <c r="B88" t="s">
        <v>415</v>
      </c>
      <c r="C88" t="s">
        <v>416</v>
      </c>
      <c r="D88" t="s">
        <v>417</v>
      </c>
      <c r="E88" t="s">
        <v>19</v>
      </c>
      <c r="F88">
        <v>39.002050449999999</v>
      </c>
      <c r="G88">
        <v>-76.916724810000005</v>
      </c>
      <c r="H88">
        <v>39.132247390000003</v>
      </c>
      <c r="I88">
        <v>-77.206905289999995</v>
      </c>
      <c r="J88" t="s">
        <v>418</v>
      </c>
      <c r="K88" t="s">
        <v>419</v>
      </c>
      <c r="L88">
        <v>41</v>
      </c>
      <c r="M88">
        <v>37174.850449999998</v>
      </c>
      <c r="N88">
        <v>26.158541</v>
      </c>
      <c r="O88">
        <v>63.523133430000001</v>
      </c>
      <c r="P88">
        <v>35.469485880000001</v>
      </c>
      <c r="Q88">
        <v>23.0825447</v>
      </c>
      <c r="R88" s="1">
        <v>0.35927419399999999</v>
      </c>
      <c r="S88" s="1">
        <v>6.1290323000000001E-2</v>
      </c>
      <c r="T88" s="1">
        <v>0.364919355</v>
      </c>
      <c r="U88" s="1">
        <v>0.18790322600000001</v>
      </c>
      <c r="V88" s="1">
        <v>4.0322600000000002E-4</v>
      </c>
      <c r="W88" s="1">
        <v>0.48225806500000001</v>
      </c>
      <c r="X88" s="1">
        <v>0.491532258</v>
      </c>
      <c r="Y88">
        <v>38.120083020000003</v>
      </c>
      <c r="Z88">
        <v>65.134522230000002</v>
      </c>
      <c r="AA88">
        <v>0</v>
      </c>
      <c r="AB88" t="str">
        <f t="shared" si="11"/>
        <v>NA</v>
      </c>
      <c r="AC88" t="str">
        <f t="shared" si="12"/>
        <v>NA</v>
      </c>
      <c r="AD88" t="str">
        <f t="shared" si="13"/>
        <v>NA</v>
      </c>
      <c r="AE88" t="str">
        <f t="shared" si="14"/>
        <v>Advice 3</v>
      </c>
      <c r="AF88" t="str">
        <f t="shared" si="15"/>
        <v>DNM</v>
      </c>
      <c r="AG88" t="str">
        <f t="shared" si="16"/>
        <v>NA</v>
      </c>
      <c r="AH88" t="str">
        <f t="shared" si="17"/>
        <v>Advice 1</v>
      </c>
      <c r="AI88" t="str">
        <f t="shared" si="10"/>
        <v>NA</v>
      </c>
      <c r="AJ88" t="str">
        <f t="shared" si="18"/>
        <v>NA</v>
      </c>
      <c r="AK88" t="str">
        <f t="shared" si="19"/>
        <v>D</v>
      </c>
    </row>
    <row r="89" spans="1:37">
      <c r="A89">
        <v>88</v>
      </c>
      <c r="B89" t="s">
        <v>420</v>
      </c>
      <c r="C89" t="s">
        <v>421</v>
      </c>
      <c r="D89" t="s">
        <v>39</v>
      </c>
      <c r="E89" t="s">
        <v>19</v>
      </c>
      <c r="F89">
        <v>39.002513890000003</v>
      </c>
      <c r="G89">
        <v>-76.915359499999994</v>
      </c>
      <c r="H89">
        <v>39.15102005</v>
      </c>
      <c r="I89">
        <v>-77.21079254</v>
      </c>
      <c r="J89" t="s">
        <v>422</v>
      </c>
      <c r="K89" t="s">
        <v>423</v>
      </c>
      <c r="L89">
        <v>28</v>
      </c>
      <c r="M89">
        <v>38410</v>
      </c>
      <c r="N89">
        <v>53.894521310000002</v>
      </c>
      <c r="O89">
        <v>100</v>
      </c>
      <c r="P89">
        <v>48.4407037</v>
      </c>
      <c r="Q89">
        <v>23.85874119</v>
      </c>
      <c r="R89" s="1">
        <v>0.55209953300000003</v>
      </c>
      <c r="S89" s="1">
        <v>0.192846034</v>
      </c>
      <c r="T89" s="1">
        <v>0.47744945599999999</v>
      </c>
      <c r="U89" s="1">
        <v>0.40279937799999999</v>
      </c>
      <c r="V89" s="1">
        <v>1.55521E-3</v>
      </c>
      <c r="W89" s="1">
        <v>0.50544323499999999</v>
      </c>
      <c r="X89" s="1">
        <v>0.49300155499999998</v>
      </c>
      <c r="Y89">
        <v>147.01444989999999</v>
      </c>
      <c r="Z89">
        <v>179.3832194</v>
      </c>
      <c r="AA89">
        <v>0</v>
      </c>
      <c r="AB89" t="str">
        <f t="shared" si="11"/>
        <v>Advice 1</v>
      </c>
      <c r="AC89" t="str">
        <f t="shared" si="12"/>
        <v>DNM</v>
      </c>
      <c r="AD89" t="str">
        <f t="shared" si="13"/>
        <v>Advice 3</v>
      </c>
      <c r="AE89" t="str">
        <f t="shared" si="14"/>
        <v>Advice 3</v>
      </c>
      <c r="AF89" t="str">
        <f t="shared" si="15"/>
        <v>NA</v>
      </c>
      <c r="AG89" t="str">
        <f t="shared" si="16"/>
        <v>NA</v>
      </c>
      <c r="AH89" t="str">
        <f t="shared" si="17"/>
        <v>NA</v>
      </c>
      <c r="AI89" t="str">
        <f t="shared" si="10"/>
        <v>Advice 1</v>
      </c>
      <c r="AJ89" t="str">
        <f t="shared" si="18"/>
        <v>NA</v>
      </c>
      <c r="AK89" t="str">
        <f t="shared" si="19"/>
        <v>ND</v>
      </c>
    </row>
    <row r="90" spans="1:37">
      <c r="A90">
        <v>89</v>
      </c>
      <c r="B90" t="s">
        <v>424</v>
      </c>
      <c r="C90" t="s">
        <v>425</v>
      </c>
      <c r="D90" t="s">
        <v>426</v>
      </c>
      <c r="E90" t="s">
        <v>19</v>
      </c>
      <c r="F90">
        <v>39.018826070000003</v>
      </c>
      <c r="G90">
        <v>-76.965280419999999</v>
      </c>
      <c r="H90">
        <v>39.051925830000002</v>
      </c>
      <c r="I90">
        <v>-77.051168770000004</v>
      </c>
      <c r="J90" t="s">
        <v>427</v>
      </c>
      <c r="K90" t="s">
        <v>428</v>
      </c>
      <c r="L90">
        <v>19</v>
      </c>
      <c r="M90">
        <v>10186.843580000001</v>
      </c>
      <c r="N90">
        <v>22.881425490000002</v>
      </c>
      <c r="O90">
        <v>62.23702969</v>
      </c>
      <c r="P90">
        <v>21.5681668</v>
      </c>
      <c r="Q90">
        <v>6.3230966669999997</v>
      </c>
      <c r="R90" s="1">
        <v>4.3066321999999997E-2</v>
      </c>
      <c r="S90" s="1">
        <v>0</v>
      </c>
      <c r="T90" s="1">
        <v>0.34108527100000002</v>
      </c>
      <c r="U90" s="1">
        <v>0.174849268</v>
      </c>
      <c r="V90" s="1">
        <v>8.6132600000000004E-4</v>
      </c>
      <c r="W90" s="1">
        <v>0.48148148099999999</v>
      </c>
      <c r="X90" s="1">
        <v>0.46253230000000001</v>
      </c>
      <c r="Y90">
        <v>42.188324559999998</v>
      </c>
      <c r="Z90">
        <v>60.548564489999997</v>
      </c>
      <c r="AA90">
        <v>0</v>
      </c>
      <c r="AB90" t="str">
        <f t="shared" si="11"/>
        <v>NA</v>
      </c>
      <c r="AC90" t="str">
        <f t="shared" si="12"/>
        <v>NA</v>
      </c>
      <c r="AD90" t="str">
        <f t="shared" si="13"/>
        <v>NA</v>
      </c>
      <c r="AE90" t="str">
        <f t="shared" si="14"/>
        <v>Advice 3</v>
      </c>
      <c r="AF90" t="str">
        <f t="shared" si="15"/>
        <v>NA</v>
      </c>
      <c r="AG90" t="str">
        <f t="shared" si="16"/>
        <v>DNM</v>
      </c>
      <c r="AH90" t="str">
        <f t="shared" si="17"/>
        <v>Advice 1</v>
      </c>
      <c r="AI90" t="str">
        <f t="shared" si="10"/>
        <v>NA</v>
      </c>
      <c r="AJ90" t="str">
        <f t="shared" si="18"/>
        <v>Advice 1</v>
      </c>
      <c r="AK90" t="str">
        <f t="shared" si="19"/>
        <v>D</v>
      </c>
    </row>
    <row r="91" spans="1:37">
      <c r="A91">
        <v>90</v>
      </c>
      <c r="B91" t="s">
        <v>429</v>
      </c>
      <c r="C91" t="s">
        <v>430</v>
      </c>
      <c r="D91" t="s">
        <v>73</v>
      </c>
      <c r="E91" t="s">
        <v>19</v>
      </c>
      <c r="F91">
        <v>38.799201449999998</v>
      </c>
      <c r="G91">
        <v>-77.24261971</v>
      </c>
      <c r="H91">
        <v>38.631520109999997</v>
      </c>
      <c r="I91">
        <v>-77.295423330000006</v>
      </c>
      <c r="J91" t="s">
        <v>431</v>
      </c>
      <c r="K91" t="s">
        <v>432</v>
      </c>
      <c r="L91">
        <v>27</v>
      </c>
      <c r="M91">
        <v>26262.46574</v>
      </c>
      <c r="N91">
        <v>27.777839480000001</v>
      </c>
      <c r="O91">
        <v>99.507544050000007</v>
      </c>
      <c r="P91">
        <v>39.203396779999999</v>
      </c>
      <c r="Q91">
        <v>16.318934599999999</v>
      </c>
      <c r="R91" s="1">
        <v>0.48041615700000001</v>
      </c>
      <c r="S91" s="1">
        <v>0</v>
      </c>
      <c r="T91" s="1">
        <v>0.32986536100000002</v>
      </c>
      <c r="U91" s="1">
        <v>0.17992656100000001</v>
      </c>
      <c r="V91" s="1">
        <v>6.1199500000000005E-4</v>
      </c>
      <c r="W91" s="1">
        <v>0.48592411299999999</v>
      </c>
      <c r="X91" s="1">
        <v>0.48225214199999999</v>
      </c>
      <c r="Y91">
        <v>68.418817340000004</v>
      </c>
      <c r="Z91">
        <v>93.754165999999998</v>
      </c>
      <c r="AA91">
        <v>0</v>
      </c>
      <c r="AB91" t="str">
        <f t="shared" si="11"/>
        <v>NA</v>
      </c>
      <c r="AC91" t="str">
        <f t="shared" si="12"/>
        <v>NA</v>
      </c>
      <c r="AD91" t="str">
        <f t="shared" si="13"/>
        <v>NA</v>
      </c>
      <c r="AE91" t="str">
        <f t="shared" si="14"/>
        <v>Advice 3</v>
      </c>
      <c r="AF91" t="str">
        <f t="shared" si="15"/>
        <v>DNM</v>
      </c>
      <c r="AG91" t="str">
        <f t="shared" si="16"/>
        <v>NA</v>
      </c>
      <c r="AH91" t="str">
        <f t="shared" si="17"/>
        <v>Advice 1</v>
      </c>
      <c r="AI91" t="str">
        <f t="shared" si="10"/>
        <v>NA</v>
      </c>
      <c r="AJ91" t="str">
        <f t="shared" si="18"/>
        <v>NA</v>
      </c>
      <c r="AK91" t="str">
        <f t="shared" si="19"/>
        <v>ND</v>
      </c>
    </row>
    <row r="92" spans="1:37">
      <c r="A92">
        <v>91</v>
      </c>
      <c r="B92" t="s">
        <v>433</v>
      </c>
      <c r="C92" t="s">
        <v>434</v>
      </c>
      <c r="D92" t="s">
        <v>435</v>
      </c>
      <c r="E92" t="s">
        <v>19</v>
      </c>
      <c r="F92">
        <v>39.001571660000003</v>
      </c>
      <c r="G92">
        <v>-76.917137150000002</v>
      </c>
      <c r="H92">
        <v>39.097896579999997</v>
      </c>
      <c r="I92">
        <v>-77.15422058</v>
      </c>
      <c r="J92" t="s">
        <v>436</v>
      </c>
      <c r="K92" t="s">
        <v>437</v>
      </c>
      <c r="L92">
        <v>54</v>
      </c>
      <c r="M92">
        <v>30251</v>
      </c>
      <c r="N92">
        <v>34.032641890000001</v>
      </c>
      <c r="O92">
        <v>99</v>
      </c>
      <c r="P92">
        <v>12.795760659999999</v>
      </c>
      <c r="Q92">
        <v>18.777986030000001</v>
      </c>
      <c r="R92" s="1">
        <v>0.24193548400000001</v>
      </c>
      <c r="S92" s="1">
        <v>0</v>
      </c>
      <c r="T92" s="1">
        <v>0.41935483899999998</v>
      </c>
      <c r="U92" s="1">
        <v>0.29032258100000002</v>
      </c>
      <c r="V92" s="1">
        <v>1.6129032000000001E-2</v>
      </c>
      <c r="W92" s="1">
        <v>0.43548387100000002</v>
      </c>
      <c r="X92" s="1">
        <v>0.5</v>
      </c>
      <c r="Y92">
        <v>69.393051330000006</v>
      </c>
      <c r="Z92">
        <v>120.84974920000001</v>
      </c>
      <c r="AA92">
        <v>0</v>
      </c>
      <c r="AB92" t="str">
        <f t="shared" si="11"/>
        <v>NA</v>
      </c>
      <c r="AC92" t="str">
        <f t="shared" si="12"/>
        <v>NA</v>
      </c>
      <c r="AD92" t="str">
        <f t="shared" si="13"/>
        <v>NA</v>
      </c>
      <c r="AE92" t="str">
        <f t="shared" si="14"/>
        <v>Advice 3</v>
      </c>
      <c r="AF92" t="str">
        <f t="shared" si="15"/>
        <v>NA</v>
      </c>
      <c r="AG92" t="str">
        <f t="shared" si="16"/>
        <v>DNM</v>
      </c>
      <c r="AH92" t="str">
        <f t="shared" si="17"/>
        <v>Advice 1</v>
      </c>
      <c r="AI92" t="str">
        <f t="shared" si="10"/>
        <v>NA</v>
      </c>
      <c r="AJ92" t="str">
        <f t="shared" si="18"/>
        <v>NA</v>
      </c>
      <c r="AK92" t="str">
        <f t="shared" si="19"/>
        <v>ND</v>
      </c>
    </row>
    <row r="93" spans="1:37">
      <c r="A93">
        <v>92</v>
      </c>
      <c r="B93" t="s">
        <v>438</v>
      </c>
      <c r="C93" t="s">
        <v>439</v>
      </c>
      <c r="D93" t="s">
        <v>440</v>
      </c>
      <c r="E93" t="s">
        <v>19</v>
      </c>
      <c r="F93">
        <v>38.930384420000003</v>
      </c>
      <c r="G93">
        <v>-77.067545249999995</v>
      </c>
      <c r="H93">
        <v>38.99353473</v>
      </c>
      <c r="I93">
        <v>-77.077083610000003</v>
      </c>
      <c r="J93" t="s">
        <v>441</v>
      </c>
      <c r="K93" t="s">
        <v>442</v>
      </c>
      <c r="L93">
        <v>19</v>
      </c>
      <c r="M93">
        <v>8281.2149539999991</v>
      </c>
      <c r="N93">
        <v>19.78973083</v>
      </c>
      <c r="O93">
        <v>82.918935790000006</v>
      </c>
      <c r="P93">
        <v>18.093369979999999</v>
      </c>
      <c r="Q93">
        <v>5.1501769480000004</v>
      </c>
      <c r="R93" s="1">
        <v>0</v>
      </c>
      <c r="S93" s="1">
        <v>0</v>
      </c>
      <c r="T93" s="1">
        <v>0.46234676000000002</v>
      </c>
      <c r="U93" s="1">
        <v>0.38441331000000001</v>
      </c>
      <c r="V93" s="1">
        <v>8.7565699999999995E-4</v>
      </c>
      <c r="W93" s="1">
        <v>0.49912434300000003</v>
      </c>
      <c r="X93" s="1">
        <v>0.49737302999999999</v>
      </c>
      <c r="Y93">
        <v>67.982288420000003</v>
      </c>
      <c r="Z93">
        <v>76.912081490000006</v>
      </c>
      <c r="AA93">
        <v>0</v>
      </c>
      <c r="AB93" t="str">
        <f t="shared" si="11"/>
        <v>NA</v>
      </c>
      <c r="AC93" t="str">
        <f t="shared" si="12"/>
        <v>NA</v>
      </c>
      <c r="AD93" t="str">
        <f t="shared" si="13"/>
        <v>NA</v>
      </c>
      <c r="AE93" t="str">
        <f t="shared" si="14"/>
        <v>Advice 3</v>
      </c>
      <c r="AF93" t="str">
        <f t="shared" si="15"/>
        <v>NA</v>
      </c>
      <c r="AG93" t="str">
        <f t="shared" si="16"/>
        <v>DNM</v>
      </c>
      <c r="AH93" t="str">
        <f t="shared" si="17"/>
        <v>Advice 1</v>
      </c>
      <c r="AI93" t="str">
        <f t="shared" si="10"/>
        <v>NA</v>
      </c>
      <c r="AJ93" t="str">
        <f t="shared" si="18"/>
        <v>NA</v>
      </c>
      <c r="AK93" t="str">
        <f t="shared" si="19"/>
        <v>ND</v>
      </c>
    </row>
    <row r="94" spans="1:37">
      <c r="A94">
        <v>93</v>
      </c>
      <c r="B94" t="s">
        <v>443</v>
      </c>
      <c r="C94" t="s">
        <v>444</v>
      </c>
      <c r="D94" t="s">
        <v>445</v>
      </c>
      <c r="E94" t="s">
        <v>19</v>
      </c>
      <c r="F94">
        <v>39.034978389999999</v>
      </c>
      <c r="G94">
        <v>-76.911947499999997</v>
      </c>
      <c r="H94">
        <v>38.990260800000001</v>
      </c>
      <c r="I94">
        <v>-76.929056860000003</v>
      </c>
      <c r="J94" t="s">
        <v>446</v>
      </c>
      <c r="K94" t="s">
        <v>447</v>
      </c>
      <c r="L94">
        <v>13</v>
      </c>
      <c r="M94">
        <v>4676.455516</v>
      </c>
      <c r="N94">
        <v>12840.557629999999</v>
      </c>
      <c r="O94">
        <v>100</v>
      </c>
      <c r="P94">
        <v>20.132459999999998</v>
      </c>
      <c r="Q94">
        <v>2.9095980890000002</v>
      </c>
      <c r="R94" s="1">
        <v>0</v>
      </c>
      <c r="S94" s="1">
        <v>0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t="s">
        <v>387</v>
      </c>
      <c r="Z94" t="s">
        <v>387</v>
      </c>
      <c r="AA94">
        <v>0.5</v>
      </c>
      <c r="AB94" t="str">
        <f t="shared" si="11"/>
        <v>NA</v>
      </c>
      <c r="AC94" t="str">
        <f t="shared" si="12"/>
        <v>NA</v>
      </c>
      <c r="AD94" t="str">
        <f t="shared" si="13"/>
        <v>NA</v>
      </c>
      <c r="AE94" t="str">
        <f t="shared" si="14"/>
        <v>Advice 3</v>
      </c>
      <c r="AF94" t="str">
        <f t="shared" si="15"/>
        <v>NA</v>
      </c>
      <c r="AG94" t="str">
        <f t="shared" si="16"/>
        <v>DNM</v>
      </c>
      <c r="AH94" t="str">
        <f t="shared" si="17"/>
        <v>Advice 1</v>
      </c>
      <c r="AI94" t="str">
        <f t="shared" si="10"/>
        <v>NA</v>
      </c>
      <c r="AJ94" t="str">
        <f t="shared" si="18"/>
        <v>Advice 1</v>
      </c>
      <c r="AK94" t="str">
        <f t="shared" si="19"/>
        <v>ND</v>
      </c>
    </row>
    <row r="95" spans="1:37">
      <c r="A95">
        <v>94</v>
      </c>
      <c r="B95" t="s">
        <v>448</v>
      </c>
      <c r="C95" t="s">
        <v>449</v>
      </c>
      <c r="D95" t="s">
        <v>450</v>
      </c>
      <c r="E95" t="s">
        <v>19</v>
      </c>
      <c r="F95">
        <v>39.015377039999997</v>
      </c>
      <c r="G95">
        <v>-76.939720149999999</v>
      </c>
      <c r="H95">
        <v>38.989982599999998</v>
      </c>
      <c r="I95">
        <v>-76.937202450000001</v>
      </c>
      <c r="J95" t="s">
        <v>451</v>
      </c>
      <c r="K95" t="s">
        <v>452</v>
      </c>
      <c r="L95">
        <v>10</v>
      </c>
      <c r="M95">
        <v>3841</v>
      </c>
      <c r="N95">
        <v>131.28356299999999</v>
      </c>
      <c r="O95">
        <v>99</v>
      </c>
      <c r="P95">
        <v>10.85502415</v>
      </c>
      <c r="Q95">
        <v>2.3907289270000001</v>
      </c>
      <c r="R95" s="1">
        <v>0</v>
      </c>
      <c r="S95" s="1">
        <v>0</v>
      </c>
      <c r="T95" s="1">
        <v>0.45454545499999999</v>
      </c>
      <c r="U95" s="1">
        <v>0.31818181800000001</v>
      </c>
      <c r="V95" s="1">
        <v>1.5151515000000001E-2</v>
      </c>
      <c r="W95" s="1">
        <v>0.57575757599999999</v>
      </c>
      <c r="X95" s="1">
        <v>0.45454545499999999</v>
      </c>
      <c r="Y95">
        <v>29.35859864</v>
      </c>
      <c r="Z95">
        <v>37.745410470000003</v>
      </c>
      <c r="AA95">
        <v>0</v>
      </c>
      <c r="AB95" t="str">
        <f t="shared" si="11"/>
        <v>NA</v>
      </c>
      <c r="AC95" t="str">
        <f t="shared" si="12"/>
        <v>NA</v>
      </c>
      <c r="AD95" t="str">
        <f t="shared" si="13"/>
        <v>NA</v>
      </c>
      <c r="AE95" t="str">
        <f t="shared" si="14"/>
        <v>Advice 3</v>
      </c>
      <c r="AF95" t="str">
        <f t="shared" si="15"/>
        <v>NA</v>
      </c>
      <c r="AG95" t="str">
        <f t="shared" si="16"/>
        <v>DNM</v>
      </c>
      <c r="AH95" t="str">
        <f t="shared" si="17"/>
        <v>Advice 1</v>
      </c>
      <c r="AI95" t="str">
        <f t="shared" si="10"/>
        <v>NA</v>
      </c>
      <c r="AJ95" t="str">
        <f t="shared" si="18"/>
        <v>NA</v>
      </c>
      <c r="AK95" t="str">
        <f t="shared" si="19"/>
        <v>ND</v>
      </c>
    </row>
    <row r="96" spans="1:37">
      <c r="A96">
        <v>95</v>
      </c>
      <c r="B96" t="s">
        <v>453</v>
      </c>
      <c r="C96" t="s">
        <v>454</v>
      </c>
      <c r="D96" t="s">
        <v>119</v>
      </c>
      <c r="E96" t="s">
        <v>19</v>
      </c>
      <c r="F96">
        <v>38.992749719999999</v>
      </c>
      <c r="G96">
        <v>-76.933279150000004</v>
      </c>
      <c r="H96">
        <v>38.998083989999998</v>
      </c>
      <c r="I96">
        <v>-76.918256709999994</v>
      </c>
      <c r="J96" t="s">
        <v>455</v>
      </c>
      <c r="K96" t="s">
        <v>456</v>
      </c>
      <c r="L96">
        <v>5</v>
      </c>
      <c r="M96">
        <v>1820.501407</v>
      </c>
      <c r="N96">
        <v>25.060860940000001</v>
      </c>
      <c r="O96">
        <v>99.333803209999999</v>
      </c>
      <c r="P96">
        <v>24.742084699999999</v>
      </c>
      <c r="Q96">
        <v>1.129957705</v>
      </c>
      <c r="R96" s="1">
        <v>0</v>
      </c>
      <c r="S96" s="1">
        <v>0</v>
      </c>
      <c r="T96" s="1">
        <v>0.210843373</v>
      </c>
      <c r="U96" s="1">
        <v>0.102409639</v>
      </c>
      <c r="V96" s="1">
        <v>3.0120479999999998E-3</v>
      </c>
      <c r="W96" s="1">
        <v>0.280120482</v>
      </c>
      <c r="X96" s="1">
        <v>0.28313252999999999</v>
      </c>
      <c r="Y96">
        <v>31.604334049999999</v>
      </c>
      <c r="Z96">
        <v>41.861552009999997</v>
      </c>
      <c r="AA96">
        <v>0</v>
      </c>
      <c r="AB96" t="str">
        <f t="shared" si="11"/>
        <v>NA</v>
      </c>
      <c r="AC96" t="str">
        <f t="shared" si="12"/>
        <v>NA</v>
      </c>
      <c r="AD96" t="str">
        <f t="shared" si="13"/>
        <v>NA</v>
      </c>
      <c r="AE96" t="str">
        <f t="shared" si="14"/>
        <v>Advice 3</v>
      </c>
      <c r="AF96" t="str">
        <f t="shared" si="15"/>
        <v>NA</v>
      </c>
      <c r="AG96" t="str">
        <f t="shared" si="16"/>
        <v>DNM</v>
      </c>
      <c r="AH96" t="str">
        <f t="shared" si="17"/>
        <v>Advice 1</v>
      </c>
      <c r="AI96" t="str">
        <f t="shared" si="10"/>
        <v>NA</v>
      </c>
      <c r="AJ96" t="str">
        <f t="shared" si="18"/>
        <v>Advice 1</v>
      </c>
      <c r="AK96" t="str">
        <f t="shared" si="19"/>
        <v>ND</v>
      </c>
    </row>
    <row r="97" spans="1:37">
      <c r="A97">
        <v>96</v>
      </c>
      <c r="B97" t="s">
        <v>457</v>
      </c>
      <c r="C97" t="s">
        <v>458</v>
      </c>
      <c r="D97" t="s">
        <v>184</v>
      </c>
      <c r="E97" t="s">
        <v>19</v>
      </c>
      <c r="F97">
        <v>38.992386150000002</v>
      </c>
      <c r="G97">
        <v>-76.898957019999997</v>
      </c>
      <c r="H97">
        <v>38.989890760000002</v>
      </c>
      <c r="I97">
        <v>-76.937235400000006</v>
      </c>
      <c r="J97" t="s">
        <v>459</v>
      </c>
      <c r="K97" t="s">
        <v>460</v>
      </c>
      <c r="L97">
        <v>12</v>
      </c>
      <c r="M97">
        <v>6348.924293</v>
      </c>
      <c r="N97">
        <v>23.626970839999998</v>
      </c>
      <c r="O97">
        <v>74.927163309999997</v>
      </c>
      <c r="P97">
        <v>25.053932079999999</v>
      </c>
      <c r="Q97">
        <v>3.9452261040000001</v>
      </c>
      <c r="R97" s="1">
        <v>0.2</v>
      </c>
      <c r="S97" s="1">
        <v>0</v>
      </c>
      <c r="T97" s="1">
        <v>0.27755101999999998</v>
      </c>
      <c r="U97" s="1">
        <v>0.12653061199999999</v>
      </c>
      <c r="V97" s="1">
        <v>1.360544E-3</v>
      </c>
      <c r="W97" s="1">
        <v>0.39455782299999997</v>
      </c>
      <c r="X97" s="1">
        <v>0.4</v>
      </c>
      <c r="Y97">
        <v>29.291340989999998</v>
      </c>
      <c r="Z97">
        <v>58.136488440000001</v>
      </c>
      <c r="AA97">
        <v>0</v>
      </c>
      <c r="AB97" t="str">
        <f t="shared" si="11"/>
        <v>NA</v>
      </c>
      <c r="AC97" t="str">
        <f t="shared" si="12"/>
        <v>NA</v>
      </c>
      <c r="AD97" t="str">
        <f t="shared" si="13"/>
        <v>NA</v>
      </c>
      <c r="AE97" t="str">
        <f t="shared" si="14"/>
        <v>Advice 3</v>
      </c>
      <c r="AF97" t="str">
        <f t="shared" si="15"/>
        <v>NA</v>
      </c>
      <c r="AG97" t="str">
        <f t="shared" si="16"/>
        <v>DNM</v>
      </c>
      <c r="AH97" t="str">
        <f t="shared" si="17"/>
        <v>Advice 1</v>
      </c>
      <c r="AI97" t="str">
        <f t="shared" si="10"/>
        <v>NA</v>
      </c>
      <c r="AJ97" t="str">
        <f t="shared" si="18"/>
        <v>Advice 1</v>
      </c>
      <c r="AK97" t="str">
        <f t="shared" si="19"/>
        <v>ND</v>
      </c>
    </row>
    <row r="98" spans="1:37">
      <c r="A98">
        <v>97</v>
      </c>
      <c r="B98" t="s">
        <v>461</v>
      </c>
      <c r="C98" t="s">
        <v>462</v>
      </c>
      <c r="D98" t="s">
        <v>463</v>
      </c>
      <c r="E98" t="s">
        <v>19</v>
      </c>
      <c r="F98">
        <v>38.990304129999998</v>
      </c>
      <c r="G98">
        <v>-76.940654989999999</v>
      </c>
      <c r="H98">
        <v>38.96979649</v>
      </c>
      <c r="I98">
        <v>-76.938319239999998</v>
      </c>
      <c r="J98" t="s">
        <v>464</v>
      </c>
      <c r="K98" t="s">
        <v>465</v>
      </c>
      <c r="L98">
        <v>8</v>
      </c>
      <c r="M98">
        <v>2460.3043309999998</v>
      </c>
      <c r="N98">
        <v>16.992075100000001</v>
      </c>
      <c r="O98">
        <v>39.878078539999997</v>
      </c>
      <c r="P98">
        <v>13.791810010000001</v>
      </c>
      <c r="Q98">
        <v>1.530244428</v>
      </c>
      <c r="R98" s="1">
        <v>0</v>
      </c>
      <c r="S98" s="1">
        <v>0</v>
      </c>
      <c r="T98" s="1">
        <v>0.31007751900000002</v>
      </c>
      <c r="U98" s="1">
        <v>0.156976744</v>
      </c>
      <c r="V98" s="1">
        <v>1.937984E-3</v>
      </c>
      <c r="W98" s="1">
        <v>0.40891472899999998</v>
      </c>
      <c r="X98" s="1">
        <v>0.437984496</v>
      </c>
      <c r="Y98">
        <v>20.224738850000001</v>
      </c>
      <c r="Z98">
        <v>29.838585699999999</v>
      </c>
      <c r="AA98">
        <v>0</v>
      </c>
      <c r="AB98" t="str">
        <f t="shared" si="11"/>
        <v>NA</v>
      </c>
      <c r="AC98" t="str">
        <f t="shared" si="12"/>
        <v>NA</v>
      </c>
      <c r="AD98" t="str">
        <f t="shared" si="13"/>
        <v>NA</v>
      </c>
      <c r="AE98" t="str">
        <f t="shared" si="14"/>
        <v>Advice 3</v>
      </c>
      <c r="AF98" t="str">
        <f t="shared" si="15"/>
        <v>NA</v>
      </c>
      <c r="AG98" t="str">
        <f t="shared" si="16"/>
        <v>DNM</v>
      </c>
      <c r="AH98" t="str">
        <f t="shared" si="17"/>
        <v>Advice 1</v>
      </c>
      <c r="AI98" t="str">
        <f t="shared" si="10"/>
        <v>NA</v>
      </c>
      <c r="AJ98" t="str">
        <f t="shared" si="18"/>
        <v>NA</v>
      </c>
      <c r="AK98" t="str">
        <f t="shared" si="19"/>
        <v>D</v>
      </c>
    </row>
    <row r="99" spans="1:37">
      <c r="A99">
        <v>98</v>
      </c>
      <c r="B99" t="s">
        <v>466</v>
      </c>
      <c r="C99" t="s">
        <v>467</v>
      </c>
      <c r="D99" t="s">
        <v>209</v>
      </c>
      <c r="E99" t="s">
        <v>19</v>
      </c>
      <c r="F99">
        <v>38.989089550000003</v>
      </c>
      <c r="G99">
        <v>-76.935250240000002</v>
      </c>
      <c r="H99">
        <v>38.991299869999999</v>
      </c>
      <c r="I99">
        <v>-76.900596910000004</v>
      </c>
      <c r="J99" t="s">
        <v>468</v>
      </c>
      <c r="K99" t="s">
        <v>469</v>
      </c>
      <c r="L99">
        <v>7</v>
      </c>
      <c r="M99">
        <v>5540.4692299999997</v>
      </c>
      <c r="N99">
        <v>26.16620039</v>
      </c>
      <c r="O99">
        <v>100</v>
      </c>
      <c r="P99">
        <v>29.694475990000001</v>
      </c>
      <c r="Q99">
        <v>3.4430628250000002</v>
      </c>
      <c r="R99" s="1">
        <v>0.20556745200000001</v>
      </c>
      <c r="S99" s="1">
        <v>0</v>
      </c>
      <c r="T99" s="1">
        <v>0.31905781599999999</v>
      </c>
      <c r="U99" s="1">
        <v>0.154175589</v>
      </c>
      <c r="V99" s="1">
        <v>2.1413280000000001E-3</v>
      </c>
      <c r="W99" s="1">
        <v>0.45396145599999999</v>
      </c>
      <c r="X99" s="1">
        <v>0.49250535299999998</v>
      </c>
      <c r="Y99">
        <v>41.706037170000002</v>
      </c>
      <c r="Z99">
        <v>55.503945440000003</v>
      </c>
      <c r="AA99">
        <v>0</v>
      </c>
      <c r="AB99" t="str">
        <f t="shared" si="11"/>
        <v>NA</v>
      </c>
      <c r="AC99" t="str">
        <f t="shared" si="12"/>
        <v>NA</v>
      </c>
      <c r="AD99" t="str">
        <f t="shared" si="13"/>
        <v>NA</v>
      </c>
      <c r="AE99" t="str">
        <f t="shared" si="14"/>
        <v>Advice 3</v>
      </c>
      <c r="AF99" t="str">
        <f t="shared" si="15"/>
        <v>NA</v>
      </c>
      <c r="AG99" t="str">
        <f t="shared" si="16"/>
        <v>DNM</v>
      </c>
      <c r="AH99" t="str">
        <f t="shared" si="17"/>
        <v>Advice 1</v>
      </c>
      <c r="AI99" t="str">
        <f t="shared" si="10"/>
        <v>NA</v>
      </c>
      <c r="AJ99" t="str">
        <f t="shared" si="18"/>
        <v>Advice 1</v>
      </c>
      <c r="AK99" t="str">
        <f t="shared" si="19"/>
        <v>ND</v>
      </c>
    </row>
    <row r="100" spans="1:37">
      <c r="A100">
        <v>99</v>
      </c>
      <c r="B100" t="s">
        <v>470</v>
      </c>
      <c r="C100" t="s">
        <v>471</v>
      </c>
      <c r="D100" t="s">
        <v>472</v>
      </c>
      <c r="E100" t="s">
        <v>19</v>
      </c>
      <c r="F100">
        <v>38.990734099999997</v>
      </c>
      <c r="G100">
        <v>-76.934021000000001</v>
      </c>
      <c r="H100">
        <v>39.018238070000002</v>
      </c>
      <c r="I100">
        <v>-76.936676030000001</v>
      </c>
      <c r="J100" t="s">
        <v>473</v>
      </c>
      <c r="K100" t="s">
        <v>474</v>
      </c>
      <c r="L100">
        <v>4</v>
      </c>
      <c r="M100">
        <v>3578</v>
      </c>
      <c r="N100">
        <v>26.06767258</v>
      </c>
      <c r="O100">
        <v>61.50383514</v>
      </c>
      <c r="P100">
        <v>30.22139833</v>
      </c>
      <c r="Q100">
        <v>2.225155633</v>
      </c>
      <c r="R100" s="1">
        <v>0</v>
      </c>
      <c r="S100" s="1">
        <v>0</v>
      </c>
      <c r="T100" s="1">
        <v>0.27513227499999998</v>
      </c>
      <c r="U100" s="1">
        <v>0.13227513199999999</v>
      </c>
      <c r="V100" s="1">
        <v>5.2910049999999997E-3</v>
      </c>
      <c r="W100" s="1">
        <v>0.52380952400000003</v>
      </c>
      <c r="X100" s="1">
        <v>0.455026455</v>
      </c>
      <c r="Y100">
        <v>17.680447900000001</v>
      </c>
      <c r="Z100">
        <v>31.622050300000001</v>
      </c>
      <c r="AA100">
        <v>0</v>
      </c>
      <c r="AB100" t="str">
        <f t="shared" si="11"/>
        <v>NA</v>
      </c>
      <c r="AC100" t="str">
        <f t="shared" si="12"/>
        <v>NA</v>
      </c>
      <c r="AD100" t="str">
        <f t="shared" si="13"/>
        <v>NA</v>
      </c>
      <c r="AE100" t="str">
        <f t="shared" si="14"/>
        <v>Advice 3</v>
      </c>
      <c r="AF100" t="str">
        <f t="shared" si="15"/>
        <v>DNM</v>
      </c>
      <c r="AG100" t="str">
        <f t="shared" si="16"/>
        <v>NA</v>
      </c>
      <c r="AH100" t="str">
        <f t="shared" si="17"/>
        <v>Advice 1</v>
      </c>
      <c r="AI100" t="str">
        <f t="shared" si="10"/>
        <v>NA</v>
      </c>
      <c r="AJ100" t="str">
        <f t="shared" si="18"/>
        <v>NA</v>
      </c>
      <c r="AK100" t="str">
        <f t="shared" si="19"/>
        <v>D</v>
      </c>
    </row>
    <row r="101" spans="1:37">
      <c r="A101">
        <v>100</v>
      </c>
      <c r="B101" t="s">
        <v>475</v>
      </c>
      <c r="C101" t="s">
        <v>476</v>
      </c>
      <c r="D101" t="s">
        <v>34</v>
      </c>
      <c r="E101" t="s">
        <v>19</v>
      </c>
      <c r="F101">
        <v>39.002600170000001</v>
      </c>
      <c r="G101">
        <v>-76.915179940000002</v>
      </c>
      <c r="H101">
        <v>38.993103390000002</v>
      </c>
      <c r="I101">
        <v>-76.937264040000002</v>
      </c>
      <c r="J101" t="s">
        <v>477</v>
      </c>
      <c r="K101" t="s">
        <v>478</v>
      </c>
      <c r="L101">
        <v>8</v>
      </c>
      <c r="M101">
        <v>4263.4151199999997</v>
      </c>
      <c r="N101">
        <v>21.153400479999998</v>
      </c>
      <c r="O101">
        <v>32.823838029999997</v>
      </c>
      <c r="P101">
        <v>20.87697197</v>
      </c>
      <c r="Q101">
        <v>2.6468435719999999</v>
      </c>
      <c r="R101" s="1">
        <v>0.139442231</v>
      </c>
      <c r="S101" s="1">
        <v>0</v>
      </c>
      <c r="T101" s="1">
        <v>0.34462151400000002</v>
      </c>
      <c r="U101" s="1">
        <v>0.187250996</v>
      </c>
      <c r="V101" s="1">
        <v>1.9920319999999999E-3</v>
      </c>
      <c r="W101" s="1">
        <v>0.43027888399999997</v>
      </c>
      <c r="X101" s="1">
        <v>0.45816733100000001</v>
      </c>
      <c r="Y101">
        <v>35.31824537</v>
      </c>
      <c r="Z101">
        <v>54.76378811</v>
      </c>
      <c r="AA101">
        <v>0</v>
      </c>
      <c r="AB101" t="str">
        <f t="shared" si="11"/>
        <v>NA</v>
      </c>
      <c r="AC101" t="str">
        <f t="shared" si="12"/>
        <v>NA</v>
      </c>
      <c r="AD101" t="str">
        <f t="shared" si="13"/>
        <v>NA</v>
      </c>
      <c r="AE101" t="str">
        <f t="shared" si="14"/>
        <v>Advice 3</v>
      </c>
      <c r="AF101" t="str">
        <f t="shared" si="15"/>
        <v>NA</v>
      </c>
      <c r="AG101" t="str">
        <f t="shared" si="16"/>
        <v>DNM</v>
      </c>
      <c r="AH101" t="str">
        <f t="shared" si="17"/>
        <v>Advice 1</v>
      </c>
      <c r="AI101" t="str">
        <f t="shared" si="10"/>
        <v>NA</v>
      </c>
      <c r="AJ101" t="str">
        <f t="shared" si="18"/>
        <v>Advice 1</v>
      </c>
      <c r="AK101" t="str">
        <f t="shared" si="19"/>
        <v>D</v>
      </c>
    </row>
    <row r="102" spans="1:37">
      <c r="A102">
        <v>101</v>
      </c>
      <c r="B102" t="s">
        <v>479</v>
      </c>
      <c r="C102" t="s">
        <v>480</v>
      </c>
      <c r="D102" t="s">
        <v>82</v>
      </c>
      <c r="E102" t="s">
        <v>19</v>
      </c>
      <c r="F102">
        <v>39.032875060000002</v>
      </c>
      <c r="G102">
        <v>-76.909309390000004</v>
      </c>
      <c r="H102">
        <v>39.002494810000002</v>
      </c>
      <c r="I102">
        <v>-76.91579437</v>
      </c>
      <c r="J102" t="s">
        <v>481</v>
      </c>
      <c r="K102" t="s">
        <v>482</v>
      </c>
      <c r="L102">
        <v>15</v>
      </c>
      <c r="M102">
        <v>7335</v>
      </c>
      <c r="N102">
        <v>24.132382110000002</v>
      </c>
      <c r="O102">
        <v>83.529908180000007</v>
      </c>
      <c r="P102">
        <v>25.161215469999998</v>
      </c>
      <c r="Q102">
        <v>4.5639074170000002</v>
      </c>
      <c r="R102" s="1">
        <v>0.177474403</v>
      </c>
      <c r="S102" s="1">
        <v>0</v>
      </c>
      <c r="T102" s="1">
        <v>0.322525597</v>
      </c>
      <c r="U102" s="1">
        <v>0.15358361800000001</v>
      </c>
      <c r="V102" s="1">
        <v>1.706485E-3</v>
      </c>
      <c r="W102" s="1">
        <v>0.360068259</v>
      </c>
      <c r="X102" s="1">
        <v>0.395904437</v>
      </c>
      <c r="Y102">
        <v>33.010173799999997</v>
      </c>
      <c r="Z102">
        <v>43.790030479999999</v>
      </c>
      <c r="AA102">
        <v>0</v>
      </c>
      <c r="AB102" t="str">
        <f t="shared" si="11"/>
        <v>NA</v>
      </c>
      <c r="AC102" t="str">
        <f t="shared" si="12"/>
        <v>NA</v>
      </c>
      <c r="AD102" t="str">
        <f t="shared" si="13"/>
        <v>NA</v>
      </c>
      <c r="AE102" t="str">
        <f t="shared" si="14"/>
        <v>Advice 3</v>
      </c>
      <c r="AF102" t="str">
        <f t="shared" si="15"/>
        <v>NA</v>
      </c>
      <c r="AG102" t="str">
        <f t="shared" si="16"/>
        <v>DNM</v>
      </c>
      <c r="AH102" t="str">
        <f t="shared" si="17"/>
        <v>Advice 1</v>
      </c>
      <c r="AI102" t="str">
        <f t="shared" si="10"/>
        <v>NA</v>
      </c>
      <c r="AJ102" t="str">
        <f t="shared" si="18"/>
        <v>Advice 1</v>
      </c>
      <c r="AK102" t="str">
        <f t="shared" si="19"/>
        <v>ND</v>
      </c>
    </row>
    <row r="103" spans="1:37">
      <c r="A103">
        <v>102</v>
      </c>
      <c r="B103" t="s">
        <v>483</v>
      </c>
      <c r="C103" t="s">
        <v>484</v>
      </c>
      <c r="D103" t="s">
        <v>44</v>
      </c>
      <c r="E103" t="s">
        <v>19</v>
      </c>
      <c r="F103">
        <v>38.99889374</v>
      </c>
      <c r="G103">
        <v>-76.924552919999996</v>
      </c>
      <c r="H103">
        <v>39.015655520000003</v>
      </c>
      <c r="I103">
        <v>-76.939804080000002</v>
      </c>
      <c r="J103" t="s">
        <v>485</v>
      </c>
      <c r="K103" t="s">
        <v>486</v>
      </c>
      <c r="L103">
        <v>6</v>
      </c>
      <c r="M103">
        <v>2570</v>
      </c>
      <c r="N103">
        <v>53.192983259999998</v>
      </c>
      <c r="O103">
        <v>99</v>
      </c>
      <c r="P103">
        <v>5.1370794499999999</v>
      </c>
      <c r="Q103">
        <v>1.830205321</v>
      </c>
      <c r="R103" s="1">
        <v>0</v>
      </c>
      <c r="S103" s="1">
        <v>0</v>
      </c>
      <c r="T103" s="1">
        <v>0.5</v>
      </c>
      <c r="U103" s="1">
        <v>0.5</v>
      </c>
      <c r="V103" s="1">
        <v>0.25</v>
      </c>
      <c r="W103" s="1">
        <v>0.75</v>
      </c>
      <c r="X103" s="1">
        <v>0.75</v>
      </c>
      <c r="Y103">
        <v>26.770015709999999</v>
      </c>
      <c r="Z103">
        <v>28.522968639999998</v>
      </c>
      <c r="AA103">
        <v>0</v>
      </c>
      <c r="AB103" t="str">
        <f t="shared" si="11"/>
        <v>NA</v>
      </c>
      <c r="AC103" t="str">
        <f t="shared" si="12"/>
        <v>NA</v>
      </c>
      <c r="AD103" t="str">
        <f t="shared" si="13"/>
        <v>NA</v>
      </c>
      <c r="AE103" t="str">
        <f t="shared" si="14"/>
        <v>NA</v>
      </c>
      <c r="AF103" t="str">
        <f t="shared" si="15"/>
        <v>Advice 4</v>
      </c>
      <c r="AG103" t="str">
        <f t="shared" si="16"/>
        <v>NA</v>
      </c>
      <c r="AH103" t="str">
        <f t="shared" si="17"/>
        <v>NA</v>
      </c>
      <c r="AI103" t="str">
        <f t="shared" si="10"/>
        <v>NA</v>
      </c>
      <c r="AJ103" t="str">
        <f t="shared" si="18"/>
        <v>NA</v>
      </c>
      <c r="AK103" t="str">
        <f t="shared" si="19"/>
        <v>ND</v>
      </c>
    </row>
    <row r="104" spans="1:37">
      <c r="A104">
        <v>103</v>
      </c>
      <c r="B104" t="s">
        <v>487</v>
      </c>
      <c r="C104" t="s">
        <v>488</v>
      </c>
      <c r="D104" t="s">
        <v>119</v>
      </c>
      <c r="E104" t="s">
        <v>19</v>
      </c>
      <c r="F104">
        <v>39.032539909999997</v>
      </c>
      <c r="G104">
        <v>-76.909047909999998</v>
      </c>
      <c r="H104">
        <v>39.002531519999998</v>
      </c>
      <c r="I104">
        <v>-76.915915799999993</v>
      </c>
      <c r="J104" t="s">
        <v>489</v>
      </c>
      <c r="K104" t="s">
        <v>490</v>
      </c>
      <c r="L104">
        <v>15</v>
      </c>
      <c r="M104">
        <v>7226.9311010000001</v>
      </c>
      <c r="N104">
        <v>21.598259509999998</v>
      </c>
      <c r="O104">
        <v>40.39590647</v>
      </c>
      <c r="P104">
        <v>20.187064249999999</v>
      </c>
      <c r="Q104">
        <v>4.4899427999999997</v>
      </c>
      <c r="R104" s="1">
        <v>1.4989293000000001E-2</v>
      </c>
      <c r="S104" s="1">
        <v>0</v>
      </c>
      <c r="T104" s="1">
        <v>0.23340471099999999</v>
      </c>
      <c r="U104" s="1">
        <v>2.3554604E-2</v>
      </c>
      <c r="V104" s="1">
        <v>1.070664E-3</v>
      </c>
      <c r="W104" s="1">
        <v>0.46788008599999997</v>
      </c>
      <c r="X104" s="1">
        <v>0.40685224800000003</v>
      </c>
      <c r="Y104">
        <v>2.6394362230000001</v>
      </c>
      <c r="Z104">
        <v>4.8727021779999999</v>
      </c>
      <c r="AA104">
        <v>0</v>
      </c>
      <c r="AB104" t="str">
        <f t="shared" si="11"/>
        <v>NA</v>
      </c>
      <c r="AC104" t="str">
        <f t="shared" si="12"/>
        <v>NA</v>
      </c>
      <c r="AD104" t="str">
        <f t="shared" si="13"/>
        <v>NA</v>
      </c>
      <c r="AE104" t="str">
        <f t="shared" si="14"/>
        <v>DNM</v>
      </c>
      <c r="AF104" t="str">
        <f t="shared" si="15"/>
        <v>NA</v>
      </c>
      <c r="AG104" t="str">
        <f t="shared" si="16"/>
        <v>DNM</v>
      </c>
      <c r="AH104" t="str">
        <f t="shared" si="17"/>
        <v>Advice 1</v>
      </c>
      <c r="AI104" t="str">
        <f t="shared" si="10"/>
        <v>NA</v>
      </c>
      <c r="AJ104" t="str">
        <f t="shared" si="18"/>
        <v>DNM</v>
      </c>
      <c r="AK104" t="str">
        <f t="shared" si="19"/>
        <v>D</v>
      </c>
    </row>
    <row r="105" spans="1:37">
      <c r="A105">
        <v>104</v>
      </c>
      <c r="B105" t="s">
        <v>491</v>
      </c>
      <c r="C105" t="s">
        <v>492</v>
      </c>
      <c r="D105" t="s">
        <v>267</v>
      </c>
      <c r="E105" t="s">
        <v>19</v>
      </c>
      <c r="F105">
        <v>39.058365930000001</v>
      </c>
      <c r="G105">
        <v>-76.925622540000006</v>
      </c>
      <c r="H105">
        <v>39.221239330000003</v>
      </c>
      <c r="I105">
        <v>-76.87474435</v>
      </c>
      <c r="J105" t="s">
        <v>493</v>
      </c>
      <c r="K105" t="s">
        <v>494</v>
      </c>
      <c r="L105">
        <v>24</v>
      </c>
      <c r="M105">
        <v>25832.490040000001</v>
      </c>
      <c r="N105">
        <v>28.691975240000001</v>
      </c>
      <c r="O105">
        <v>86.452673140000002</v>
      </c>
      <c r="P105">
        <v>40.434191769999998</v>
      </c>
      <c r="Q105">
        <v>16.05103987</v>
      </c>
      <c r="R105" s="1">
        <v>0.53269098400000003</v>
      </c>
      <c r="S105" s="1">
        <v>0</v>
      </c>
      <c r="T105" s="1">
        <v>0.39160357899999998</v>
      </c>
      <c r="U105" s="1">
        <v>0.17549896800000001</v>
      </c>
      <c r="V105" s="1">
        <v>6.8823099999999998E-4</v>
      </c>
      <c r="W105" s="1">
        <v>0.50378527200000001</v>
      </c>
      <c r="X105" s="1">
        <v>0.49552649700000001</v>
      </c>
      <c r="Y105">
        <v>37.860897489999999</v>
      </c>
      <c r="Z105">
        <v>60.170609990000003</v>
      </c>
      <c r="AA105">
        <v>0</v>
      </c>
      <c r="AB105" t="str">
        <f t="shared" si="11"/>
        <v>Advice 1</v>
      </c>
      <c r="AC105" t="str">
        <f t="shared" si="12"/>
        <v>DNM</v>
      </c>
      <c r="AD105" t="str">
        <f t="shared" si="13"/>
        <v>Advice 3</v>
      </c>
      <c r="AE105" t="str">
        <f t="shared" si="14"/>
        <v>Advice 3</v>
      </c>
      <c r="AF105" t="str">
        <f t="shared" si="15"/>
        <v>NA</v>
      </c>
      <c r="AG105" t="str">
        <f t="shared" si="16"/>
        <v>NA</v>
      </c>
      <c r="AH105" t="str">
        <f t="shared" si="17"/>
        <v>NA</v>
      </c>
      <c r="AI105" t="str">
        <f t="shared" si="10"/>
        <v>Advice 1</v>
      </c>
      <c r="AJ105" t="str">
        <f t="shared" si="18"/>
        <v>NA</v>
      </c>
      <c r="AK105" t="str">
        <f t="shared" si="19"/>
        <v>ND</v>
      </c>
    </row>
    <row r="106" spans="1:37">
      <c r="A106">
        <v>105</v>
      </c>
      <c r="B106" t="s">
        <v>495</v>
      </c>
      <c r="C106" t="s">
        <v>496</v>
      </c>
      <c r="D106" t="s">
        <v>497</v>
      </c>
      <c r="E106" t="s">
        <v>19</v>
      </c>
      <c r="F106">
        <v>39.011074069999999</v>
      </c>
      <c r="G106">
        <v>-76.930053709999996</v>
      </c>
      <c r="H106">
        <v>38.891777040000001</v>
      </c>
      <c r="I106">
        <v>-77.048187260000006</v>
      </c>
      <c r="J106" t="s">
        <v>498</v>
      </c>
      <c r="K106" t="s">
        <v>499</v>
      </c>
      <c r="L106">
        <v>54</v>
      </c>
      <c r="M106">
        <v>31061</v>
      </c>
      <c r="N106">
        <v>25.50852029</v>
      </c>
      <c r="O106">
        <v>99</v>
      </c>
      <c r="P106">
        <v>24.56408914</v>
      </c>
      <c r="Q106">
        <v>19.325998680000001</v>
      </c>
      <c r="R106" s="1">
        <v>0.140432099</v>
      </c>
      <c r="S106" s="1">
        <v>0</v>
      </c>
      <c r="T106" s="1">
        <v>0.37294238699999999</v>
      </c>
      <c r="U106" s="1">
        <v>0.23662551400000001</v>
      </c>
      <c r="V106" s="1">
        <v>5.1440299999999997E-4</v>
      </c>
      <c r="W106" s="1">
        <v>0.43004115199999998</v>
      </c>
      <c r="X106" s="1">
        <v>0.48302469100000001</v>
      </c>
      <c r="Y106">
        <v>59.37664616</v>
      </c>
      <c r="Z106">
        <v>79.724417160000002</v>
      </c>
      <c r="AA106">
        <v>0</v>
      </c>
      <c r="AB106" t="str">
        <f t="shared" si="11"/>
        <v>NA</v>
      </c>
      <c r="AC106" t="str">
        <f t="shared" si="12"/>
        <v>NA</v>
      </c>
      <c r="AD106" t="str">
        <f t="shared" si="13"/>
        <v>NA</v>
      </c>
      <c r="AE106" t="str">
        <f t="shared" si="14"/>
        <v>Advice 3</v>
      </c>
      <c r="AF106" t="str">
        <f t="shared" si="15"/>
        <v>NA</v>
      </c>
      <c r="AG106" t="str">
        <f t="shared" si="16"/>
        <v>DNM</v>
      </c>
      <c r="AH106" t="str">
        <f t="shared" si="17"/>
        <v>Advice 1</v>
      </c>
      <c r="AI106" t="str">
        <f t="shared" si="10"/>
        <v>NA</v>
      </c>
      <c r="AJ106" t="str">
        <f t="shared" si="18"/>
        <v>Advice 1</v>
      </c>
      <c r="AK106" t="str">
        <f t="shared" si="19"/>
        <v>ND</v>
      </c>
    </row>
    <row r="107" spans="1:37">
      <c r="A107">
        <v>106</v>
      </c>
      <c r="B107" t="s">
        <v>500</v>
      </c>
      <c r="C107" t="s">
        <v>501</v>
      </c>
      <c r="D107" t="s">
        <v>34</v>
      </c>
      <c r="E107" t="s">
        <v>19</v>
      </c>
      <c r="F107">
        <v>39.002515430000003</v>
      </c>
      <c r="G107">
        <v>-76.915255290000005</v>
      </c>
      <c r="H107">
        <v>38.99315515</v>
      </c>
      <c r="I107">
        <v>-76.937328030000003</v>
      </c>
      <c r="J107" t="s">
        <v>502</v>
      </c>
      <c r="K107" t="s">
        <v>503</v>
      </c>
      <c r="L107">
        <v>8</v>
      </c>
      <c r="M107">
        <v>4143.7188599999999</v>
      </c>
      <c r="N107">
        <v>23.717489990000001</v>
      </c>
      <c r="O107">
        <v>76.467914690000001</v>
      </c>
      <c r="P107">
        <v>24.720387760000001</v>
      </c>
      <c r="Q107">
        <v>2.5725762040000002</v>
      </c>
      <c r="R107" s="1">
        <v>0.15459882599999999</v>
      </c>
      <c r="S107" s="1">
        <v>0</v>
      </c>
      <c r="T107" s="1">
        <v>0.27788649700000001</v>
      </c>
      <c r="U107" s="1">
        <v>0.15264187900000001</v>
      </c>
      <c r="V107" s="1">
        <v>1.9569470000000001E-3</v>
      </c>
      <c r="W107" s="1">
        <v>0.37769080199999999</v>
      </c>
      <c r="X107" s="1">
        <v>0.405088063</v>
      </c>
      <c r="Y107">
        <v>31.266405410000001</v>
      </c>
      <c r="Z107">
        <v>47.064308459999999</v>
      </c>
      <c r="AA107">
        <v>0</v>
      </c>
      <c r="AB107" t="str">
        <f t="shared" si="11"/>
        <v>NA</v>
      </c>
      <c r="AC107" t="str">
        <f t="shared" si="12"/>
        <v>NA</v>
      </c>
      <c r="AD107" t="str">
        <f t="shared" si="13"/>
        <v>NA</v>
      </c>
      <c r="AE107" t="str">
        <f t="shared" si="14"/>
        <v>Advice 3</v>
      </c>
      <c r="AF107" t="str">
        <f t="shared" si="15"/>
        <v>NA</v>
      </c>
      <c r="AG107" t="str">
        <f t="shared" si="16"/>
        <v>DNM</v>
      </c>
      <c r="AH107" t="str">
        <f t="shared" si="17"/>
        <v>Advice 1</v>
      </c>
      <c r="AI107" t="str">
        <f t="shared" si="10"/>
        <v>NA</v>
      </c>
      <c r="AJ107" t="str">
        <f t="shared" si="18"/>
        <v>Advice 1</v>
      </c>
      <c r="AK107" t="str">
        <f t="shared" si="19"/>
        <v>ND</v>
      </c>
    </row>
    <row r="108" spans="1:37">
      <c r="A108">
        <v>107</v>
      </c>
      <c r="B108" t="s">
        <v>504</v>
      </c>
      <c r="C108" t="s">
        <v>505</v>
      </c>
      <c r="D108" t="s">
        <v>119</v>
      </c>
      <c r="E108" t="s">
        <v>19</v>
      </c>
      <c r="F108">
        <v>38.993915719999997</v>
      </c>
      <c r="G108">
        <v>-76.936842549999994</v>
      </c>
      <c r="H108">
        <v>39.002523930000002</v>
      </c>
      <c r="I108">
        <v>-76.915895430000006</v>
      </c>
      <c r="J108" t="s">
        <v>506</v>
      </c>
      <c r="K108" t="s">
        <v>507</v>
      </c>
      <c r="L108">
        <v>8</v>
      </c>
      <c r="M108">
        <v>3820.9077189999998</v>
      </c>
      <c r="N108">
        <v>21.48488682</v>
      </c>
      <c r="O108">
        <v>38.466158620000002</v>
      </c>
      <c r="P108">
        <v>21.310679839999999</v>
      </c>
      <c r="Q108">
        <v>2.371657189</v>
      </c>
      <c r="R108" s="1">
        <v>5.9063136000000002E-2</v>
      </c>
      <c r="S108" s="1">
        <v>0</v>
      </c>
      <c r="T108" s="1">
        <v>0.34215885899999998</v>
      </c>
      <c r="U108" s="1">
        <v>0.21792260699999999</v>
      </c>
      <c r="V108" s="1">
        <v>2.03666E-3</v>
      </c>
      <c r="W108" s="1">
        <v>0.43584521399999998</v>
      </c>
      <c r="X108" s="1">
        <v>0.41751527500000002</v>
      </c>
      <c r="Y108">
        <v>55.301842430000001</v>
      </c>
      <c r="Z108">
        <v>79.124678180000004</v>
      </c>
      <c r="AA108">
        <v>0</v>
      </c>
      <c r="AB108" t="str">
        <f t="shared" si="11"/>
        <v>NA</v>
      </c>
      <c r="AC108" t="str">
        <f t="shared" si="12"/>
        <v>NA</v>
      </c>
      <c r="AD108" t="str">
        <f t="shared" si="13"/>
        <v>NA</v>
      </c>
      <c r="AE108" t="str">
        <f t="shared" si="14"/>
        <v>Advice 3</v>
      </c>
      <c r="AF108" t="str">
        <f t="shared" si="15"/>
        <v>NA</v>
      </c>
      <c r="AG108" t="str">
        <f t="shared" si="16"/>
        <v>DNM</v>
      </c>
      <c r="AH108" t="str">
        <f t="shared" si="17"/>
        <v>Advice 1</v>
      </c>
      <c r="AI108" t="str">
        <f t="shared" si="10"/>
        <v>NA</v>
      </c>
      <c r="AJ108" t="str">
        <f t="shared" si="18"/>
        <v>Advice 1</v>
      </c>
      <c r="AK108" t="str">
        <f t="shared" si="19"/>
        <v>D</v>
      </c>
    </row>
    <row r="109" spans="1:37">
      <c r="A109">
        <v>108</v>
      </c>
      <c r="B109" t="s">
        <v>508</v>
      </c>
      <c r="C109" t="s">
        <v>509</v>
      </c>
      <c r="D109" t="s">
        <v>199</v>
      </c>
      <c r="E109" t="s">
        <v>19</v>
      </c>
      <c r="F109">
        <v>39.010562899999996</v>
      </c>
      <c r="G109">
        <v>-76.930519099999998</v>
      </c>
      <c r="H109">
        <v>38.874851229999997</v>
      </c>
      <c r="I109">
        <v>-77.000587460000006</v>
      </c>
      <c r="J109" t="s">
        <v>510</v>
      </c>
      <c r="K109" t="s">
        <v>511</v>
      </c>
      <c r="L109">
        <v>33</v>
      </c>
      <c r="M109">
        <v>21050</v>
      </c>
      <c r="N109">
        <v>26.899700209999999</v>
      </c>
      <c r="O109">
        <v>99</v>
      </c>
      <c r="P109">
        <v>29.409293510000001</v>
      </c>
      <c r="Q109">
        <v>13.09798617</v>
      </c>
      <c r="R109" s="1">
        <v>0.254871395</v>
      </c>
      <c r="S109" s="1">
        <v>0</v>
      </c>
      <c r="T109" s="1">
        <v>0.35619641499999999</v>
      </c>
      <c r="U109" s="1">
        <v>0.215900234</v>
      </c>
      <c r="V109" s="1">
        <v>7.7942300000000001E-4</v>
      </c>
      <c r="W109" s="1">
        <v>0.44583008600000001</v>
      </c>
      <c r="X109" s="1">
        <v>0.44583008600000001</v>
      </c>
      <c r="Y109">
        <v>46.916015039999998</v>
      </c>
      <c r="Z109">
        <v>78.58268477</v>
      </c>
      <c r="AA109">
        <v>0</v>
      </c>
      <c r="AB109" t="str">
        <f t="shared" si="11"/>
        <v>NA</v>
      </c>
      <c r="AC109" t="str">
        <f t="shared" si="12"/>
        <v>NA</v>
      </c>
      <c r="AD109" t="str">
        <f t="shared" si="13"/>
        <v>NA</v>
      </c>
      <c r="AE109" t="str">
        <f t="shared" si="14"/>
        <v>Advice 3</v>
      </c>
      <c r="AF109" t="str">
        <f t="shared" si="15"/>
        <v>NA</v>
      </c>
      <c r="AG109" t="str">
        <f t="shared" si="16"/>
        <v>DNM</v>
      </c>
      <c r="AH109" t="str">
        <f t="shared" si="17"/>
        <v>Advice 1</v>
      </c>
      <c r="AI109" t="str">
        <f t="shared" si="10"/>
        <v>NA</v>
      </c>
      <c r="AJ109" t="str">
        <f t="shared" si="18"/>
        <v>Advice 1</v>
      </c>
      <c r="AK109" t="str">
        <f t="shared" si="19"/>
        <v>ND</v>
      </c>
    </row>
    <row r="110" spans="1:37">
      <c r="A110">
        <v>109</v>
      </c>
      <c r="B110" t="s">
        <v>512</v>
      </c>
      <c r="C110" t="s">
        <v>513</v>
      </c>
      <c r="D110" t="s">
        <v>67</v>
      </c>
      <c r="E110" t="s">
        <v>19</v>
      </c>
      <c r="F110">
        <v>38.993564149999997</v>
      </c>
      <c r="G110">
        <v>-77.091737179999996</v>
      </c>
      <c r="H110">
        <v>39.044884969999998</v>
      </c>
      <c r="I110">
        <v>-77.114497049999997</v>
      </c>
      <c r="J110" t="s">
        <v>514</v>
      </c>
      <c r="K110" t="s">
        <v>515</v>
      </c>
      <c r="L110">
        <v>11</v>
      </c>
      <c r="M110">
        <v>7752.4225189999997</v>
      </c>
      <c r="N110">
        <v>27.951527469999998</v>
      </c>
      <c r="O110">
        <v>100</v>
      </c>
      <c r="P110">
        <v>27.047776160000002</v>
      </c>
      <c r="Q110">
        <v>4.8178617309999998</v>
      </c>
      <c r="R110" s="1">
        <v>0.101899827</v>
      </c>
      <c r="S110" s="1">
        <v>0</v>
      </c>
      <c r="T110" s="1">
        <v>0.34369602799999999</v>
      </c>
      <c r="U110" s="1">
        <v>0.164075993</v>
      </c>
      <c r="V110" s="1">
        <v>1.7271159999999999E-3</v>
      </c>
      <c r="W110" s="1">
        <v>0.44386873900000001</v>
      </c>
      <c r="X110" s="1">
        <v>0.44559585499999999</v>
      </c>
      <c r="Y110">
        <v>32.152235730000001</v>
      </c>
      <c r="Z110">
        <v>52.471134509999999</v>
      </c>
      <c r="AA110">
        <v>0</v>
      </c>
      <c r="AB110" t="str">
        <f t="shared" si="11"/>
        <v>NA</v>
      </c>
      <c r="AC110" t="str">
        <f t="shared" si="12"/>
        <v>NA</v>
      </c>
      <c r="AD110" t="str">
        <f t="shared" si="13"/>
        <v>NA</v>
      </c>
      <c r="AE110" t="str">
        <f t="shared" si="14"/>
        <v>Advice 3</v>
      </c>
      <c r="AF110" t="str">
        <f t="shared" si="15"/>
        <v>NA</v>
      </c>
      <c r="AG110" t="str">
        <f t="shared" si="16"/>
        <v>DNM</v>
      </c>
      <c r="AH110" t="str">
        <f t="shared" si="17"/>
        <v>Advice 1</v>
      </c>
      <c r="AI110" t="str">
        <f t="shared" si="10"/>
        <v>NA</v>
      </c>
      <c r="AJ110" t="str">
        <f t="shared" si="18"/>
        <v>Advice 1</v>
      </c>
      <c r="AK110" t="str">
        <f t="shared" si="19"/>
        <v>ND</v>
      </c>
    </row>
    <row r="111" spans="1:37">
      <c r="A111">
        <v>110</v>
      </c>
      <c r="B111" t="s">
        <v>516</v>
      </c>
      <c r="C111" t="s">
        <v>517</v>
      </c>
      <c r="D111" t="s">
        <v>119</v>
      </c>
      <c r="E111" t="s">
        <v>19</v>
      </c>
      <c r="F111">
        <v>38.960851159999997</v>
      </c>
      <c r="G111">
        <v>-76.919762629999994</v>
      </c>
      <c r="H111">
        <v>39.002536579999997</v>
      </c>
      <c r="I111">
        <v>-76.915929370000001</v>
      </c>
      <c r="J111" t="s">
        <v>518</v>
      </c>
      <c r="K111" t="s">
        <v>519</v>
      </c>
      <c r="L111">
        <v>9</v>
      </c>
      <c r="M111">
        <v>6535.4167939999998</v>
      </c>
      <c r="N111">
        <v>24.407097870000001</v>
      </c>
      <c r="O111">
        <v>24.602174779999999</v>
      </c>
      <c r="P111">
        <v>30.08134385</v>
      </c>
      <c r="Q111">
        <v>4.0612527270000003</v>
      </c>
      <c r="R111" s="1">
        <v>0.23941068099999999</v>
      </c>
      <c r="S111" s="1">
        <v>0</v>
      </c>
      <c r="T111" s="1">
        <v>0.37753222800000003</v>
      </c>
      <c r="U111" s="1">
        <v>0.20441988999999999</v>
      </c>
      <c r="V111" s="1">
        <v>1.8416210000000001E-3</v>
      </c>
      <c r="W111" s="1">
        <v>0.47329650099999998</v>
      </c>
      <c r="X111" s="1">
        <v>0.465930018</v>
      </c>
      <c r="Y111">
        <v>44.422574779999998</v>
      </c>
      <c r="Z111">
        <v>74.540690510000005</v>
      </c>
      <c r="AA111">
        <v>0</v>
      </c>
      <c r="AB111" t="str">
        <f t="shared" si="11"/>
        <v>NA</v>
      </c>
      <c r="AC111" t="str">
        <f t="shared" si="12"/>
        <v>NA</v>
      </c>
      <c r="AD111" t="str">
        <f t="shared" si="13"/>
        <v>NA</v>
      </c>
      <c r="AE111" t="str">
        <f t="shared" si="14"/>
        <v>Advice 3</v>
      </c>
      <c r="AF111" t="str">
        <f t="shared" si="15"/>
        <v>DNM</v>
      </c>
      <c r="AG111" t="str">
        <f t="shared" si="16"/>
        <v>NA</v>
      </c>
      <c r="AH111" t="str">
        <f t="shared" si="17"/>
        <v>Advice 1</v>
      </c>
      <c r="AI111" t="str">
        <f t="shared" si="10"/>
        <v>NA</v>
      </c>
      <c r="AJ111" t="str">
        <f t="shared" si="18"/>
        <v>NA</v>
      </c>
      <c r="AK111" t="str">
        <f t="shared" si="19"/>
        <v>D</v>
      </c>
    </row>
    <row r="112" spans="1:37">
      <c r="A112">
        <v>111</v>
      </c>
      <c r="B112" t="s">
        <v>520</v>
      </c>
      <c r="C112" t="s">
        <v>521</v>
      </c>
      <c r="D112" t="s">
        <v>380</v>
      </c>
      <c r="E112" t="s">
        <v>19</v>
      </c>
      <c r="F112">
        <v>39.010654449999997</v>
      </c>
      <c r="G112">
        <v>-76.930351259999995</v>
      </c>
      <c r="H112">
        <v>38.994739529999997</v>
      </c>
      <c r="I112">
        <v>-76.937377929999997</v>
      </c>
      <c r="J112" t="s">
        <v>522</v>
      </c>
      <c r="K112" t="s">
        <v>523</v>
      </c>
      <c r="L112">
        <v>6</v>
      </c>
      <c r="M112">
        <v>3122</v>
      </c>
      <c r="N112">
        <v>28.32655986</v>
      </c>
      <c r="O112">
        <v>99</v>
      </c>
      <c r="P112">
        <v>31.495473019999999</v>
      </c>
      <c r="Q112">
        <v>1.9394011149999999</v>
      </c>
      <c r="R112" s="1">
        <v>0.14361702100000001</v>
      </c>
      <c r="S112" s="1">
        <v>0</v>
      </c>
      <c r="T112" s="1">
        <v>0.32446808500000002</v>
      </c>
      <c r="U112" s="1">
        <v>0.186170213</v>
      </c>
      <c r="V112" s="1">
        <v>5.3191489999999996E-3</v>
      </c>
      <c r="W112" s="1">
        <v>0.43085106400000001</v>
      </c>
      <c r="X112" s="1">
        <v>0.404255319</v>
      </c>
      <c r="Y112">
        <v>42.847773170000004</v>
      </c>
      <c r="Z112">
        <v>54.632551220000003</v>
      </c>
      <c r="AA112">
        <v>0</v>
      </c>
      <c r="AB112" t="str">
        <f t="shared" si="11"/>
        <v>NA</v>
      </c>
      <c r="AC112" t="str">
        <f t="shared" si="12"/>
        <v>NA</v>
      </c>
      <c r="AD112" t="str">
        <f t="shared" si="13"/>
        <v>NA</v>
      </c>
      <c r="AE112" t="str">
        <f t="shared" si="14"/>
        <v>Advice 3</v>
      </c>
      <c r="AF112" t="str">
        <f t="shared" si="15"/>
        <v>DNM</v>
      </c>
      <c r="AG112" t="str">
        <f t="shared" si="16"/>
        <v>NA</v>
      </c>
      <c r="AH112" t="str">
        <f t="shared" si="17"/>
        <v>Advice 1</v>
      </c>
      <c r="AI112" t="str">
        <f t="shared" si="10"/>
        <v>NA</v>
      </c>
      <c r="AJ112" t="str">
        <f t="shared" si="18"/>
        <v>NA</v>
      </c>
      <c r="AK112" t="str">
        <f t="shared" si="19"/>
        <v>ND</v>
      </c>
    </row>
    <row r="113" spans="1:37">
      <c r="A113">
        <v>112</v>
      </c>
      <c r="B113" t="s">
        <v>524</v>
      </c>
      <c r="C113" t="s">
        <v>525</v>
      </c>
      <c r="D113" t="s">
        <v>526</v>
      </c>
      <c r="E113" t="s">
        <v>19</v>
      </c>
      <c r="F113">
        <v>39.003170009999998</v>
      </c>
      <c r="G113">
        <v>-76.914878849999994</v>
      </c>
      <c r="H113">
        <v>38.993118289999998</v>
      </c>
      <c r="I113">
        <v>-76.937339780000002</v>
      </c>
      <c r="J113" t="s">
        <v>527</v>
      </c>
      <c r="K113" t="s">
        <v>528</v>
      </c>
      <c r="L113">
        <v>8</v>
      </c>
      <c r="M113">
        <v>4176</v>
      </c>
      <c r="N113">
        <v>24.444259559999999</v>
      </c>
      <c r="O113">
        <v>88.838460670000003</v>
      </c>
      <c r="P113">
        <v>24.800923950000001</v>
      </c>
      <c r="Q113">
        <v>2.5950530770000002</v>
      </c>
      <c r="R113" s="1">
        <v>0.11275964400000001</v>
      </c>
      <c r="S113" s="1">
        <v>0</v>
      </c>
      <c r="T113" s="1">
        <v>0.272997033</v>
      </c>
      <c r="U113" s="1">
        <v>0.118694362</v>
      </c>
      <c r="V113" s="1">
        <v>2.9673590000000001E-3</v>
      </c>
      <c r="W113" s="1">
        <v>0.40949554900000001</v>
      </c>
      <c r="X113" s="1">
        <v>0.38575667699999999</v>
      </c>
      <c r="Y113">
        <v>36.020344690000002</v>
      </c>
      <c r="Z113">
        <v>66.116804290000005</v>
      </c>
      <c r="AA113">
        <v>0</v>
      </c>
      <c r="AB113" t="str">
        <f t="shared" si="11"/>
        <v>NA</v>
      </c>
      <c r="AC113" t="str">
        <f t="shared" si="12"/>
        <v>NA</v>
      </c>
      <c r="AD113" t="str">
        <f t="shared" si="13"/>
        <v>NA</v>
      </c>
      <c r="AE113" t="str">
        <f t="shared" si="14"/>
        <v>Advice 3</v>
      </c>
      <c r="AF113" t="str">
        <f t="shared" si="15"/>
        <v>NA</v>
      </c>
      <c r="AG113" t="str">
        <f t="shared" si="16"/>
        <v>DNM</v>
      </c>
      <c r="AH113" t="str">
        <f t="shared" si="17"/>
        <v>Advice 1</v>
      </c>
      <c r="AI113" t="str">
        <f t="shared" si="10"/>
        <v>NA</v>
      </c>
      <c r="AJ113" t="str">
        <f t="shared" si="18"/>
        <v>Advice 1</v>
      </c>
      <c r="AK113" t="str">
        <f t="shared" si="19"/>
        <v>ND</v>
      </c>
    </row>
    <row r="114" spans="1:37">
      <c r="A114">
        <v>113</v>
      </c>
      <c r="B114" t="s">
        <v>529</v>
      </c>
      <c r="C114" t="s">
        <v>530</v>
      </c>
      <c r="D114" t="s">
        <v>34</v>
      </c>
      <c r="E114" t="s">
        <v>19</v>
      </c>
      <c r="F114">
        <v>39.003508920000002</v>
      </c>
      <c r="G114">
        <v>-76.914983149999998</v>
      </c>
      <c r="H114">
        <v>38.99315653</v>
      </c>
      <c r="I114">
        <v>-76.937311350000002</v>
      </c>
      <c r="J114" t="s">
        <v>531</v>
      </c>
      <c r="K114" t="s">
        <v>532</v>
      </c>
      <c r="L114">
        <v>8</v>
      </c>
      <c r="M114">
        <v>3989.3157059999999</v>
      </c>
      <c r="N114">
        <v>21.833969140000001</v>
      </c>
      <c r="O114">
        <v>44.407985310000001</v>
      </c>
      <c r="P114">
        <v>24.296416539999999</v>
      </c>
      <c r="Q114">
        <v>2.4764863099999999</v>
      </c>
      <c r="R114" s="1">
        <v>0.149621212</v>
      </c>
      <c r="S114" s="1">
        <v>0</v>
      </c>
      <c r="T114" s="1">
        <v>0.30871212100000001</v>
      </c>
      <c r="U114" s="1">
        <v>0.18181818199999999</v>
      </c>
      <c r="V114" s="1">
        <v>1.8939390000000001E-3</v>
      </c>
      <c r="W114" s="1">
        <v>0.36742424200000001</v>
      </c>
      <c r="X114" s="1">
        <v>0.41098484800000001</v>
      </c>
      <c r="Y114">
        <v>36.827431079999997</v>
      </c>
      <c r="Z114">
        <v>48.753285230000003</v>
      </c>
      <c r="AA114">
        <v>0</v>
      </c>
      <c r="AB114" t="str">
        <f t="shared" si="11"/>
        <v>NA</v>
      </c>
      <c r="AC114" t="str">
        <f t="shared" si="12"/>
        <v>NA</v>
      </c>
      <c r="AD114" t="str">
        <f t="shared" si="13"/>
        <v>NA</v>
      </c>
      <c r="AE114" t="str">
        <f t="shared" si="14"/>
        <v>Advice 3</v>
      </c>
      <c r="AF114" t="str">
        <f t="shared" si="15"/>
        <v>NA</v>
      </c>
      <c r="AG114" t="str">
        <f t="shared" si="16"/>
        <v>DNM</v>
      </c>
      <c r="AH114" t="str">
        <f t="shared" si="17"/>
        <v>Advice 1</v>
      </c>
      <c r="AI114" t="str">
        <f t="shared" si="10"/>
        <v>NA</v>
      </c>
      <c r="AJ114" t="str">
        <f t="shared" si="18"/>
        <v>Advice 1</v>
      </c>
      <c r="AK114" t="str">
        <f t="shared" si="19"/>
        <v>D</v>
      </c>
    </row>
    <row r="115" spans="1:37">
      <c r="A115">
        <v>114</v>
      </c>
      <c r="B115" t="s">
        <v>533</v>
      </c>
      <c r="C115" t="s">
        <v>534</v>
      </c>
      <c r="D115" t="s">
        <v>214</v>
      </c>
      <c r="E115" t="s">
        <v>19</v>
      </c>
      <c r="F115">
        <v>38.992503290000002</v>
      </c>
      <c r="G115">
        <v>-76.898795829999997</v>
      </c>
      <c r="H115">
        <v>39.079803239999997</v>
      </c>
      <c r="I115">
        <v>-76.949106700000002</v>
      </c>
      <c r="J115" t="s">
        <v>535</v>
      </c>
      <c r="K115" t="s">
        <v>536</v>
      </c>
      <c r="L115">
        <v>18</v>
      </c>
      <c r="M115">
        <v>16018.252049999999</v>
      </c>
      <c r="N115">
        <v>28.68899961</v>
      </c>
      <c r="O115">
        <v>100</v>
      </c>
      <c r="P115">
        <v>32.282015180000002</v>
      </c>
      <c r="Q115">
        <v>9.9501370520000005</v>
      </c>
      <c r="R115" s="1">
        <v>0.28205128200000001</v>
      </c>
      <c r="S115" s="1">
        <v>0</v>
      </c>
      <c r="T115" s="1">
        <v>0.43589743600000003</v>
      </c>
      <c r="U115" s="1">
        <v>0.179487179</v>
      </c>
      <c r="V115" s="1">
        <v>2.5641026000000001E-2</v>
      </c>
      <c r="W115" s="1">
        <v>0.56410256400000003</v>
      </c>
      <c r="X115" s="1">
        <v>0.48717948700000002</v>
      </c>
      <c r="Y115">
        <v>65.49869443</v>
      </c>
      <c r="Z115">
        <v>83.454077069999997</v>
      </c>
      <c r="AA115">
        <v>0</v>
      </c>
      <c r="AB115" t="str">
        <f t="shared" si="11"/>
        <v>NA</v>
      </c>
      <c r="AC115" t="str">
        <f t="shared" si="12"/>
        <v>NA</v>
      </c>
      <c r="AD115" t="str">
        <f t="shared" si="13"/>
        <v>NA</v>
      </c>
      <c r="AE115" t="str">
        <f t="shared" si="14"/>
        <v>Advice 3</v>
      </c>
      <c r="AF115" t="str">
        <f t="shared" si="15"/>
        <v>DNM</v>
      </c>
      <c r="AG115" t="str">
        <f t="shared" si="16"/>
        <v>NA</v>
      </c>
      <c r="AH115" t="str">
        <f t="shared" si="17"/>
        <v>Advice 1</v>
      </c>
      <c r="AI115" t="str">
        <f t="shared" si="10"/>
        <v>NA</v>
      </c>
      <c r="AJ115" t="str">
        <f t="shared" si="18"/>
        <v>NA</v>
      </c>
      <c r="AK115" t="str">
        <f t="shared" si="19"/>
        <v>ND</v>
      </c>
    </row>
    <row r="116" spans="1:37">
      <c r="A116">
        <v>115</v>
      </c>
      <c r="B116" t="s">
        <v>537</v>
      </c>
      <c r="C116" t="s">
        <v>538</v>
      </c>
      <c r="D116" t="s">
        <v>18</v>
      </c>
      <c r="E116" t="s">
        <v>19</v>
      </c>
      <c r="F116">
        <v>38.902678209999998</v>
      </c>
      <c r="G116">
        <v>-77.030924619999993</v>
      </c>
      <c r="H116">
        <v>38.929198599999999</v>
      </c>
      <c r="I116">
        <v>-77.066378670000006</v>
      </c>
      <c r="J116" t="s">
        <v>539</v>
      </c>
      <c r="K116" t="s">
        <v>540</v>
      </c>
      <c r="L116">
        <v>15</v>
      </c>
      <c r="M116">
        <v>5084.5061939999996</v>
      </c>
      <c r="N116">
        <v>18.637130500000001</v>
      </c>
      <c r="O116">
        <v>65.186623089999998</v>
      </c>
      <c r="P116">
        <v>14.58844732</v>
      </c>
      <c r="Q116">
        <v>3.157619317</v>
      </c>
      <c r="R116" s="1">
        <v>0</v>
      </c>
      <c r="S116" s="1">
        <v>0</v>
      </c>
      <c r="T116" s="1">
        <v>0.28767123300000003</v>
      </c>
      <c r="U116" s="1">
        <v>9.1324200999999994E-2</v>
      </c>
      <c r="V116" s="1">
        <v>1.141553E-3</v>
      </c>
      <c r="W116" s="1">
        <v>0.42579908700000002</v>
      </c>
      <c r="X116" s="1">
        <v>0.44863013699999998</v>
      </c>
      <c r="Y116">
        <v>16.56988333</v>
      </c>
      <c r="Z116">
        <v>35.892393200000001</v>
      </c>
      <c r="AA116">
        <v>9.049774E-3</v>
      </c>
      <c r="AB116" t="str">
        <f t="shared" si="11"/>
        <v>NA</v>
      </c>
      <c r="AC116" t="str">
        <f t="shared" si="12"/>
        <v>NA</v>
      </c>
      <c r="AD116" t="str">
        <f t="shared" si="13"/>
        <v>NA</v>
      </c>
      <c r="AE116" t="str">
        <f t="shared" si="14"/>
        <v>Advice 3</v>
      </c>
      <c r="AF116" t="str">
        <f t="shared" si="15"/>
        <v>NA</v>
      </c>
      <c r="AG116" t="str">
        <f t="shared" si="16"/>
        <v>DNM</v>
      </c>
      <c r="AH116" t="str">
        <f t="shared" si="17"/>
        <v>Advice 1</v>
      </c>
      <c r="AI116" t="str">
        <f t="shared" si="10"/>
        <v>NA</v>
      </c>
      <c r="AJ116" t="str">
        <f t="shared" si="18"/>
        <v>NA</v>
      </c>
      <c r="AK116" t="str">
        <f t="shared" si="19"/>
        <v>D</v>
      </c>
    </row>
    <row r="117" spans="1:37">
      <c r="A117">
        <v>116</v>
      </c>
      <c r="B117" t="s">
        <v>541</v>
      </c>
      <c r="C117" t="s">
        <v>542</v>
      </c>
      <c r="D117" t="s">
        <v>119</v>
      </c>
      <c r="E117" t="s">
        <v>19</v>
      </c>
      <c r="F117">
        <v>39.278307419999997</v>
      </c>
      <c r="G117">
        <v>-76.846489539999993</v>
      </c>
      <c r="H117">
        <v>39.002539130000002</v>
      </c>
      <c r="I117">
        <v>-76.915936200000004</v>
      </c>
      <c r="J117" t="s">
        <v>543</v>
      </c>
      <c r="K117" t="s">
        <v>544</v>
      </c>
      <c r="L117">
        <v>31</v>
      </c>
      <c r="M117">
        <v>46585.211750000002</v>
      </c>
      <c r="N117">
        <v>9.9032565689999998</v>
      </c>
      <c r="O117">
        <v>20</v>
      </c>
      <c r="P117">
        <v>10.52695621</v>
      </c>
      <c r="Q117">
        <v>29.000681480000001</v>
      </c>
      <c r="R117" s="1">
        <v>0.77321238000000003</v>
      </c>
      <c r="S117" s="1">
        <v>0.32977588000000002</v>
      </c>
      <c r="T117" s="1">
        <v>0.375133404</v>
      </c>
      <c r="U117" s="1">
        <v>0.15528281799999999</v>
      </c>
      <c r="V117" s="1">
        <v>5.3361800000000003E-4</v>
      </c>
      <c r="W117" s="1">
        <v>0.49199573099999999</v>
      </c>
      <c r="X117" s="1">
        <v>0.48932764099999998</v>
      </c>
      <c r="Y117">
        <v>44.740817470000003</v>
      </c>
      <c r="Z117">
        <v>70.239508360000002</v>
      </c>
      <c r="AA117">
        <v>0</v>
      </c>
      <c r="AB117" t="str">
        <f t="shared" si="11"/>
        <v>NA</v>
      </c>
      <c r="AC117" t="str">
        <f t="shared" si="12"/>
        <v>NA</v>
      </c>
      <c r="AD117" t="str">
        <f t="shared" si="13"/>
        <v>NA</v>
      </c>
      <c r="AE117" t="str">
        <f t="shared" si="14"/>
        <v>Advice 3</v>
      </c>
      <c r="AF117" t="str">
        <f t="shared" si="15"/>
        <v>NA</v>
      </c>
      <c r="AG117" t="str">
        <f t="shared" si="16"/>
        <v>DNM</v>
      </c>
      <c r="AH117" t="str">
        <f t="shared" si="17"/>
        <v>Advice 1</v>
      </c>
      <c r="AI117" t="str">
        <f t="shared" si="10"/>
        <v>NA</v>
      </c>
      <c r="AJ117" t="str">
        <f t="shared" si="18"/>
        <v>NA</v>
      </c>
      <c r="AK117" t="str">
        <f t="shared" si="19"/>
        <v>D</v>
      </c>
    </row>
    <row r="118" spans="1:37">
      <c r="A118">
        <v>117</v>
      </c>
      <c r="B118" t="s">
        <v>545</v>
      </c>
      <c r="C118" t="s">
        <v>546</v>
      </c>
      <c r="D118" t="s">
        <v>547</v>
      </c>
      <c r="E118" t="s">
        <v>19</v>
      </c>
      <c r="F118">
        <v>38.966721810000003</v>
      </c>
      <c r="G118">
        <v>-77.059804310000004</v>
      </c>
      <c r="H118">
        <v>38.989918549999999</v>
      </c>
      <c r="I118">
        <v>-77.077088320000001</v>
      </c>
      <c r="J118" t="s">
        <v>548</v>
      </c>
      <c r="K118" t="s">
        <v>549</v>
      </c>
      <c r="L118">
        <v>7</v>
      </c>
      <c r="M118">
        <v>3873.9392800000001</v>
      </c>
      <c r="N118">
        <v>21.492819870000002</v>
      </c>
      <c r="O118">
        <v>38.601189220000002</v>
      </c>
      <c r="P118">
        <v>21.416730130000001</v>
      </c>
      <c r="Q118">
        <v>2.4076975850000002</v>
      </c>
      <c r="R118" s="1">
        <v>0</v>
      </c>
      <c r="S118" s="1">
        <v>0</v>
      </c>
      <c r="T118" s="1">
        <v>0.27149321300000001</v>
      </c>
      <c r="U118" s="1">
        <v>4.5248868999999997E-2</v>
      </c>
      <c r="V118" s="1">
        <v>2.2624429999999998E-3</v>
      </c>
      <c r="W118" s="1">
        <v>0.5</v>
      </c>
      <c r="X118" s="1">
        <v>0.41176470599999998</v>
      </c>
      <c r="Y118">
        <v>5.1213929169999997</v>
      </c>
      <c r="Z118">
        <v>8.1975075489999991</v>
      </c>
      <c r="AA118">
        <v>0</v>
      </c>
      <c r="AB118" t="str">
        <f t="shared" si="11"/>
        <v>NA</v>
      </c>
      <c r="AC118" t="str">
        <f t="shared" si="12"/>
        <v>NA</v>
      </c>
      <c r="AD118" t="str">
        <f t="shared" si="13"/>
        <v>NA</v>
      </c>
      <c r="AE118" t="str">
        <f t="shared" si="14"/>
        <v>DNM</v>
      </c>
      <c r="AF118" t="str">
        <f t="shared" si="15"/>
        <v>NA</v>
      </c>
      <c r="AG118" t="str">
        <f t="shared" si="16"/>
        <v>DNM</v>
      </c>
      <c r="AH118" t="str">
        <f t="shared" si="17"/>
        <v>Advice 1</v>
      </c>
      <c r="AI118" t="str">
        <f t="shared" si="10"/>
        <v>NA</v>
      </c>
      <c r="AJ118" t="str">
        <f t="shared" si="18"/>
        <v>DNM</v>
      </c>
      <c r="AK118" t="str">
        <f t="shared" si="19"/>
        <v>D</v>
      </c>
    </row>
    <row r="119" spans="1:37">
      <c r="A119">
        <v>118</v>
      </c>
      <c r="B119" t="s">
        <v>550</v>
      </c>
      <c r="C119" t="s">
        <v>551</v>
      </c>
      <c r="D119" t="s">
        <v>552</v>
      </c>
      <c r="E119" t="s">
        <v>19</v>
      </c>
      <c r="F119">
        <v>38.994030180000003</v>
      </c>
      <c r="G119">
        <v>-76.937066340000001</v>
      </c>
      <c r="H119">
        <v>39.00122322</v>
      </c>
      <c r="I119">
        <v>-76.914724800000002</v>
      </c>
      <c r="J119" t="s">
        <v>553</v>
      </c>
      <c r="K119" t="s">
        <v>554</v>
      </c>
      <c r="L119">
        <v>11</v>
      </c>
      <c r="M119">
        <v>3492.3146149999998</v>
      </c>
      <c r="N119">
        <v>10.96839645</v>
      </c>
      <c r="O119">
        <v>20</v>
      </c>
      <c r="P119">
        <v>20.76483241</v>
      </c>
      <c r="Q119">
        <v>1.7445191529999999</v>
      </c>
      <c r="R119" s="1">
        <v>0</v>
      </c>
      <c r="S119" s="1">
        <v>0</v>
      </c>
      <c r="T119" s="1">
        <v>0.33962264199999997</v>
      </c>
      <c r="U119" s="1">
        <v>0.15094339600000001</v>
      </c>
      <c r="V119" s="1">
        <v>1.8867925000000001E-2</v>
      </c>
      <c r="W119" s="1">
        <v>0.52830188700000003</v>
      </c>
      <c r="X119" s="1">
        <v>0.50943396200000002</v>
      </c>
      <c r="Y119">
        <v>14.8129943</v>
      </c>
      <c r="Z119">
        <v>18.077430320000001</v>
      </c>
      <c r="AA119">
        <v>5.3571428999999997E-2</v>
      </c>
      <c r="AB119" t="str">
        <f t="shared" si="11"/>
        <v>NA</v>
      </c>
      <c r="AC119" t="str">
        <f t="shared" si="12"/>
        <v>NA</v>
      </c>
      <c r="AD119" t="str">
        <f t="shared" si="13"/>
        <v>NA</v>
      </c>
      <c r="AE119" t="str">
        <f t="shared" si="14"/>
        <v>Advice 3</v>
      </c>
      <c r="AF119" t="str">
        <f t="shared" si="15"/>
        <v>NA</v>
      </c>
      <c r="AG119" t="str">
        <f t="shared" si="16"/>
        <v>DNM</v>
      </c>
      <c r="AH119" t="str">
        <f t="shared" si="17"/>
        <v>Advice 1</v>
      </c>
      <c r="AI119" t="str">
        <f t="shared" si="10"/>
        <v>NA</v>
      </c>
      <c r="AJ119" t="str">
        <f t="shared" si="18"/>
        <v>Advice 1</v>
      </c>
      <c r="AK119" t="str">
        <f t="shared" si="19"/>
        <v>D</v>
      </c>
    </row>
    <row r="120" spans="1:37">
      <c r="A120">
        <v>119</v>
      </c>
      <c r="B120" t="s">
        <v>555</v>
      </c>
      <c r="C120" t="s">
        <v>556</v>
      </c>
      <c r="D120" t="s">
        <v>557</v>
      </c>
      <c r="E120" t="s">
        <v>19</v>
      </c>
      <c r="F120">
        <v>38.852662240000001</v>
      </c>
      <c r="G120">
        <v>-77.04519277</v>
      </c>
      <c r="H120">
        <v>38.901883730000002</v>
      </c>
      <c r="I120">
        <v>-77.031893330000003</v>
      </c>
      <c r="J120" t="s">
        <v>558</v>
      </c>
      <c r="K120" t="s">
        <v>559</v>
      </c>
      <c r="L120">
        <v>14</v>
      </c>
      <c r="M120">
        <v>6641.0651950000001</v>
      </c>
      <c r="N120">
        <v>23.40013742</v>
      </c>
      <c r="O120">
        <v>71.066168829999995</v>
      </c>
      <c r="P120">
        <v>20.868688120000002</v>
      </c>
      <c r="Q120">
        <v>4.1296730620000002</v>
      </c>
      <c r="R120" s="1">
        <v>0.14086294399999999</v>
      </c>
      <c r="S120" s="1">
        <v>0</v>
      </c>
      <c r="T120" s="1">
        <v>0.251269036</v>
      </c>
      <c r="U120" s="1">
        <v>3.4263958999999997E-2</v>
      </c>
      <c r="V120" s="1">
        <v>1.2690360000000001E-3</v>
      </c>
      <c r="W120" s="1">
        <v>0.42893400999999998</v>
      </c>
      <c r="X120" s="1">
        <v>0.376903553</v>
      </c>
      <c r="Y120">
        <v>3.5925197359999999</v>
      </c>
      <c r="Z120">
        <v>6.5059059589999997</v>
      </c>
      <c r="AA120">
        <v>1.8679950000000001E-2</v>
      </c>
      <c r="AB120" t="str">
        <f t="shared" si="11"/>
        <v>NA</v>
      </c>
      <c r="AC120" t="str">
        <f t="shared" si="12"/>
        <v>NA</v>
      </c>
      <c r="AD120" t="str">
        <f t="shared" si="13"/>
        <v>NA</v>
      </c>
      <c r="AE120" t="str">
        <f t="shared" si="14"/>
        <v>DNM</v>
      </c>
      <c r="AF120" t="str">
        <f t="shared" si="15"/>
        <v>NA</v>
      </c>
      <c r="AG120" t="str">
        <f t="shared" si="16"/>
        <v>DNM</v>
      </c>
      <c r="AH120" t="str">
        <f t="shared" si="17"/>
        <v>Advice 1</v>
      </c>
      <c r="AI120" t="str">
        <f t="shared" si="10"/>
        <v>NA</v>
      </c>
      <c r="AJ120" t="str">
        <f t="shared" si="18"/>
        <v>DNM</v>
      </c>
      <c r="AK120" t="str">
        <f t="shared" si="19"/>
        <v>ND</v>
      </c>
    </row>
    <row r="121" spans="1:37">
      <c r="A121">
        <v>120</v>
      </c>
      <c r="B121" t="s">
        <v>560</v>
      </c>
      <c r="C121" t="s">
        <v>561</v>
      </c>
      <c r="D121" t="s">
        <v>562</v>
      </c>
      <c r="E121" t="s">
        <v>19</v>
      </c>
      <c r="F121">
        <v>39.002551609999998</v>
      </c>
      <c r="G121">
        <v>-76.915246479999993</v>
      </c>
      <c r="H121">
        <v>39.032344889999997</v>
      </c>
      <c r="I121">
        <v>-76.909658949999994</v>
      </c>
      <c r="J121" t="s">
        <v>563</v>
      </c>
      <c r="K121" t="s">
        <v>564</v>
      </c>
      <c r="L121">
        <v>9</v>
      </c>
      <c r="M121">
        <v>5779.266525</v>
      </c>
      <c r="N121">
        <v>24.91278754</v>
      </c>
      <c r="O121">
        <v>96.813404930000004</v>
      </c>
      <c r="P121">
        <v>25.344952710000001</v>
      </c>
      <c r="Q121">
        <v>3.5930443520000002</v>
      </c>
      <c r="R121" s="1">
        <v>0.108614232</v>
      </c>
      <c r="S121" s="1">
        <v>0</v>
      </c>
      <c r="T121" s="1">
        <v>0.37453183499999998</v>
      </c>
      <c r="U121" s="1">
        <v>0.17041198499999999</v>
      </c>
      <c r="V121" s="1">
        <v>1.872659E-3</v>
      </c>
      <c r="W121" s="1">
        <v>0.48689138599999998</v>
      </c>
      <c r="X121" s="1">
        <v>0.49250936299999998</v>
      </c>
      <c r="Y121">
        <v>25.49540837</v>
      </c>
      <c r="Z121">
        <v>43.79724693</v>
      </c>
      <c r="AA121">
        <v>1.869159E-3</v>
      </c>
      <c r="AB121" t="str">
        <f t="shared" si="11"/>
        <v>NA</v>
      </c>
      <c r="AC121" t="str">
        <f t="shared" si="12"/>
        <v>NA</v>
      </c>
      <c r="AD121" t="str">
        <f t="shared" si="13"/>
        <v>NA</v>
      </c>
      <c r="AE121" t="str">
        <f t="shared" si="14"/>
        <v>Advice 3</v>
      </c>
      <c r="AF121" t="str">
        <f t="shared" si="15"/>
        <v>NA</v>
      </c>
      <c r="AG121" t="str">
        <f t="shared" si="16"/>
        <v>DNM</v>
      </c>
      <c r="AH121" t="str">
        <f t="shared" si="17"/>
        <v>Advice 1</v>
      </c>
      <c r="AI121" t="str">
        <f t="shared" si="10"/>
        <v>NA</v>
      </c>
      <c r="AJ121" t="str">
        <f t="shared" si="18"/>
        <v>Advice 1</v>
      </c>
      <c r="AK121" t="str">
        <f t="shared" si="19"/>
        <v>ND</v>
      </c>
    </row>
    <row r="122" spans="1:37">
      <c r="A122">
        <v>121</v>
      </c>
      <c r="B122" t="s">
        <v>565</v>
      </c>
      <c r="C122" t="s">
        <v>566</v>
      </c>
      <c r="D122" t="s">
        <v>567</v>
      </c>
      <c r="E122" t="s">
        <v>19</v>
      </c>
      <c r="F122">
        <v>39.003223400000003</v>
      </c>
      <c r="G122">
        <v>-76.915922719999998</v>
      </c>
      <c r="H122">
        <v>38.979800920000002</v>
      </c>
      <c r="I122">
        <v>-76.937981250000007</v>
      </c>
      <c r="J122" t="s">
        <v>568</v>
      </c>
      <c r="K122" t="s">
        <v>569</v>
      </c>
      <c r="L122">
        <v>8</v>
      </c>
      <c r="M122">
        <v>4099.7019019999998</v>
      </c>
      <c r="N122">
        <v>21.063235670000001</v>
      </c>
      <c r="O122">
        <v>99</v>
      </c>
      <c r="P122">
        <v>19.779466800000002</v>
      </c>
      <c r="Q122">
        <v>2.5478263889999999</v>
      </c>
      <c r="R122" s="1">
        <v>0</v>
      </c>
      <c r="S122" s="1">
        <v>0</v>
      </c>
      <c r="T122" s="1">
        <v>0.36363636399999999</v>
      </c>
      <c r="U122" s="1">
        <v>0.17588932800000001</v>
      </c>
      <c r="V122" s="1">
        <v>1.9762849999999999E-3</v>
      </c>
      <c r="W122" s="1">
        <v>0.480237154</v>
      </c>
      <c r="X122" s="1">
        <v>0.48418972300000002</v>
      </c>
      <c r="Y122">
        <v>31.45341573</v>
      </c>
      <c r="Z122">
        <v>58.47835078</v>
      </c>
      <c r="AA122">
        <v>3.9370079999999997E-3</v>
      </c>
      <c r="AB122" t="str">
        <f t="shared" si="11"/>
        <v>NA</v>
      </c>
      <c r="AC122" t="str">
        <f t="shared" si="12"/>
        <v>NA</v>
      </c>
      <c r="AD122" t="str">
        <f t="shared" si="13"/>
        <v>NA</v>
      </c>
      <c r="AE122" t="str">
        <f t="shared" si="14"/>
        <v>Advice 3</v>
      </c>
      <c r="AF122" t="str">
        <f t="shared" si="15"/>
        <v>NA</v>
      </c>
      <c r="AG122" t="str">
        <f t="shared" si="16"/>
        <v>DNM</v>
      </c>
      <c r="AH122" t="str">
        <f t="shared" si="17"/>
        <v>Advice 1</v>
      </c>
      <c r="AI122" t="str">
        <f t="shared" si="10"/>
        <v>NA</v>
      </c>
      <c r="AJ122" t="str">
        <f t="shared" si="18"/>
        <v>NA</v>
      </c>
      <c r="AK122" t="str">
        <f t="shared" si="19"/>
        <v>ND</v>
      </c>
    </row>
    <row r="123" spans="1:37">
      <c r="A123">
        <v>122</v>
      </c>
      <c r="B123" t="s">
        <v>570</v>
      </c>
      <c r="C123" t="s">
        <v>571</v>
      </c>
      <c r="D123" t="s">
        <v>526</v>
      </c>
      <c r="E123" t="s">
        <v>19</v>
      </c>
      <c r="F123">
        <v>39.002704620000003</v>
      </c>
      <c r="G123">
        <v>-76.915260309999994</v>
      </c>
      <c r="H123">
        <v>38.993160250000003</v>
      </c>
      <c r="I123">
        <v>-76.937332150000003</v>
      </c>
      <c r="J123" t="s">
        <v>572</v>
      </c>
      <c r="K123" t="s">
        <v>573</v>
      </c>
      <c r="L123">
        <v>6</v>
      </c>
      <c r="M123">
        <v>4098</v>
      </c>
      <c r="N123">
        <v>21.61297016</v>
      </c>
      <c r="O123">
        <v>40.646300619999998</v>
      </c>
      <c r="P123">
        <v>26.05983676</v>
      </c>
      <c r="Q123">
        <v>2.5449000380000002</v>
      </c>
      <c r="R123" s="1">
        <v>0.195402299</v>
      </c>
      <c r="S123" s="1">
        <v>0</v>
      </c>
      <c r="T123" s="1">
        <v>0.36781609199999998</v>
      </c>
      <c r="U123" s="1">
        <v>0.23371647500000001</v>
      </c>
      <c r="V123" s="1">
        <v>3.8314180000000001E-3</v>
      </c>
      <c r="W123" s="1">
        <v>0.486590038</v>
      </c>
      <c r="X123" s="1">
        <v>0.486590038</v>
      </c>
      <c r="Y123">
        <v>44.996723510000002</v>
      </c>
      <c r="Z123">
        <v>68.015754610000002</v>
      </c>
      <c r="AA123">
        <v>0</v>
      </c>
      <c r="AB123" t="str">
        <f t="shared" si="11"/>
        <v>NA</v>
      </c>
      <c r="AC123" t="str">
        <f t="shared" si="12"/>
        <v>NA</v>
      </c>
      <c r="AD123" t="str">
        <f t="shared" si="13"/>
        <v>NA</v>
      </c>
      <c r="AE123" t="str">
        <f t="shared" si="14"/>
        <v>Advice 3</v>
      </c>
      <c r="AF123" t="str">
        <f t="shared" si="15"/>
        <v>NA</v>
      </c>
      <c r="AG123" t="str">
        <f t="shared" si="16"/>
        <v>DNM</v>
      </c>
      <c r="AH123" t="str">
        <f t="shared" si="17"/>
        <v>Advice 1</v>
      </c>
      <c r="AI123" t="str">
        <f t="shared" si="10"/>
        <v>NA</v>
      </c>
      <c r="AJ123" t="str">
        <f t="shared" si="18"/>
        <v>Advice 1</v>
      </c>
      <c r="AK123" t="str">
        <f t="shared" si="19"/>
        <v>D</v>
      </c>
    </row>
    <row r="124" spans="1:37">
      <c r="A124">
        <v>123</v>
      </c>
      <c r="B124" t="s">
        <v>574</v>
      </c>
      <c r="C124" t="s">
        <v>575</v>
      </c>
      <c r="D124" t="s">
        <v>576</v>
      </c>
      <c r="E124" t="s">
        <v>19</v>
      </c>
      <c r="F124">
        <v>39.158466339999997</v>
      </c>
      <c r="G124">
        <v>-76.703979489999995</v>
      </c>
      <c r="H124">
        <v>39.160820010000002</v>
      </c>
      <c r="I124">
        <v>-76.681060790000004</v>
      </c>
      <c r="J124" t="s">
        <v>577</v>
      </c>
      <c r="K124" t="s">
        <v>578</v>
      </c>
      <c r="L124">
        <v>2</v>
      </c>
      <c r="M124">
        <v>2029</v>
      </c>
      <c r="N124">
        <v>26.057916649999999</v>
      </c>
      <c r="O124">
        <v>61.287036659999998</v>
      </c>
      <c r="P124">
        <v>32.483224470000003</v>
      </c>
      <c r="Q124">
        <v>1.259309655</v>
      </c>
      <c r="R124" s="1">
        <v>0.31775700899999998</v>
      </c>
      <c r="S124" s="1">
        <v>0</v>
      </c>
      <c r="T124" s="1">
        <v>0.32710280400000002</v>
      </c>
      <c r="U124" s="1">
        <v>0.112149533</v>
      </c>
      <c r="V124" s="1">
        <v>9.3457939999999993E-3</v>
      </c>
      <c r="W124" s="1">
        <v>0.485981308</v>
      </c>
      <c r="X124" s="1">
        <v>0.42056074799999998</v>
      </c>
      <c r="Y124">
        <v>6.6929140330000001</v>
      </c>
      <c r="Z124">
        <v>9.1692922249999995</v>
      </c>
      <c r="AA124">
        <v>0</v>
      </c>
      <c r="AB124" t="str">
        <f t="shared" si="11"/>
        <v>NA</v>
      </c>
      <c r="AC124" t="str">
        <f t="shared" si="12"/>
        <v>NA</v>
      </c>
      <c r="AD124" t="str">
        <f t="shared" si="13"/>
        <v>NA</v>
      </c>
      <c r="AE124" t="str">
        <f t="shared" si="14"/>
        <v>Advice 3</v>
      </c>
      <c r="AF124" t="str">
        <f t="shared" si="15"/>
        <v>DNM</v>
      </c>
      <c r="AG124" t="str">
        <f t="shared" si="16"/>
        <v>NA</v>
      </c>
      <c r="AH124" t="str">
        <f t="shared" si="17"/>
        <v>Advice 1</v>
      </c>
      <c r="AI124" t="str">
        <f t="shared" si="10"/>
        <v>NA</v>
      </c>
      <c r="AJ124" t="str">
        <f t="shared" si="18"/>
        <v>NA</v>
      </c>
      <c r="AK124" t="str">
        <f t="shared" si="19"/>
        <v>D</v>
      </c>
    </row>
    <row r="125" spans="1:37">
      <c r="A125">
        <v>124</v>
      </c>
      <c r="B125" t="s">
        <v>579</v>
      </c>
      <c r="C125" t="s">
        <v>580</v>
      </c>
      <c r="D125" t="s">
        <v>581</v>
      </c>
      <c r="E125" t="s">
        <v>19</v>
      </c>
      <c r="F125">
        <v>39.128493089999999</v>
      </c>
      <c r="G125">
        <v>-76.706851169999993</v>
      </c>
      <c r="H125">
        <v>39.096992049999997</v>
      </c>
      <c r="I125">
        <v>-76.851404720000005</v>
      </c>
      <c r="J125" t="s">
        <v>582</v>
      </c>
      <c r="K125" t="s">
        <v>583</v>
      </c>
      <c r="L125">
        <v>17</v>
      </c>
      <c r="M125">
        <v>14735.83345</v>
      </c>
      <c r="N125">
        <v>26.168493430000002</v>
      </c>
      <c r="O125">
        <v>63.74429842</v>
      </c>
      <c r="P125">
        <v>37.43575036</v>
      </c>
      <c r="Q125">
        <v>9.1427529920000001</v>
      </c>
      <c r="R125" s="1">
        <v>0.27551020399999998</v>
      </c>
      <c r="S125" s="1">
        <v>0</v>
      </c>
      <c r="T125" s="1">
        <v>0.38775510200000002</v>
      </c>
      <c r="U125" s="1">
        <v>0.21428571399999999</v>
      </c>
      <c r="V125" s="1">
        <v>1.0204082E-2</v>
      </c>
      <c r="W125" s="1">
        <v>0.489795918</v>
      </c>
      <c r="X125" s="1">
        <v>0.53061224500000004</v>
      </c>
      <c r="Y125">
        <v>41.797905159999999</v>
      </c>
      <c r="Z125">
        <v>46.70603998</v>
      </c>
      <c r="AA125">
        <v>0</v>
      </c>
      <c r="AB125" t="str">
        <f t="shared" si="11"/>
        <v>NA</v>
      </c>
      <c r="AC125" t="str">
        <f t="shared" si="12"/>
        <v>NA</v>
      </c>
      <c r="AD125" t="str">
        <f t="shared" si="13"/>
        <v>NA</v>
      </c>
      <c r="AE125" t="str">
        <f t="shared" si="14"/>
        <v>Advice 3</v>
      </c>
      <c r="AF125" t="str">
        <f t="shared" si="15"/>
        <v>DNM</v>
      </c>
      <c r="AG125" t="str">
        <f t="shared" si="16"/>
        <v>NA</v>
      </c>
      <c r="AH125" t="str">
        <f t="shared" si="17"/>
        <v>Advice 1</v>
      </c>
      <c r="AI125" t="str">
        <f t="shared" si="10"/>
        <v>NA</v>
      </c>
      <c r="AJ125" t="str">
        <f t="shared" si="18"/>
        <v>NA</v>
      </c>
      <c r="AK125" t="str">
        <f t="shared" si="19"/>
        <v>D</v>
      </c>
    </row>
    <row r="126" spans="1:37">
      <c r="A126">
        <v>125</v>
      </c>
      <c r="B126" t="s">
        <v>584</v>
      </c>
      <c r="C126" t="s">
        <v>585</v>
      </c>
      <c r="D126" t="s">
        <v>586</v>
      </c>
      <c r="E126" t="s">
        <v>19</v>
      </c>
      <c r="F126">
        <v>39.002542030000001</v>
      </c>
      <c r="G126">
        <v>-76.915188299999997</v>
      </c>
      <c r="H126">
        <v>38.965515699999997</v>
      </c>
      <c r="I126">
        <v>-76.939017149999998</v>
      </c>
      <c r="J126" t="s">
        <v>587</v>
      </c>
      <c r="K126" t="s">
        <v>588</v>
      </c>
      <c r="L126">
        <v>21</v>
      </c>
      <c r="M126">
        <v>5974.1760649999997</v>
      </c>
      <c r="N126">
        <v>17.99175421</v>
      </c>
      <c r="O126">
        <v>55.257757050000002</v>
      </c>
      <c r="P126">
        <v>15.090460309999999</v>
      </c>
      <c r="Q126">
        <v>3.7141482790000002</v>
      </c>
      <c r="R126" s="1">
        <v>1.433121E-2</v>
      </c>
      <c r="S126" s="1">
        <v>0</v>
      </c>
      <c r="T126" s="1">
        <v>0.28423566900000002</v>
      </c>
      <c r="U126" s="1">
        <v>0.138535032</v>
      </c>
      <c r="V126" s="1">
        <v>7.9617800000000003E-4</v>
      </c>
      <c r="W126" s="1">
        <v>0.38614649699999998</v>
      </c>
      <c r="X126" s="1">
        <v>0.39968152899999998</v>
      </c>
      <c r="Y126">
        <v>27.37369108</v>
      </c>
      <c r="Z126">
        <v>42.585304450000002</v>
      </c>
      <c r="AA126">
        <v>7.9554500000000004E-4</v>
      </c>
      <c r="AB126" t="str">
        <f t="shared" si="11"/>
        <v>NA</v>
      </c>
      <c r="AC126" t="str">
        <f t="shared" si="12"/>
        <v>NA</v>
      </c>
      <c r="AD126" t="str">
        <f t="shared" si="13"/>
        <v>NA</v>
      </c>
      <c r="AE126" t="str">
        <f t="shared" si="14"/>
        <v>Advice 3</v>
      </c>
      <c r="AF126" t="str">
        <f t="shared" si="15"/>
        <v>NA</v>
      </c>
      <c r="AG126" t="str">
        <f t="shared" si="16"/>
        <v>DNM</v>
      </c>
      <c r="AH126" t="str">
        <f t="shared" si="17"/>
        <v>Advice 1</v>
      </c>
      <c r="AI126" t="str">
        <f t="shared" si="10"/>
        <v>NA</v>
      </c>
      <c r="AJ126" t="str">
        <f t="shared" si="18"/>
        <v>NA</v>
      </c>
      <c r="AK126" t="str">
        <f t="shared" si="19"/>
        <v>D</v>
      </c>
    </row>
    <row r="127" spans="1:37">
      <c r="A127">
        <v>126</v>
      </c>
      <c r="B127" t="s">
        <v>589</v>
      </c>
      <c r="C127" t="s">
        <v>590</v>
      </c>
      <c r="D127" t="s">
        <v>63</v>
      </c>
      <c r="E127" t="s">
        <v>19</v>
      </c>
      <c r="F127">
        <v>38.902620290000002</v>
      </c>
      <c r="G127">
        <v>-77.029758020000003</v>
      </c>
      <c r="H127">
        <v>38.96682277</v>
      </c>
      <c r="I127">
        <v>-77.060094230000004</v>
      </c>
      <c r="J127" t="s">
        <v>591</v>
      </c>
      <c r="K127" t="s">
        <v>592</v>
      </c>
      <c r="L127">
        <v>86</v>
      </c>
      <c r="M127">
        <v>11622.919830000001</v>
      </c>
      <c r="N127">
        <v>19.715985450000002</v>
      </c>
      <c r="O127">
        <v>81.78439161</v>
      </c>
      <c r="P127">
        <v>13.85500193</v>
      </c>
      <c r="Q127">
        <v>7.217748008</v>
      </c>
      <c r="R127" s="1">
        <v>0</v>
      </c>
      <c r="S127" s="1">
        <v>0</v>
      </c>
      <c r="T127" s="1">
        <v>0.17097701100000001</v>
      </c>
      <c r="U127" s="1">
        <v>2.0474137999999999E-2</v>
      </c>
      <c r="V127" s="1">
        <v>3.5919499999999998E-4</v>
      </c>
      <c r="W127" s="1">
        <v>0.30854885100000001</v>
      </c>
      <c r="X127" s="1">
        <v>0.29561781599999998</v>
      </c>
      <c r="Y127">
        <v>3.1824147030000001</v>
      </c>
      <c r="Z127">
        <v>5.0196860900000004</v>
      </c>
      <c r="AA127">
        <v>1.381509E-2</v>
      </c>
      <c r="AB127" t="str">
        <f t="shared" si="11"/>
        <v>NA</v>
      </c>
      <c r="AC127" t="str">
        <f t="shared" si="12"/>
        <v>NA</v>
      </c>
      <c r="AD127" t="str">
        <f t="shared" si="13"/>
        <v>NA</v>
      </c>
      <c r="AE127" t="str">
        <f t="shared" si="14"/>
        <v>DNM</v>
      </c>
      <c r="AF127" t="str">
        <f t="shared" si="15"/>
        <v>NA</v>
      </c>
      <c r="AG127" t="str">
        <f t="shared" si="16"/>
        <v>DNM</v>
      </c>
      <c r="AH127" t="str">
        <f t="shared" si="17"/>
        <v>Advice 1</v>
      </c>
      <c r="AI127" t="str">
        <f t="shared" si="10"/>
        <v>NA</v>
      </c>
      <c r="AJ127" t="str">
        <f t="shared" si="18"/>
        <v>NA</v>
      </c>
      <c r="AK127" t="str">
        <f t="shared" si="19"/>
        <v>ND</v>
      </c>
    </row>
    <row r="128" spans="1:37">
      <c r="A128">
        <v>127</v>
      </c>
      <c r="B128" t="s">
        <v>593</v>
      </c>
      <c r="C128" t="s">
        <v>67</v>
      </c>
      <c r="D128" t="s">
        <v>68</v>
      </c>
      <c r="E128" t="s">
        <v>19</v>
      </c>
      <c r="F128">
        <v>39.044408310000001</v>
      </c>
      <c r="G128">
        <v>-77.112713650000003</v>
      </c>
      <c r="H128">
        <v>38.993420399999998</v>
      </c>
      <c r="I128">
        <v>-77.091539870000005</v>
      </c>
      <c r="J128" t="s">
        <v>594</v>
      </c>
      <c r="K128" t="s">
        <v>595</v>
      </c>
      <c r="L128">
        <v>18</v>
      </c>
      <c r="M128">
        <v>6317.5683520000002</v>
      </c>
      <c r="N128">
        <v>15.206211550000001</v>
      </c>
      <c r="O128">
        <v>20</v>
      </c>
      <c r="P128">
        <v>20.945741829999999</v>
      </c>
      <c r="Q128">
        <v>3.9300199440000001</v>
      </c>
      <c r="R128" s="1">
        <v>4.7297297000000002E-2</v>
      </c>
      <c r="S128" s="1">
        <v>0</v>
      </c>
      <c r="T128" s="1">
        <v>0.32657657699999998</v>
      </c>
      <c r="U128" s="1">
        <v>0.18018018</v>
      </c>
      <c r="V128" s="1">
        <v>2.2522520000000002E-3</v>
      </c>
      <c r="W128" s="1">
        <v>0.47972973000000002</v>
      </c>
      <c r="X128" s="1">
        <v>0.44369369400000003</v>
      </c>
      <c r="Y128">
        <v>35.54954146</v>
      </c>
      <c r="Z128">
        <v>50.813656940000001</v>
      </c>
      <c r="AA128">
        <v>0</v>
      </c>
      <c r="AB128" t="str">
        <f t="shared" si="11"/>
        <v>NA</v>
      </c>
      <c r="AC128" t="str">
        <f t="shared" si="12"/>
        <v>NA</v>
      </c>
      <c r="AD128" t="str">
        <f t="shared" si="13"/>
        <v>NA</v>
      </c>
      <c r="AE128" t="str">
        <f t="shared" si="14"/>
        <v>Advice 3</v>
      </c>
      <c r="AF128" t="str">
        <f t="shared" si="15"/>
        <v>NA</v>
      </c>
      <c r="AG128" t="str">
        <f t="shared" si="16"/>
        <v>DNM</v>
      </c>
      <c r="AH128" t="str">
        <f t="shared" si="17"/>
        <v>Advice 1</v>
      </c>
      <c r="AI128" t="str">
        <f t="shared" si="10"/>
        <v>NA</v>
      </c>
      <c r="AJ128" t="str">
        <f t="shared" si="18"/>
        <v>Advice 1</v>
      </c>
      <c r="AK128" t="str">
        <f t="shared" si="19"/>
        <v>D</v>
      </c>
    </row>
    <row r="129" spans="1:37">
      <c r="A129">
        <v>128</v>
      </c>
      <c r="B129" t="s">
        <v>596</v>
      </c>
      <c r="C129" t="s">
        <v>597</v>
      </c>
      <c r="D129" t="s">
        <v>209</v>
      </c>
      <c r="E129" t="s">
        <v>19</v>
      </c>
      <c r="F129">
        <v>39.011298199999999</v>
      </c>
      <c r="G129">
        <v>-76.909244540000003</v>
      </c>
      <c r="H129">
        <v>38.99124466</v>
      </c>
      <c r="I129">
        <v>-76.900524259999997</v>
      </c>
      <c r="J129" t="s">
        <v>598</v>
      </c>
      <c r="K129" t="s">
        <v>599</v>
      </c>
      <c r="L129">
        <v>9</v>
      </c>
      <c r="M129">
        <v>5059.5643520000003</v>
      </c>
      <c r="N129">
        <v>23.7068285</v>
      </c>
      <c r="O129">
        <v>76.286442559999998</v>
      </c>
      <c r="P129">
        <v>25.388558849999999</v>
      </c>
      <c r="Q129">
        <v>3.1429044259999999</v>
      </c>
      <c r="R129" s="1">
        <v>0.133099825</v>
      </c>
      <c r="S129" s="1">
        <v>0</v>
      </c>
      <c r="T129" s="1">
        <v>0.28896672499999998</v>
      </c>
      <c r="U129" s="1">
        <v>0.154115587</v>
      </c>
      <c r="V129" s="1">
        <v>1.751313E-3</v>
      </c>
      <c r="W129" s="1">
        <v>0.402802102</v>
      </c>
      <c r="X129" s="1">
        <v>0.41330998200000002</v>
      </c>
      <c r="Y129">
        <v>20.8989543</v>
      </c>
      <c r="Z129">
        <v>34.312339549999997</v>
      </c>
      <c r="AA129">
        <v>0</v>
      </c>
      <c r="AB129" t="str">
        <f t="shared" si="11"/>
        <v>NA</v>
      </c>
      <c r="AC129" t="str">
        <f t="shared" si="12"/>
        <v>NA</v>
      </c>
      <c r="AD129" t="str">
        <f t="shared" si="13"/>
        <v>NA</v>
      </c>
      <c r="AE129" t="str">
        <f t="shared" si="14"/>
        <v>Advice 3</v>
      </c>
      <c r="AF129" t="str">
        <f t="shared" si="15"/>
        <v>NA</v>
      </c>
      <c r="AG129" t="str">
        <f t="shared" si="16"/>
        <v>DNM</v>
      </c>
      <c r="AH129" t="str">
        <f t="shared" si="17"/>
        <v>Advice 1</v>
      </c>
      <c r="AI129" t="str">
        <f t="shared" si="10"/>
        <v>NA</v>
      </c>
      <c r="AJ129" t="str">
        <f t="shared" si="18"/>
        <v>Advice 1</v>
      </c>
      <c r="AK129" t="str">
        <f t="shared" si="19"/>
        <v>ND</v>
      </c>
    </row>
    <row r="130" spans="1:37">
      <c r="A130">
        <v>129</v>
      </c>
      <c r="B130" t="s">
        <v>600</v>
      </c>
      <c r="C130" t="s">
        <v>601</v>
      </c>
      <c r="D130" t="s">
        <v>602</v>
      </c>
      <c r="E130" t="s">
        <v>19</v>
      </c>
      <c r="F130">
        <v>39.014839129999999</v>
      </c>
      <c r="G130">
        <v>-76.939162569999993</v>
      </c>
      <c r="H130">
        <v>38.98871304</v>
      </c>
      <c r="I130">
        <v>-76.936968530000001</v>
      </c>
      <c r="J130" t="s">
        <v>603</v>
      </c>
      <c r="K130" t="s">
        <v>604</v>
      </c>
      <c r="L130">
        <v>28</v>
      </c>
      <c r="M130">
        <v>4635.3064080000004</v>
      </c>
      <c r="N130">
        <v>16.34095499</v>
      </c>
      <c r="O130">
        <v>100</v>
      </c>
      <c r="P130">
        <v>5.2189886779999997</v>
      </c>
      <c r="Q130">
        <v>2.8792867719999999</v>
      </c>
      <c r="R130" s="1">
        <v>0</v>
      </c>
      <c r="S130" s="1">
        <v>0</v>
      </c>
      <c r="T130" s="1">
        <v>0.16666666699999999</v>
      </c>
      <c r="U130" s="1">
        <v>4.9019607999999999E-2</v>
      </c>
      <c r="V130" s="1">
        <v>9.8039219999999996E-3</v>
      </c>
      <c r="W130" s="1">
        <v>0.43137254899999999</v>
      </c>
      <c r="X130" s="1">
        <v>0.47058823500000002</v>
      </c>
      <c r="Y130">
        <v>21.110564929999999</v>
      </c>
      <c r="Z130">
        <v>27.947510019999999</v>
      </c>
      <c r="AA130">
        <v>1.9230769000000002E-2</v>
      </c>
      <c r="AB130" t="str">
        <f t="shared" si="11"/>
        <v>NA</v>
      </c>
      <c r="AC130" t="str">
        <f t="shared" si="12"/>
        <v>NA</v>
      </c>
      <c r="AD130" t="str">
        <f t="shared" si="13"/>
        <v>NA</v>
      </c>
      <c r="AE130" t="str">
        <f t="shared" si="14"/>
        <v>NA</v>
      </c>
      <c r="AF130" t="str">
        <f t="shared" si="15"/>
        <v>DNM</v>
      </c>
      <c r="AG130" t="str">
        <f t="shared" si="16"/>
        <v>NA</v>
      </c>
      <c r="AH130" t="str">
        <f t="shared" si="17"/>
        <v>NA</v>
      </c>
      <c r="AI130" t="str">
        <f t="shared" ref="AI130:AI185" si="20">IF(AND($P130&gt;40, $P130&lt;50), IF(AND($P130&gt;40, $P130&lt;50, Y130&gt;5.53), "Advice 1", "DNM"), "NA")</f>
        <v>NA</v>
      </c>
      <c r="AJ130" t="str">
        <f t="shared" si="18"/>
        <v>NA</v>
      </c>
      <c r="AK130" t="str">
        <f t="shared" si="19"/>
        <v>ND</v>
      </c>
    </row>
    <row r="131" spans="1:37">
      <c r="A131">
        <v>130</v>
      </c>
      <c r="B131" t="s">
        <v>605</v>
      </c>
      <c r="C131" t="s">
        <v>606</v>
      </c>
      <c r="D131" t="s">
        <v>54</v>
      </c>
      <c r="E131" t="s">
        <v>19</v>
      </c>
      <c r="F131">
        <v>38.999206839999999</v>
      </c>
      <c r="G131">
        <v>-76.925635830000004</v>
      </c>
      <c r="H131">
        <v>39.01114355</v>
      </c>
      <c r="I131">
        <v>-76.888249970000004</v>
      </c>
      <c r="J131" t="s">
        <v>607</v>
      </c>
      <c r="K131" t="s">
        <v>608</v>
      </c>
      <c r="L131">
        <v>9</v>
      </c>
      <c r="M131">
        <v>4717.202593</v>
      </c>
      <c r="N131">
        <v>20.972518470000001</v>
      </c>
      <c r="O131">
        <v>29.744995320000001</v>
      </c>
      <c r="P131">
        <v>21.193575620000001</v>
      </c>
      <c r="Q131">
        <v>2.928215325</v>
      </c>
      <c r="R131" s="1">
        <v>6.5573770000000003E-2</v>
      </c>
      <c r="S131" s="1">
        <v>0</v>
      </c>
      <c r="T131" s="1">
        <v>0.389799636</v>
      </c>
      <c r="U131" s="1">
        <v>0.229508197</v>
      </c>
      <c r="V131" s="1">
        <v>1.8214940000000001E-3</v>
      </c>
      <c r="W131" s="1">
        <v>0.480874317</v>
      </c>
      <c r="X131" s="1">
        <v>0.47905282300000002</v>
      </c>
      <c r="Y131">
        <v>37.549216289999997</v>
      </c>
      <c r="Z131">
        <v>62.30053152</v>
      </c>
      <c r="AA131">
        <v>0</v>
      </c>
      <c r="AB131" t="str">
        <f t="shared" ref="AB131:AB185" si="21">IF(OR(AND($P131&gt;40, $P131&lt;50),AND($P131&gt;60, $P131&lt;70)), IF(OR(AND($P131&gt;40, $P131&lt;50, R131&lt;55.91%),AND($P131&gt;60, $P131&lt;70, R131&lt;88.39%)), "Advice 1", "DNM"), "NA")</f>
        <v>NA</v>
      </c>
      <c r="AC131" t="str">
        <f t="shared" ref="AC131:AC185" si="22">IF(OR(AND($P131&gt;40, $P131&lt;50),AND($P131&gt;50, $P131&lt;60)), IF(OR(AND($P131&gt;40, $P131&lt;50, S131&gt;25.45%),AND($P131&gt;50, $P131&lt;60, S131&gt;44.29%)), "Advice 2", "DNM"), "NA")</f>
        <v>NA</v>
      </c>
      <c r="AD131" t="str">
        <f t="shared" ref="AD131:AD185" si="23">IF(OR(AND($P131&gt;40, $P131&lt;50),AND($P131&gt;70, $P131&lt;80)), IF(OR(AND($P131&gt;40, $P131&lt;50, T131&gt;25.47%),AND($P131&gt;70, $P131&lt;80, T131&gt;17.2%)), "Advice 3", "DNM"), "NA")</f>
        <v>NA</v>
      </c>
      <c r="AE131" t="str">
        <f t="shared" ref="AE131:AE185" si="24">IF(OR(AND($P131&gt;10, $P131&lt;20),AND($P131&gt;20, $P131&lt;30),AND($P131&gt;30, $P131&lt;40),AND($P131&gt;40, $P131&lt;50),AND($P131&gt;50, $P131&lt;60),AND($P131&gt;60, $P131&lt;70)), IF(OR(AND($P131&gt;10, $P131&lt;20, U131&gt;4.81%),AND($P131&gt;20, $P131&lt;30, U131&gt;5.01%),AND($P131&gt;30, $P131&lt;40, U131&gt;3.89%),AND($P131&gt;40, $P131&lt;50, U131&gt;3.22%),AND($P131&gt;50, $P131&lt;60, U131&gt;2.59%),AND($P131&gt;60, $P131&lt;70, U131&gt;1.27%)), "Advice 3", "DNM"), "NA")</f>
        <v>Advice 3</v>
      </c>
      <c r="AF131" t="str">
        <f t="shared" ref="AF131:AF185" si="25">IF(OR(AND($P131&gt;0, $P131&lt;10),AND($P131&gt;30, $P131&lt;40),AND($P131&gt;70, $P131&lt;80)), IF(OR(AND($P131&gt;0, $P131&lt;10, V131&gt;3.66%),AND($P131&gt;30, $P131&lt;40, V131&gt;5.43%),AND($P131&gt;70, $P131&lt;80, V131&gt;0.23%)), "Advice 4", "DNM"), "NA")</f>
        <v>NA</v>
      </c>
      <c r="AG131" t="str">
        <f t="shared" ref="AG131:AG185" si="26">IF(OR(AND($P131&gt;10, $P131&lt;20),AND($P131&gt;20, $P131&lt;30)), IF(OR(AND($P131&gt;10, $P131&lt;20, W131&lt;15.91%),AND($P131&gt;20, $P131&lt;30, W131&lt;19.63%)), "Advice 1", "DNM"), "NA")</f>
        <v>DNM</v>
      </c>
      <c r="AH131" t="str">
        <f t="shared" ref="AH131:AH185" si="27">IF(OR(AND($P131&gt;10, $P131&lt;20),AND($P131&gt;20, $P131&lt;30),AND($P131&gt;30, $P131&lt;40)), IF(OR(AND($P131&gt;10, $P131&lt;20, X131&gt;25.59%),AND($P131&gt;20, $P131&lt;30, X131&gt;28.12%),AND($P131&gt;30, $P131&lt;40, X131&gt;27.98%)), "Advice 1", "DNM"), "NA")</f>
        <v>Advice 1</v>
      </c>
      <c r="AI131" t="str">
        <f t="shared" si="20"/>
        <v>NA</v>
      </c>
      <c r="AJ131" t="str">
        <f t="shared" ref="AJ131:AJ185" si="28">IF(AND($P131&gt;20, $P131&lt;30), IF(AND($P131&gt;20, $P131&lt;30, Z131&gt;8.55), "Advice 1", "DNM"), "NA")</f>
        <v>Advice 1</v>
      </c>
      <c r="AK131" t="str">
        <f t="shared" ref="AK131:AK185" si="29">IF(O131&lt;70,"D","ND")</f>
        <v>D</v>
      </c>
    </row>
    <row r="132" spans="1:37">
      <c r="A132">
        <v>131</v>
      </c>
      <c r="B132" t="s">
        <v>609</v>
      </c>
      <c r="C132" t="s">
        <v>610</v>
      </c>
      <c r="D132" t="s">
        <v>611</v>
      </c>
      <c r="E132" t="s">
        <v>19</v>
      </c>
      <c r="F132">
        <v>38.902717709999997</v>
      </c>
      <c r="G132">
        <v>-77.03062688</v>
      </c>
      <c r="H132">
        <v>38.946086399999999</v>
      </c>
      <c r="I132">
        <v>-77.064628060000004</v>
      </c>
      <c r="J132" t="s">
        <v>612</v>
      </c>
      <c r="K132" t="s">
        <v>613</v>
      </c>
      <c r="L132">
        <v>18</v>
      </c>
      <c r="M132">
        <v>6444.7503180000003</v>
      </c>
      <c r="N132">
        <v>20.688914759999999</v>
      </c>
      <c r="O132">
        <v>96.752534789999999</v>
      </c>
      <c r="P132">
        <v>17.9428223</v>
      </c>
      <c r="Q132">
        <v>4.0044841880000002</v>
      </c>
      <c r="R132" s="1">
        <v>0</v>
      </c>
      <c r="S132" s="1">
        <v>0</v>
      </c>
      <c r="T132" s="1">
        <v>0.30882352899999999</v>
      </c>
      <c r="U132" s="1">
        <v>0.17745098000000001</v>
      </c>
      <c r="V132" s="1">
        <v>9.8039200000000007E-4</v>
      </c>
      <c r="W132" s="1">
        <v>0.41862745099999998</v>
      </c>
      <c r="X132" s="1">
        <v>0.41568627499999999</v>
      </c>
      <c r="Y132">
        <v>32.949478790000001</v>
      </c>
      <c r="Z132">
        <v>45.776907459999997</v>
      </c>
      <c r="AA132">
        <v>1.1627907E-2</v>
      </c>
      <c r="AB132" t="str">
        <f t="shared" si="21"/>
        <v>NA</v>
      </c>
      <c r="AC132" t="str">
        <f t="shared" si="22"/>
        <v>NA</v>
      </c>
      <c r="AD132" t="str">
        <f t="shared" si="23"/>
        <v>NA</v>
      </c>
      <c r="AE132" t="str">
        <f t="shared" si="24"/>
        <v>Advice 3</v>
      </c>
      <c r="AF132" t="str">
        <f t="shared" si="25"/>
        <v>NA</v>
      </c>
      <c r="AG132" t="str">
        <f t="shared" si="26"/>
        <v>DNM</v>
      </c>
      <c r="AH132" t="str">
        <f t="shared" si="27"/>
        <v>Advice 1</v>
      </c>
      <c r="AI132" t="str">
        <f t="shared" si="20"/>
        <v>NA</v>
      </c>
      <c r="AJ132" t="str">
        <f t="shared" si="28"/>
        <v>NA</v>
      </c>
      <c r="AK132" t="str">
        <f t="shared" si="29"/>
        <v>ND</v>
      </c>
    </row>
    <row r="133" spans="1:37">
      <c r="A133">
        <v>132</v>
      </c>
      <c r="B133" t="s">
        <v>614</v>
      </c>
      <c r="C133" t="s">
        <v>615</v>
      </c>
      <c r="D133" t="s">
        <v>34</v>
      </c>
      <c r="E133" t="s">
        <v>19</v>
      </c>
      <c r="F133">
        <v>39.002842370000003</v>
      </c>
      <c r="G133">
        <v>-76.915200049999996</v>
      </c>
      <c r="H133">
        <v>38.993099239999999</v>
      </c>
      <c r="I133">
        <v>-76.937263959999996</v>
      </c>
      <c r="J133" t="s">
        <v>616</v>
      </c>
      <c r="K133" t="s">
        <v>617</v>
      </c>
      <c r="L133">
        <v>9</v>
      </c>
      <c r="M133">
        <v>4146.8868149999998</v>
      </c>
      <c r="N133">
        <v>20.544507100000001</v>
      </c>
      <c r="O133">
        <v>22.45969526</v>
      </c>
      <c r="P133">
        <v>21.945732240000002</v>
      </c>
      <c r="Q133">
        <v>2.5744283760000002</v>
      </c>
      <c r="R133" s="1">
        <v>0.103327496</v>
      </c>
      <c r="S133" s="1">
        <v>0</v>
      </c>
      <c r="T133" s="1">
        <v>0.295971979</v>
      </c>
      <c r="U133" s="1">
        <v>0.16987740800000001</v>
      </c>
      <c r="V133" s="1">
        <v>1.751313E-3</v>
      </c>
      <c r="W133" s="1">
        <v>0.39754816100000001</v>
      </c>
      <c r="X133" s="1">
        <v>0.37828371300000002</v>
      </c>
      <c r="Y133">
        <v>33.353022809999999</v>
      </c>
      <c r="Z133">
        <v>63.045939490000002</v>
      </c>
      <c r="AA133">
        <v>0</v>
      </c>
      <c r="AB133" t="str">
        <f t="shared" si="21"/>
        <v>NA</v>
      </c>
      <c r="AC133" t="str">
        <f t="shared" si="22"/>
        <v>NA</v>
      </c>
      <c r="AD133" t="str">
        <f t="shared" si="23"/>
        <v>NA</v>
      </c>
      <c r="AE133" t="str">
        <f t="shared" si="24"/>
        <v>Advice 3</v>
      </c>
      <c r="AF133" t="str">
        <f t="shared" si="25"/>
        <v>NA</v>
      </c>
      <c r="AG133" t="str">
        <f t="shared" si="26"/>
        <v>DNM</v>
      </c>
      <c r="AH133" t="str">
        <f t="shared" si="27"/>
        <v>Advice 1</v>
      </c>
      <c r="AI133" t="str">
        <f t="shared" si="20"/>
        <v>NA</v>
      </c>
      <c r="AJ133" t="str">
        <f t="shared" si="28"/>
        <v>Advice 1</v>
      </c>
      <c r="AK133" t="str">
        <f t="shared" si="29"/>
        <v>D</v>
      </c>
    </row>
    <row r="134" spans="1:37">
      <c r="A134">
        <v>133</v>
      </c>
      <c r="B134" t="s">
        <v>618</v>
      </c>
      <c r="C134" t="s">
        <v>619</v>
      </c>
      <c r="D134" t="s">
        <v>209</v>
      </c>
      <c r="E134" t="s">
        <v>19</v>
      </c>
      <c r="F134">
        <v>39.093459209999999</v>
      </c>
      <c r="G134">
        <v>-77.153943060000003</v>
      </c>
      <c r="H134">
        <v>38.991318190000001</v>
      </c>
      <c r="I134">
        <v>-76.900540939999999</v>
      </c>
      <c r="J134" t="s">
        <v>620</v>
      </c>
      <c r="K134" t="s">
        <v>621</v>
      </c>
      <c r="L134">
        <v>33</v>
      </c>
      <c r="M134">
        <v>34086.373720000003</v>
      </c>
      <c r="N134">
        <v>28.672534379999998</v>
      </c>
      <c r="O134">
        <v>85.93425019</v>
      </c>
      <c r="P134">
        <v>42.450527989999998</v>
      </c>
      <c r="Q134">
        <v>21.15897052</v>
      </c>
      <c r="R134" s="1">
        <v>0.47587939699999998</v>
      </c>
      <c r="S134" s="1">
        <v>5.7286431999999998E-2</v>
      </c>
      <c r="T134" s="1">
        <v>0.32562814099999998</v>
      </c>
      <c r="U134" s="1">
        <v>0.14522613100000001</v>
      </c>
      <c r="V134" s="1">
        <v>5.02513E-4</v>
      </c>
      <c r="W134" s="1">
        <v>0.46180904499999997</v>
      </c>
      <c r="X134" s="1">
        <v>0.47839196</v>
      </c>
      <c r="Y134">
        <v>27.896987809999999</v>
      </c>
      <c r="Z134">
        <v>63.71654496</v>
      </c>
      <c r="AA134">
        <v>0</v>
      </c>
      <c r="AB134" t="str">
        <f t="shared" si="21"/>
        <v>Advice 1</v>
      </c>
      <c r="AC134" t="str">
        <f t="shared" si="22"/>
        <v>DNM</v>
      </c>
      <c r="AD134" t="str">
        <f t="shared" si="23"/>
        <v>Advice 3</v>
      </c>
      <c r="AE134" t="str">
        <f t="shared" si="24"/>
        <v>Advice 3</v>
      </c>
      <c r="AF134" t="str">
        <f t="shared" si="25"/>
        <v>NA</v>
      </c>
      <c r="AG134" t="str">
        <f t="shared" si="26"/>
        <v>NA</v>
      </c>
      <c r="AH134" t="str">
        <f t="shared" si="27"/>
        <v>NA</v>
      </c>
      <c r="AI134" t="str">
        <f t="shared" si="20"/>
        <v>Advice 1</v>
      </c>
      <c r="AJ134" t="str">
        <f t="shared" si="28"/>
        <v>NA</v>
      </c>
      <c r="AK134" t="str">
        <f t="shared" si="29"/>
        <v>ND</v>
      </c>
    </row>
    <row r="135" spans="1:37">
      <c r="A135">
        <v>134</v>
      </c>
      <c r="B135" t="s">
        <v>622</v>
      </c>
      <c r="C135" t="s">
        <v>623</v>
      </c>
      <c r="D135" t="s">
        <v>624</v>
      </c>
      <c r="E135" t="s">
        <v>19</v>
      </c>
      <c r="F135">
        <v>38.991977239999997</v>
      </c>
      <c r="G135">
        <v>-76.899405869999995</v>
      </c>
      <c r="H135">
        <v>39.094296180000001</v>
      </c>
      <c r="I135">
        <v>-77.153497389999998</v>
      </c>
      <c r="J135" t="s">
        <v>625</v>
      </c>
      <c r="K135" t="s">
        <v>626</v>
      </c>
      <c r="L135">
        <v>33</v>
      </c>
      <c r="M135">
        <v>36132.116979999999</v>
      </c>
      <c r="N135">
        <v>28.48050301</v>
      </c>
      <c r="O135">
        <v>80.813413499999996</v>
      </c>
      <c r="P135">
        <v>40.543111889999999</v>
      </c>
      <c r="Q135">
        <v>22.42894914</v>
      </c>
      <c r="R135" s="1">
        <v>0.50666666699999996</v>
      </c>
      <c r="S135" s="1">
        <v>2.5679012000000001E-2</v>
      </c>
      <c r="T135" s="1">
        <v>0.35407407400000002</v>
      </c>
      <c r="U135" s="1">
        <v>0.171358025</v>
      </c>
      <c r="V135" s="1">
        <v>4.9382699999999996E-4</v>
      </c>
      <c r="W135" s="1">
        <v>0.49679012299999997</v>
      </c>
      <c r="X135" s="1">
        <v>0.502716049</v>
      </c>
      <c r="Y135">
        <v>38.907483829999997</v>
      </c>
      <c r="Z135">
        <v>62.489507359999998</v>
      </c>
      <c r="AA135">
        <v>0</v>
      </c>
      <c r="AB135" t="str">
        <f t="shared" si="21"/>
        <v>Advice 1</v>
      </c>
      <c r="AC135" t="str">
        <f t="shared" si="22"/>
        <v>DNM</v>
      </c>
      <c r="AD135" t="str">
        <f t="shared" si="23"/>
        <v>Advice 3</v>
      </c>
      <c r="AE135" t="str">
        <f t="shared" si="24"/>
        <v>Advice 3</v>
      </c>
      <c r="AF135" t="str">
        <f t="shared" si="25"/>
        <v>NA</v>
      </c>
      <c r="AG135" t="str">
        <f t="shared" si="26"/>
        <v>NA</v>
      </c>
      <c r="AH135" t="str">
        <f t="shared" si="27"/>
        <v>NA</v>
      </c>
      <c r="AI135" t="str">
        <f t="shared" si="20"/>
        <v>Advice 1</v>
      </c>
      <c r="AJ135" t="str">
        <f t="shared" si="28"/>
        <v>NA</v>
      </c>
      <c r="AK135" t="str">
        <f t="shared" si="29"/>
        <v>ND</v>
      </c>
    </row>
    <row r="136" spans="1:37">
      <c r="A136">
        <v>135</v>
      </c>
      <c r="B136" t="s">
        <v>627</v>
      </c>
      <c r="C136" t="s">
        <v>628</v>
      </c>
      <c r="D136" t="s">
        <v>629</v>
      </c>
      <c r="E136" t="s">
        <v>19</v>
      </c>
      <c r="F136">
        <v>39.00253618</v>
      </c>
      <c r="G136">
        <v>-76.915374889999995</v>
      </c>
      <c r="H136">
        <v>39.027707829999997</v>
      </c>
      <c r="I136">
        <v>-76.799594499999998</v>
      </c>
      <c r="J136" t="s">
        <v>630</v>
      </c>
      <c r="K136" t="s">
        <v>631</v>
      </c>
      <c r="L136">
        <v>21</v>
      </c>
      <c r="M136">
        <v>15178.80478</v>
      </c>
      <c r="N136">
        <v>23.716609930000001</v>
      </c>
      <c r="O136">
        <v>76.452935049999994</v>
      </c>
      <c r="P136">
        <v>27.975378129999999</v>
      </c>
      <c r="Q136">
        <v>9.4241309270000002</v>
      </c>
      <c r="R136" s="1">
        <v>0.16499614500000001</v>
      </c>
      <c r="S136" s="1">
        <v>0</v>
      </c>
      <c r="T136" s="1">
        <v>0.36777178100000002</v>
      </c>
      <c r="U136" s="1">
        <v>0.20277563600000001</v>
      </c>
      <c r="V136" s="1">
        <v>7.7101000000000003E-4</v>
      </c>
      <c r="W136" s="1">
        <v>0.47185813399999998</v>
      </c>
      <c r="X136" s="1">
        <v>0.47185813399999998</v>
      </c>
      <c r="Y136">
        <v>43.241475010000002</v>
      </c>
      <c r="Z136">
        <v>67.1902951</v>
      </c>
      <c r="AA136">
        <v>7.70416E-4</v>
      </c>
      <c r="AB136" t="str">
        <f t="shared" si="21"/>
        <v>NA</v>
      </c>
      <c r="AC136" t="str">
        <f t="shared" si="22"/>
        <v>NA</v>
      </c>
      <c r="AD136" t="str">
        <f t="shared" si="23"/>
        <v>NA</v>
      </c>
      <c r="AE136" t="str">
        <f t="shared" si="24"/>
        <v>Advice 3</v>
      </c>
      <c r="AF136" t="str">
        <f t="shared" si="25"/>
        <v>NA</v>
      </c>
      <c r="AG136" t="str">
        <f t="shared" si="26"/>
        <v>DNM</v>
      </c>
      <c r="AH136" t="str">
        <f t="shared" si="27"/>
        <v>Advice 1</v>
      </c>
      <c r="AI136" t="str">
        <f t="shared" si="20"/>
        <v>NA</v>
      </c>
      <c r="AJ136" t="str">
        <f t="shared" si="28"/>
        <v>Advice 1</v>
      </c>
      <c r="AK136" t="str">
        <f t="shared" si="29"/>
        <v>ND</v>
      </c>
    </row>
    <row r="137" spans="1:37">
      <c r="A137">
        <v>136</v>
      </c>
      <c r="B137" t="s">
        <v>632</v>
      </c>
      <c r="C137" t="s">
        <v>633</v>
      </c>
      <c r="D137" t="s">
        <v>257</v>
      </c>
      <c r="E137" t="s">
        <v>19</v>
      </c>
      <c r="F137">
        <v>39.222596719999999</v>
      </c>
      <c r="G137">
        <v>-76.875152409999998</v>
      </c>
      <c r="H137">
        <v>39.140204949999998</v>
      </c>
      <c r="I137">
        <v>-76.903214270000007</v>
      </c>
      <c r="J137" t="s">
        <v>634</v>
      </c>
      <c r="K137" t="s">
        <v>635</v>
      </c>
      <c r="L137">
        <v>13</v>
      </c>
      <c r="M137">
        <v>10736.5751</v>
      </c>
      <c r="N137">
        <v>27.789413669999998</v>
      </c>
      <c r="O137">
        <v>100</v>
      </c>
      <c r="P137">
        <v>29.355520890000001</v>
      </c>
      <c r="Q137">
        <v>6.5115275209999997</v>
      </c>
      <c r="R137" s="1">
        <v>3.3088235000000001E-2</v>
      </c>
      <c r="S137" s="1">
        <v>0</v>
      </c>
      <c r="T137" s="1">
        <v>0.31617647100000001</v>
      </c>
      <c r="U137" s="1">
        <v>0.1875</v>
      </c>
      <c r="V137" s="1">
        <v>3.6764710000000002E-3</v>
      </c>
      <c r="W137" s="1">
        <v>0.39338235300000002</v>
      </c>
      <c r="X137" s="1">
        <v>0.44852941200000002</v>
      </c>
      <c r="Y137">
        <v>44.706368730000001</v>
      </c>
      <c r="Z137">
        <v>83.386487790000004</v>
      </c>
      <c r="AA137">
        <v>3.6630040000000001E-3</v>
      </c>
      <c r="AB137" t="str">
        <f t="shared" si="21"/>
        <v>NA</v>
      </c>
      <c r="AC137" t="str">
        <f t="shared" si="22"/>
        <v>NA</v>
      </c>
      <c r="AD137" t="str">
        <f t="shared" si="23"/>
        <v>NA</v>
      </c>
      <c r="AE137" t="str">
        <f t="shared" si="24"/>
        <v>Advice 3</v>
      </c>
      <c r="AF137" t="str">
        <f t="shared" si="25"/>
        <v>NA</v>
      </c>
      <c r="AG137" t="str">
        <f t="shared" si="26"/>
        <v>DNM</v>
      </c>
      <c r="AH137" t="str">
        <f t="shared" si="27"/>
        <v>Advice 1</v>
      </c>
      <c r="AI137" t="str">
        <f t="shared" si="20"/>
        <v>NA</v>
      </c>
      <c r="AJ137" t="str">
        <f t="shared" si="28"/>
        <v>Advice 1</v>
      </c>
      <c r="AK137" t="str">
        <f t="shared" si="29"/>
        <v>ND</v>
      </c>
    </row>
    <row r="138" spans="1:37">
      <c r="A138">
        <v>137</v>
      </c>
      <c r="B138" t="s">
        <v>636</v>
      </c>
      <c r="C138" t="s">
        <v>67</v>
      </c>
      <c r="D138" t="s">
        <v>68</v>
      </c>
      <c r="E138" t="s">
        <v>19</v>
      </c>
      <c r="F138">
        <v>39.044435300000004</v>
      </c>
      <c r="G138">
        <v>-77.113159820000007</v>
      </c>
      <c r="H138">
        <v>38.988502060000002</v>
      </c>
      <c r="I138">
        <v>-77.096048710000005</v>
      </c>
      <c r="J138" t="s">
        <v>637</v>
      </c>
      <c r="K138" t="s">
        <v>638</v>
      </c>
      <c r="L138">
        <v>48</v>
      </c>
      <c r="M138">
        <v>6990.2330259999999</v>
      </c>
      <c r="N138">
        <v>63.002420530000002</v>
      </c>
      <c r="O138">
        <v>100</v>
      </c>
      <c r="P138">
        <v>18.30572007</v>
      </c>
      <c r="Q138">
        <v>3.9030617529999998</v>
      </c>
      <c r="R138" s="1">
        <v>0</v>
      </c>
      <c r="S138" s="1">
        <v>0</v>
      </c>
      <c r="T138" s="1">
        <v>0.31948881800000001</v>
      </c>
      <c r="U138" s="1">
        <v>0.15335463299999999</v>
      </c>
      <c r="V138" s="1">
        <v>3.1948879999999999E-3</v>
      </c>
      <c r="W138" s="1">
        <v>0.405750799</v>
      </c>
      <c r="X138" s="1">
        <v>0.42492012800000001</v>
      </c>
      <c r="Y138">
        <v>28.70735196</v>
      </c>
      <c r="Z138">
        <v>52.939636759999999</v>
      </c>
      <c r="AA138">
        <v>6.3492059999999996E-3</v>
      </c>
      <c r="AB138" t="str">
        <f t="shared" si="21"/>
        <v>NA</v>
      </c>
      <c r="AC138" t="str">
        <f t="shared" si="22"/>
        <v>NA</v>
      </c>
      <c r="AD138" t="str">
        <f t="shared" si="23"/>
        <v>NA</v>
      </c>
      <c r="AE138" t="str">
        <f t="shared" si="24"/>
        <v>Advice 3</v>
      </c>
      <c r="AF138" t="str">
        <f t="shared" si="25"/>
        <v>NA</v>
      </c>
      <c r="AG138" t="str">
        <f t="shared" si="26"/>
        <v>DNM</v>
      </c>
      <c r="AH138" t="str">
        <f t="shared" si="27"/>
        <v>Advice 1</v>
      </c>
      <c r="AI138" t="str">
        <f t="shared" si="20"/>
        <v>NA</v>
      </c>
      <c r="AJ138" t="str">
        <f t="shared" si="28"/>
        <v>NA</v>
      </c>
      <c r="AK138" t="str">
        <f t="shared" si="29"/>
        <v>ND</v>
      </c>
    </row>
    <row r="139" spans="1:37">
      <c r="A139">
        <v>138</v>
      </c>
      <c r="B139" t="s">
        <v>639</v>
      </c>
      <c r="C139" t="s">
        <v>640</v>
      </c>
      <c r="D139" t="s">
        <v>641</v>
      </c>
      <c r="E139" t="s">
        <v>19</v>
      </c>
      <c r="F139">
        <v>39.003587899999999</v>
      </c>
      <c r="G139">
        <v>-76.915043150000002</v>
      </c>
      <c r="H139">
        <v>39.01109108</v>
      </c>
      <c r="I139">
        <v>-76.926166100000003</v>
      </c>
      <c r="J139" t="s">
        <v>642</v>
      </c>
      <c r="K139" t="s">
        <v>643</v>
      </c>
      <c r="L139">
        <v>4</v>
      </c>
      <c r="M139">
        <v>2977.5079700000001</v>
      </c>
      <c r="N139">
        <v>24.59450803</v>
      </c>
      <c r="O139">
        <v>91.395881360000004</v>
      </c>
      <c r="P139">
        <v>26.025875769999999</v>
      </c>
      <c r="Q139">
        <v>1.8503467010000001</v>
      </c>
      <c r="R139" s="1">
        <v>5.46875E-2</v>
      </c>
      <c r="S139" s="1">
        <v>0</v>
      </c>
      <c r="T139" s="1">
        <v>0.37109375</v>
      </c>
      <c r="U139" s="1">
        <v>0.18359375</v>
      </c>
      <c r="V139" s="1">
        <v>3.90625E-3</v>
      </c>
      <c r="W139" s="1">
        <v>0.53515625</v>
      </c>
      <c r="X139" s="1">
        <v>0.47265625</v>
      </c>
      <c r="Y139">
        <v>38.77132958</v>
      </c>
      <c r="Z139">
        <v>62.458006079999997</v>
      </c>
      <c r="AA139">
        <v>0</v>
      </c>
      <c r="AB139" t="str">
        <f t="shared" si="21"/>
        <v>NA</v>
      </c>
      <c r="AC139" t="str">
        <f t="shared" si="22"/>
        <v>NA</v>
      </c>
      <c r="AD139" t="str">
        <f t="shared" si="23"/>
        <v>NA</v>
      </c>
      <c r="AE139" t="str">
        <f t="shared" si="24"/>
        <v>Advice 3</v>
      </c>
      <c r="AF139" t="str">
        <f t="shared" si="25"/>
        <v>NA</v>
      </c>
      <c r="AG139" t="str">
        <f t="shared" si="26"/>
        <v>DNM</v>
      </c>
      <c r="AH139" t="str">
        <f t="shared" si="27"/>
        <v>Advice 1</v>
      </c>
      <c r="AI139" t="str">
        <f t="shared" si="20"/>
        <v>NA</v>
      </c>
      <c r="AJ139" t="str">
        <f t="shared" si="28"/>
        <v>Advice 1</v>
      </c>
      <c r="AK139" t="str">
        <f t="shared" si="29"/>
        <v>ND</v>
      </c>
    </row>
    <row r="140" spans="1:37">
      <c r="A140">
        <v>139</v>
      </c>
      <c r="B140" t="s">
        <v>644</v>
      </c>
      <c r="C140" t="s">
        <v>645</v>
      </c>
      <c r="D140" t="s">
        <v>646</v>
      </c>
      <c r="E140" t="s">
        <v>19</v>
      </c>
      <c r="F140">
        <v>39.004259679999997</v>
      </c>
      <c r="G140">
        <v>-76.894498929999997</v>
      </c>
      <c r="H140">
        <v>38.989280280000003</v>
      </c>
      <c r="I140">
        <v>-76.937048660000002</v>
      </c>
      <c r="J140" t="s">
        <v>647</v>
      </c>
      <c r="K140" t="s">
        <v>648</v>
      </c>
      <c r="L140">
        <v>23</v>
      </c>
      <c r="M140">
        <v>7501.4629480000003</v>
      </c>
      <c r="N140">
        <v>15.79363655</v>
      </c>
      <c r="O140">
        <v>21.440562239999998</v>
      </c>
      <c r="P140">
        <v>11.662371419999999</v>
      </c>
      <c r="Q140">
        <v>4.6553231530000003</v>
      </c>
      <c r="R140" s="1">
        <v>0.12998405099999999</v>
      </c>
      <c r="S140" s="1">
        <v>0</v>
      </c>
      <c r="T140" s="1">
        <v>0.208133971</v>
      </c>
      <c r="U140" s="1">
        <v>8.2934609000000006E-2</v>
      </c>
      <c r="V140" s="1">
        <v>7.9744799999999997E-4</v>
      </c>
      <c r="W140" s="1">
        <v>0.49760765600000001</v>
      </c>
      <c r="X140" s="1">
        <v>0.47687400299999999</v>
      </c>
      <c r="Y140">
        <v>21.556760830000002</v>
      </c>
      <c r="Z140">
        <v>55.759191719999997</v>
      </c>
      <c r="AA140">
        <v>1.2598425E-2</v>
      </c>
      <c r="AB140" t="str">
        <f t="shared" si="21"/>
        <v>NA</v>
      </c>
      <c r="AC140" t="str">
        <f t="shared" si="22"/>
        <v>NA</v>
      </c>
      <c r="AD140" t="str">
        <f t="shared" si="23"/>
        <v>NA</v>
      </c>
      <c r="AE140" t="str">
        <f t="shared" si="24"/>
        <v>Advice 3</v>
      </c>
      <c r="AF140" t="str">
        <f t="shared" si="25"/>
        <v>NA</v>
      </c>
      <c r="AG140" t="str">
        <f t="shared" si="26"/>
        <v>DNM</v>
      </c>
      <c r="AH140" t="str">
        <f t="shared" si="27"/>
        <v>Advice 1</v>
      </c>
      <c r="AI140" t="str">
        <f t="shared" si="20"/>
        <v>NA</v>
      </c>
      <c r="AJ140" t="str">
        <f t="shared" si="28"/>
        <v>NA</v>
      </c>
      <c r="AK140" t="str">
        <f t="shared" si="29"/>
        <v>D</v>
      </c>
    </row>
    <row r="141" spans="1:37">
      <c r="A141">
        <v>140</v>
      </c>
      <c r="B141" t="s">
        <v>649</v>
      </c>
      <c r="C141" t="s">
        <v>650</v>
      </c>
      <c r="D141" t="s">
        <v>651</v>
      </c>
      <c r="E141" t="s">
        <v>19</v>
      </c>
      <c r="F141">
        <v>38.993824080000003</v>
      </c>
      <c r="G141">
        <v>-76.920893090000007</v>
      </c>
      <c r="H141">
        <v>39.02204321</v>
      </c>
      <c r="I141">
        <v>-76.929569240000006</v>
      </c>
      <c r="J141" t="s">
        <v>652</v>
      </c>
      <c r="K141" t="s">
        <v>653</v>
      </c>
      <c r="L141">
        <v>9</v>
      </c>
      <c r="M141">
        <v>5457.2636240000002</v>
      </c>
      <c r="N141">
        <v>24.39953487</v>
      </c>
      <c r="O141">
        <v>88.077189189999999</v>
      </c>
      <c r="P141">
        <v>22.445464350000002</v>
      </c>
      <c r="Q141">
        <v>3.3904128990000002</v>
      </c>
      <c r="R141" s="1">
        <v>2.166065E-2</v>
      </c>
      <c r="S141" s="1">
        <v>0</v>
      </c>
      <c r="T141" s="1">
        <v>0.357400722</v>
      </c>
      <c r="U141" s="1">
        <v>0.164259928</v>
      </c>
      <c r="V141" s="1">
        <v>1.8050539999999999E-3</v>
      </c>
      <c r="W141" s="1">
        <v>0.47653429600000002</v>
      </c>
      <c r="X141" s="1">
        <v>0.50722021699999997</v>
      </c>
      <c r="Y141">
        <v>22.173559829999999</v>
      </c>
      <c r="Z141">
        <v>36.251316420000002</v>
      </c>
      <c r="AA141">
        <v>0</v>
      </c>
      <c r="AB141" t="str">
        <f t="shared" si="21"/>
        <v>NA</v>
      </c>
      <c r="AC141" t="str">
        <f t="shared" si="22"/>
        <v>NA</v>
      </c>
      <c r="AD141" t="str">
        <f t="shared" si="23"/>
        <v>NA</v>
      </c>
      <c r="AE141" t="str">
        <f t="shared" si="24"/>
        <v>Advice 3</v>
      </c>
      <c r="AF141" t="str">
        <f t="shared" si="25"/>
        <v>NA</v>
      </c>
      <c r="AG141" t="str">
        <f t="shared" si="26"/>
        <v>DNM</v>
      </c>
      <c r="AH141" t="str">
        <f t="shared" si="27"/>
        <v>Advice 1</v>
      </c>
      <c r="AI141" t="str">
        <f t="shared" si="20"/>
        <v>NA</v>
      </c>
      <c r="AJ141" t="str">
        <f t="shared" si="28"/>
        <v>Advice 1</v>
      </c>
      <c r="AK141" t="str">
        <f t="shared" si="29"/>
        <v>ND</v>
      </c>
    </row>
    <row r="142" spans="1:37">
      <c r="A142">
        <v>141</v>
      </c>
      <c r="B142" t="s">
        <v>654</v>
      </c>
      <c r="C142" t="s">
        <v>655</v>
      </c>
      <c r="D142" t="s">
        <v>426</v>
      </c>
      <c r="E142" t="s">
        <v>19</v>
      </c>
      <c r="F142">
        <v>39.003676830000003</v>
      </c>
      <c r="G142">
        <v>-76.915097459999998</v>
      </c>
      <c r="H142">
        <v>39.051912590000001</v>
      </c>
      <c r="I142">
        <v>-77.051168730000001</v>
      </c>
      <c r="J142" t="s">
        <v>656</v>
      </c>
      <c r="K142" t="s">
        <v>657</v>
      </c>
      <c r="L142">
        <v>20</v>
      </c>
      <c r="M142">
        <v>18958.46861</v>
      </c>
      <c r="N142">
        <v>26.303661779999999</v>
      </c>
      <c r="O142">
        <v>66.748039520000006</v>
      </c>
      <c r="P142">
        <v>35.239638069999998</v>
      </c>
      <c r="Q142">
        <v>11.77086611</v>
      </c>
      <c r="R142" s="1">
        <v>0.34206349200000002</v>
      </c>
      <c r="S142" s="1">
        <v>2.380952E-3</v>
      </c>
      <c r="T142" s="1">
        <v>0.384126984</v>
      </c>
      <c r="U142" s="1">
        <v>0.17539682500000001</v>
      </c>
      <c r="V142" s="1">
        <v>7.9365100000000004E-4</v>
      </c>
      <c r="W142" s="1">
        <v>0.47857142899999999</v>
      </c>
      <c r="X142" s="1">
        <v>0.49523809499999999</v>
      </c>
      <c r="Y142">
        <v>33.297247069999997</v>
      </c>
      <c r="Z142">
        <v>46.81890344</v>
      </c>
      <c r="AA142">
        <v>0</v>
      </c>
      <c r="AB142" t="str">
        <f t="shared" si="21"/>
        <v>NA</v>
      </c>
      <c r="AC142" t="str">
        <f t="shared" si="22"/>
        <v>NA</v>
      </c>
      <c r="AD142" t="str">
        <f t="shared" si="23"/>
        <v>NA</v>
      </c>
      <c r="AE142" t="str">
        <f t="shared" si="24"/>
        <v>Advice 3</v>
      </c>
      <c r="AF142" t="str">
        <f t="shared" si="25"/>
        <v>DNM</v>
      </c>
      <c r="AG142" t="str">
        <f t="shared" si="26"/>
        <v>NA</v>
      </c>
      <c r="AH142" t="str">
        <f t="shared" si="27"/>
        <v>Advice 1</v>
      </c>
      <c r="AI142" t="str">
        <f t="shared" si="20"/>
        <v>NA</v>
      </c>
      <c r="AJ142" t="str">
        <f t="shared" si="28"/>
        <v>NA</v>
      </c>
      <c r="AK142" t="str">
        <f t="shared" si="29"/>
        <v>D</v>
      </c>
    </row>
    <row r="143" spans="1:37">
      <c r="A143">
        <v>142</v>
      </c>
      <c r="B143" t="s">
        <v>658</v>
      </c>
      <c r="C143" t="s">
        <v>659</v>
      </c>
      <c r="D143" t="s">
        <v>557</v>
      </c>
      <c r="E143" t="s">
        <v>19</v>
      </c>
      <c r="F143">
        <v>38.930625650000003</v>
      </c>
      <c r="G143">
        <v>-77.068977219999994</v>
      </c>
      <c r="H143">
        <v>38.903977679999997</v>
      </c>
      <c r="I143">
        <v>-77.031934789999994</v>
      </c>
      <c r="J143" t="s">
        <v>660</v>
      </c>
      <c r="K143" t="s">
        <v>661</v>
      </c>
      <c r="L143">
        <v>20</v>
      </c>
      <c r="M143">
        <v>5421.0468920000003</v>
      </c>
      <c r="N143">
        <v>17.559450930000001</v>
      </c>
      <c r="O143">
        <v>48.606937389999999</v>
      </c>
      <c r="P143">
        <v>14.958227730000001</v>
      </c>
      <c r="Q143">
        <v>3.3667821600000001</v>
      </c>
      <c r="R143" s="1">
        <v>0</v>
      </c>
      <c r="S143" s="1">
        <v>0</v>
      </c>
      <c r="T143" s="1">
        <v>0.31219512199999999</v>
      </c>
      <c r="U143" s="1">
        <v>0.20487804900000001</v>
      </c>
      <c r="V143" s="1">
        <v>8.1300800000000005E-4</v>
      </c>
      <c r="W143" s="1">
        <v>0.38048780500000001</v>
      </c>
      <c r="X143" s="1">
        <v>0.43739837399999998</v>
      </c>
      <c r="Y143">
        <v>38.121723529999997</v>
      </c>
      <c r="Z143">
        <v>50.567590889999998</v>
      </c>
      <c r="AA143">
        <v>0</v>
      </c>
      <c r="AB143" t="str">
        <f t="shared" si="21"/>
        <v>NA</v>
      </c>
      <c r="AC143" t="str">
        <f t="shared" si="22"/>
        <v>NA</v>
      </c>
      <c r="AD143" t="str">
        <f t="shared" si="23"/>
        <v>NA</v>
      </c>
      <c r="AE143" t="str">
        <f t="shared" si="24"/>
        <v>Advice 3</v>
      </c>
      <c r="AF143" t="str">
        <f t="shared" si="25"/>
        <v>NA</v>
      </c>
      <c r="AG143" t="str">
        <f t="shared" si="26"/>
        <v>DNM</v>
      </c>
      <c r="AH143" t="str">
        <f t="shared" si="27"/>
        <v>Advice 1</v>
      </c>
      <c r="AI143" t="str">
        <f t="shared" si="20"/>
        <v>NA</v>
      </c>
      <c r="AJ143" t="str">
        <f t="shared" si="28"/>
        <v>NA</v>
      </c>
      <c r="AK143" t="str">
        <f t="shared" si="29"/>
        <v>D</v>
      </c>
    </row>
    <row r="144" spans="1:37">
      <c r="A144">
        <v>143</v>
      </c>
      <c r="B144" t="s">
        <v>662</v>
      </c>
      <c r="C144" t="s">
        <v>663</v>
      </c>
      <c r="D144" t="s">
        <v>664</v>
      </c>
      <c r="E144" t="s">
        <v>19</v>
      </c>
      <c r="F144">
        <v>38.992755729999999</v>
      </c>
      <c r="G144">
        <v>-76.939884370000001</v>
      </c>
      <c r="H144">
        <v>38.90186482</v>
      </c>
      <c r="I144">
        <v>-77.007570670000007</v>
      </c>
      <c r="J144" t="s">
        <v>665</v>
      </c>
      <c r="K144" t="s">
        <v>666</v>
      </c>
      <c r="L144">
        <v>35</v>
      </c>
      <c r="M144">
        <v>23449.39457</v>
      </c>
      <c r="N144">
        <v>23.954749280000001</v>
      </c>
      <c r="O144">
        <v>80.506370770000004</v>
      </c>
      <c r="P144">
        <v>25.504962689999999</v>
      </c>
      <c r="Q144">
        <v>14.560444560000001</v>
      </c>
      <c r="R144" s="1">
        <v>0.28153046799999998</v>
      </c>
      <c r="S144" s="1">
        <v>0</v>
      </c>
      <c r="T144" s="1">
        <v>0.297590931</v>
      </c>
      <c r="U144" s="1">
        <v>0.125649504</v>
      </c>
      <c r="V144" s="1">
        <v>4.7236700000000001E-4</v>
      </c>
      <c r="W144" s="1">
        <v>0.48700991999999999</v>
      </c>
      <c r="X144" s="1">
        <v>0.49362305099999998</v>
      </c>
      <c r="Y144">
        <v>29.002754070000002</v>
      </c>
      <c r="Z144">
        <v>60.132735779999997</v>
      </c>
      <c r="AA144">
        <v>0</v>
      </c>
      <c r="AB144" t="str">
        <f t="shared" si="21"/>
        <v>NA</v>
      </c>
      <c r="AC144" t="str">
        <f t="shared" si="22"/>
        <v>NA</v>
      </c>
      <c r="AD144" t="str">
        <f t="shared" si="23"/>
        <v>NA</v>
      </c>
      <c r="AE144" t="str">
        <f t="shared" si="24"/>
        <v>Advice 3</v>
      </c>
      <c r="AF144" t="str">
        <f t="shared" si="25"/>
        <v>NA</v>
      </c>
      <c r="AG144" t="str">
        <f t="shared" si="26"/>
        <v>DNM</v>
      </c>
      <c r="AH144" t="str">
        <f t="shared" si="27"/>
        <v>Advice 1</v>
      </c>
      <c r="AI144" t="str">
        <f t="shared" si="20"/>
        <v>NA</v>
      </c>
      <c r="AJ144" t="str">
        <f t="shared" si="28"/>
        <v>Advice 1</v>
      </c>
      <c r="AK144" t="str">
        <f t="shared" si="29"/>
        <v>ND</v>
      </c>
    </row>
    <row r="145" spans="1:37">
      <c r="A145">
        <v>144</v>
      </c>
      <c r="B145" t="s">
        <v>667</v>
      </c>
      <c r="C145" t="s">
        <v>668</v>
      </c>
      <c r="D145" t="s">
        <v>669</v>
      </c>
      <c r="E145" t="s">
        <v>19</v>
      </c>
      <c r="F145">
        <v>39.01135635</v>
      </c>
      <c r="G145">
        <v>-76.889953610000006</v>
      </c>
      <c r="H145">
        <v>38.996295930000002</v>
      </c>
      <c r="I145">
        <v>-76.938392640000004</v>
      </c>
      <c r="J145" t="s">
        <v>670</v>
      </c>
      <c r="K145" t="s">
        <v>671</v>
      </c>
      <c r="L145">
        <v>11</v>
      </c>
      <c r="M145">
        <v>6601</v>
      </c>
      <c r="N145">
        <v>22.837012649999998</v>
      </c>
      <c r="O145">
        <v>61.481066429999998</v>
      </c>
      <c r="P145">
        <v>27.0420844</v>
      </c>
      <c r="Q145">
        <v>4.1055388419999996</v>
      </c>
      <c r="R145" s="1">
        <v>0.196969697</v>
      </c>
      <c r="S145" s="1">
        <v>0</v>
      </c>
      <c r="T145" s="1">
        <v>0.35714285699999998</v>
      </c>
      <c r="U145" s="1">
        <v>0.20346320300000001</v>
      </c>
      <c r="V145" s="1">
        <v>2.164502E-3</v>
      </c>
      <c r="W145" s="1">
        <v>0.456709957</v>
      </c>
      <c r="X145" s="1">
        <v>0.43290043299999997</v>
      </c>
      <c r="Y145">
        <v>40.096788650000001</v>
      </c>
      <c r="Z145">
        <v>60.435045209999998</v>
      </c>
      <c r="AA145">
        <v>0</v>
      </c>
      <c r="AB145" t="str">
        <f t="shared" si="21"/>
        <v>NA</v>
      </c>
      <c r="AC145" t="str">
        <f t="shared" si="22"/>
        <v>NA</v>
      </c>
      <c r="AD145" t="str">
        <f t="shared" si="23"/>
        <v>NA</v>
      </c>
      <c r="AE145" t="str">
        <f t="shared" si="24"/>
        <v>Advice 3</v>
      </c>
      <c r="AF145" t="str">
        <f t="shared" si="25"/>
        <v>NA</v>
      </c>
      <c r="AG145" t="str">
        <f t="shared" si="26"/>
        <v>DNM</v>
      </c>
      <c r="AH145" t="str">
        <f t="shared" si="27"/>
        <v>Advice 1</v>
      </c>
      <c r="AI145" t="str">
        <f t="shared" si="20"/>
        <v>NA</v>
      </c>
      <c r="AJ145" t="str">
        <f t="shared" si="28"/>
        <v>Advice 1</v>
      </c>
      <c r="AK145" t="str">
        <f t="shared" si="29"/>
        <v>D</v>
      </c>
    </row>
    <row r="146" spans="1:37">
      <c r="A146">
        <v>145</v>
      </c>
      <c r="B146" t="s">
        <v>672</v>
      </c>
      <c r="C146" t="s">
        <v>673</v>
      </c>
      <c r="D146" t="s">
        <v>674</v>
      </c>
      <c r="E146" t="s">
        <v>19</v>
      </c>
      <c r="F146">
        <v>39.003514799999998</v>
      </c>
      <c r="G146">
        <v>-76.914998859999997</v>
      </c>
      <c r="H146">
        <v>38.990003829999999</v>
      </c>
      <c r="I146">
        <v>-76.937248999999994</v>
      </c>
      <c r="J146" t="s">
        <v>675</v>
      </c>
      <c r="K146" t="s">
        <v>676</v>
      </c>
      <c r="L146">
        <v>9</v>
      </c>
      <c r="M146">
        <v>4411.258484</v>
      </c>
      <c r="N146">
        <v>11.49809348</v>
      </c>
      <c r="O146">
        <v>20</v>
      </c>
      <c r="P146">
        <v>13.54542118</v>
      </c>
      <c r="Q146">
        <v>2.7916961979999999</v>
      </c>
      <c r="R146" s="1">
        <v>0.109540636</v>
      </c>
      <c r="S146" s="1">
        <v>0</v>
      </c>
      <c r="T146" s="1">
        <v>0.28091872800000001</v>
      </c>
      <c r="U146" s="1">
        <v>0.12190812700000001</v>
      </c>
      <c r="V146" s="1">
        <v>1.766784E-3</v>
      </c>
      <c r="W146" s="1">
        <v>0.4204947</v>
      </c>
      <c r="X146" s="1">
        <v>0.37455830400000001</v>
      </c>
      <c r="Y146">
        <v>26.829070590000001</v>
      </c>
      <c r="Z146">
        <v>50.462603090000002</v>
      </c>
      <c r="AA146">
        <v>0</v>
      </c>
      <c r="AB146" t="str">
        <f t="shared" si="21"/>
        <v>NA</v>
      </c>
      <c r="AC146" t="str">
        <f t="shared" si="22"/>
        <v>NA</v>
      </c>
      <c r="AD146" t="str">
        <f t="shared" si="23"/>
        <v>NA</v>
      </c>
      <c r="AE146" t="str">
        <f t="shared" si="24"/>
        <v>Advice 3</v>
      </c>
      <c r="AF146" t="str">
        <f t="shared" si="25"/>
        <v>NA</v>
      </c>
      <c r="AG146" t="str">
        <f t="shared" si="26"/>
        <v>DNM</v>
      </c>
      <c r="AH146" t="str">
        <f t="shared" si="27"/>
        <v>Advice 1</v>
      </c>
      <c r="AI146" t="str">
        <f t="shared" si="20"/>
        <v>NA</v>
      </c>
      <c r="AJ146" t="str">
        <f t="shared" si="28"/>
        <v>NA</v>
      </c>
      <c r="AK146" t="str">
        <f t="shared" si="29"/>
        <v>D</v>
      </c>
    </row>
    <row r="147" spans="1:37">
      <c r="A147">
        <v>146</v>
      </c>
      <c r="B147" t="s">
        <v>677</v>
      </c>
      <c r="C147" t="s">
        <v>678</v>
      </c>
      <c r="D147" t="s">
        <v>119</v>
      </c>
      <c r="E147" t="s">
        <v>19</v>
      </c>
      <c r="F147">
        <v>39.033602440000003</v>
      </c>
      <c r="G147">
        <v>-76.90912041</v>
      </c>
      <c r="H147">
        <v>38.99858708</v>
      </c>
      <c r="I147">
        <v>-76.911867720000004</v>
      </c>
      <c r="J147" t="s">
        <v>679</v>
      </c>
      <c r="K147" t="s">
        <v>680</v>
      </c>
      <c r="L147">
        <v>8</v>
      </c>
      <c r="M147">
        <v>5927.5733849999997</v>
      </c>
      <c r="N147">
        <v>23.883497670000001</v>
      </c>
      <c r="O147">
        <v>79.293577290000002</v>
      </c>
      <c r="P147">
        <v>26.56479002</v>
      </c>
      <c r="Q147">
        <v>3.6829882989999998</v>
      </c>
      <c r="R147" s="1">
        <v>3.4274194000000001E-2</v>
      </c>
      <c r="S147" s="1">
        <v>0</v>
      </c>
      <c r="T147" s="1">
        <v>0.385080645</v>
      </c>
      <c r="U147" s="1">
        <v>0.20362903199999999</v>
      </c>
      <c r="V147" s="1">
        <v>2.0161290000000002E-3</v>
      </c>
      <c r="W147" s="1">
        <v>0.53024193500000005</v>
      </c>
      <c r="X147" s="1">
        <v>0.47379032300000001</v>
      </c>
      <c r="Y147">
        <v>28.658141100000002</v>
      </c>
      <c r="Z147">
        <v>40.886487590000002</v>
      </c>
      <c r="AA147">
        <v>0</v>
      </c>
      <c r="AB147" t="str">
        <f t="shared" si="21"/>
        <v>NA</v>
      </c>
      <c r="AC147" t="str">
        <f t="shared" si="22"/>
        <v>NA</v>
      </c>
      <c r="AD147" t="str">
        <f t="shared" si="23"/>
        <v>NA</v>
      </c>
      <c r="AE147" t="str">
        <f t="shared" si="24"/>
        <v>Advice 3</v>
      </c>
      <c r="AF147" t="str">
        <f t="shared" si="25"/>
        <v>NA</v>
      </c>
      <c r="AG147" t="str">
        <f t="shared" si="26"/>
        <v>DNM</v>
      </c>
      <c r="AH147" t="str">
        <f t="shared" si="27"/>
        <v>Advice 1</v>
      </c>
      <c r="AI147" t="str">
        <f t="shared" si="20"/>
        <v>NA</v>
      </c>
      <c r="AJ147" t="str">
        <f t="shared" si="28"/>
        <v>Advice 1</v>
      </c>
      <c r="AK147" t="str">
        <f t="shared" si="29"/>
        <v>ND</v>
      </c>
    </row>
    <row r="148" spans="1:37">
      <c r="A148">
        <v>147</v>
      </c>
      <c r="B148" t="s">
        <v>681</v>
      </c>
      <c r="C148" t="s">
        <v>682</v>
      </c>
      <c r="D148" t="s">
        <v>683</v>
      </c>
      <c r="E148" t="s">
        <v>19</v>
      </c>
      <c r="F148">
        <v>38.988900309999998</v>
      </c>
      <c r="G148">
        <v>-76.93912469</v>
      </c>
      <c r="H148">
        <v>38.941184440000001</v>
      </c>
      <c r="I148">
        <v>-77.031932220000002</v>
      </c>
      <c r="J148" t="s">
        <v>684</v>
      </c>
      <c r="K148" t="s">
        <v>685</v>
      </c>
      <c r="L148">
        <v>72</v>
      </c>
      <c r="M148">
        <v>13785.19269</v>
      </c>
      <c r="N148">
        <v>20.183406739999999</v>
      </c>
      <c r="O148">
        <v>88.975488310000003</v>
      </c>
      <c r="P148">
        <v>13.540960399999999</v>
      </c>
      <c r="Q148">
        <v>8.1563580459999994</v>
      </c>
      <c r="R148" s="1">
        <v>7.4074074000000004E-2</v>
      </c>
      <c r="S148" s="1">
        <v>0</v>
      </c>
      <c r="T148" s="1">
        <v>0.30864197500000001</v>
      </c>
      <c r="U148" s="1">
        <v>0.185185185</v>
      </c>
      <c r="V148" s="1">
        <v>1.2345679E-2</v>
      </c>
      <c r="W148" s="1">
        <v>0.46913580199999999</v>
      </c>
      <c r="X148" s="1">
        <v>0.395061728</v>
      </c>
      <c r="Y148">
        <v>27.946196400000002</v>
      </c>
      <c r="Z148">
        <v>49.250660809999999</v>
      </c>
      <c r="AA148">
        <v>0.1</v>
      </c>
      <c r="AB148" t="str">
        <f t="shared" si="21"/>
        <v>NA</v>
      </c>
      <c r="AC148" t="str">
        <f t="shared" si="22"/>
        <v>NA</v>
      </c>
      <c r="AD148" t="str">
        <f t="shared" si="23"/>
        <v>NA</v>
      </c>
      <c r="AE148" t="str">
        <f t="shared" si="24"/>
        <v>Advice 3</v>
      </c>
      <c r="AF148" t="str">
        <f t="shared" si="25"/>
        <v>NA</v>
      </c>
      <c r="AG148" t="str">
        <f t="shared" si="26"/>
        <v>DNM</v>
      </c>
      <c r="AH148" t="str">
        <f t="shared" si="27"/>
        <v>Advice 1</v>
      </c>
      <c r="AI148" t="str">
        <f t="shared" si="20"/>
        <v>NA</v>
      </c>
      <c r="AJ148" t="str">
        <f t="shared" si="28"/>
        <v>NA</v>
      </c>
      <c r="AK148" t="str">
        <f t="shared" si="29"/>
        <v>ND</v>
      </c>
    </row>
    <row r="149" spans="1:37">
      <c r="A149">
        <v>148</v>
      </c>
      <c r="B149" t="s">
        <v>686</v>
      </c>
      <c r="C149" t="s">
        <v>687</v>
      </c>
      <c r="D149" t="s">
        <v>34</v>
      </c>
      <c r="E149" t="s">
        <v>19</v>
      </c>
      <c r="F149">
        <v>39.011276950000003</v>
      </c>
      <c r="G149">
        <v>-76.92788573</v>
      </c>
      <c r="H149">
        <v>38.993112089999997</v>
      </c>
      <c r="I149">
        <v>-76.937264209999995</v>
      </c>
      <c r="J149" t="s">
        <v>688</v>
      </c>
      <c r="K149" t="s">
        <v>689</v>
      </c>
      <c r="L149">
        <v>5</v>
      </c>
      <c r="M149">
        <v>3231.3481539999998</v>
      </c>
      <c r="N149">
        <v>24.075561019999999</v>
      </c>
      <c r="O149">
        <v>82.56274071</v>
      </c>
      <c r="P149">
        <v>25.698307159999999</v>
      </c>
      <c r="Q149">
        <v>2.0074716210000001</v>
      </c>
      <c r="R149" s="1">
        <v>0.109034268</v>
      </c>
      <c r="S149" s="1">
        <v>0</v>
      </c>
      <c r="T149" s="1">
        <v>0.36137071700000001</v>
      </c>
      <c r="U149" s="1">
        <v>0.186915888</v>
      </c>
      <c r="V149" s="1">
        <v>3.1152649999999999E-3</v>
      </c>
      <c r="W149" s="1">
        <v>0.47040498400000003</v>
      </c>
      <c r="X149" s="1">
        <v>0.43925233600000002</v>
      </c>
      <c r="Y149">
        <v>22.057088010000001</v>
      </c>
      <c r="Z149">
        <v>32.709977790000003</v>
      </c>
      <c r="AA149">
        <v>0</v>
      </c>
      <c r="AB149" t="str">
        <f t="shared" si="21"/>
        <v>NA</v>
      </c>
      <c r="AC149" t="str">
        <f t="shared" si="22"/>
        <v>NA</v>
      </c>
      <c r="AD149" t="str">
        <f t="shared" si="23"/>
        <v>NA</v>
      </c>
      <c r="AE149" t="str">
        <f t="shared" si="24"/>
        <v>Advice 3</v>
      </c>
      <c r="AF149" t="str">
        <f t="shared" si="25"/>
        <v>NA</v>
      </c>
      <c r="AG149" t="str">
        <f t="shared" si="26"/>
        <v>DNM</v>
      </c>
      <c r="AH149" t="str">
        <f t="shared" si="27"/>
        <v>Advice 1</v>
      </c>
      <c r="AI149" t="str">
        <f t="shared" si="20"/>
        <v>NA</v>
      </c>
      <c r="AJ149" t="str">
        <f t="shared" si="28"/>
        <v>Advice 1</v>
      </c>
      <c r="AK149" t="str">
        <f t="shared" si="29"/>
        <v>ND</v>
      </c>
    </row>
    <row r="150" spans="1:37">
      <c r="A150">
        <v>149</v>
      </c>
      <c r="B150" t="s">
        <v>690</v>
      </c>
      <c r="C150" t="s">
        <v>691</v>
      </c>
      <c r="D150" t="s">
        <v>692</v>
      </c>
      <c r="E150" t="s">
        <v>19</v>
      </c>
      <c r="F150">
        <v>38.988824170000001</v>
      </c>
      <c r="G150">
        <v>-76.934912409999995</v>
      </c>
      <c r="H150">
        <v>38.99368166</v>
      </c>
      <c r="I150">
        <v>-77.085017309999998</v>
      </c>
      <c r="J150" t="s">
        <v>693</v>
      </c>
      <c r="K150" t="s">
        <v>694</v>
      </c>
      <c r="L150">
        <v>30</v>
      </c>
      <c r="M150">
        <v>19857.363850000002</v>
      </c>
      <c r="N150">
        <v>32.461758430000003</v>
      </c>
      <c r="O150">
        <v>100</v>
      </c>
      <c r="P150">
        <v>20.20309215</v>
      </c>
      <c r="Q150">
        <v>12.27126131</v>
      </c>
      <c r="R150" s="1">
        <v>5.2083333000000002E-2</v>
      </c>
      <c r="S150" s="1">
        <v>0</v>
      </c>
      <c r="T150" s="1">
        <v>0.26041666699999999</v>
      </c>
      <c r="U150" s="1">
        <v>0.15625</v>
      </c>
      <c r="V150" s="1">
        <v>1.0416666999999999E-2</v>
      </c>
      <c r="W150" s="1">
        <v>0.48958333300000001</v>
      </c>
      <c r="X150" s="1">
        <v>0.52083333300000001</v>
      </c>
      <c r="Y150">
        <v>27.6406256</v>
      </c>
      <c r="Z150">
        <v>32.588521559999997</v>
      </c>
      <c r="AA150">
        <v>8.5714286000000001E-2</v>
      </c>
      <c r="AB150" t="str">
        <f t="shared" si="21"/>
        <v>NA</v>
      </c>
      <c r="AC150" t="str">
        <f t="shared" si="22"/>
        <v>NA</v>
      </c>
      <c r="AD150" t="str">
        <f t="shared" si="23"/>
        <v>NA</v>
      </c>
      <c r="AE150" t="str">
        <f t="shared" si="24"/>
        <v>Advice 3</v>
      </c>
      <c r="AF150" t="str">
        <f t="shared" si="25"/>
        <v>NA</v>
      </c>
      <c r="AG150" t="str">
        <f t="shared" si="26"/>
        <v>DNM</v>
      </c>
      <c r="AH150" t="str">
        <f t="shared" si="27"/>
        <v>Advice 1</v>
      </c>
      <c r="AI150" t="str">
        <f t="shared" si="20"/>
        <v>NA</v>
      </c>
      <c r="AJ150" t="str">
        <f t="shared" si="28"/>
        <v>Advice 1</v>
      </c>
      <c r="AK150" t="str">
        <f t="shared" si="29"/>
        <v>ND</v>
      </c>
    </row>
    <row r="151" spans="1:37">
      <c r="A151">
        <v>150</v>
      </c>
      <c r="B151" t="s">
        <v>695</v>
      </c>
      <c r="C151" t="s">
        <v>696</v>
      </c>
      <c r="D151" t="s">
        <v>562</v>
      </c>
      <c r="E151" t="s">
        <v>19</v>
      </c>
      <c r="F151">
        <v>39.002445209999998</v>
      </c>
      <c r="G151">
        <v>-76.915144380000001</v>
      </c>
      <c r="H151">
        <v>39.032367620000002</v>
      </c>
      <c r="I151">
        <v>-76.909657269999997</v>
      </c>
      <c r="J151" t="s">
        <v>697</v>
      </c>
      <c r="K151" t="s">
        <v>698</v>
      </c>
      <c r="L151">
        <v>11</v>
      </c>
      <c r="M151">
        <v>5746.6607389999999</v>
      </c>
      <c r="N151">
        <v>22.35289032</v>
      </c>
      <c r="O151">
        <v>53.240686349999997</v>
      </c>
      <c r="P151">
        <v>22.738433959999998</v>
      </c>
      <c r="Q151">
        <v>3.565082597</v>
      </c>
      <c r="R151" s="1">
        <v>1.5037589999999999E-3</v>
      </c>
      <c r="S151" s="1">
        <v>0</v>
      </c>
      <c r="T151" s="1">
        <v>0.332330827</v>
      </c>
      <c r="U151" s="1">
        <v>0.16842105299999999</v>
      </c>
      <c r="V151" s="1">
        <v>1.5037589999999999E-3</v>
      </c>
      <c r="W151" s="1">
        <v>0.44360902299999999</v>
      </c>
      <c r="X151" s="1">
        <v>0.44962405999999999</v>
      </c>
      <c r="Y151">
        <v>30.206696050000001</v>
      </c>
      <c r="Z151">
        <v>50.590555969999997</v>
      </c>
      <c r="AA151">
        <v>4.4910180000000003E-3</v>
      </c>
      <c r="AB151" t="str">
        <f t="shared" si="21"/>
        <v>NA</v>
      </c>
      <c r="AC151" t="str">
        <f t="shared" si="22"/>
        <v>NA</v>
      </c>
      <c r="AD151" t="str">
        <f t="shared" si="23"/>
        <v>NA</v>
      </c>
      <c r="AE151" t="str">
        <f t="shared" si="24"/>
        <v>Advice 3</v>
      </c>
      <c r="AF151" t="str">
        <f t="shared" si="25"/>
        <v>NA</v>
      </c>
      <c r="AG151" t="str">
        <f t="shared" si="26"/>
        <v>DNM</v>
      </c>
      <c r="AH151" t="str">
        <f t="shared" si="27"/>
        <v>Advice 1</v>
      </c>
      <c r="AI151" t="str">
        <f t="shared" si="20"/>
        <v>NA</v>
      </c>
      <c r="AJ151" t="str">
        <f t="shared" si="28"/>
        <v>Advice 1</v>
      </c>
      <c r="AK151" t="str">
        <f t="shared" si="29"/>
        <v>D</v>
      </c>
    </row>
    <row r="152" spans="1:37">
      <c r="A152">
        <v>151</v>
      </c>
      <c r="B152" t="s">
        <v>699</v>
      </c>
      <c r="C152" t="s">
        <v>700</v>
      </c>
      <c r="D152" t="s">
        <v>67</v>
      </c>
      <c r="E152" t="s">
        <v>19</v>
      </c>
      <c r="F152">
        <v>38.99353636</v>
      </c>
      <c r="G152">
        <v>-77.091492849999995</v>
      </c>
      <c r="H152">
        <v>39.044471399999999</v>
      </c>
      <c r="I152">
        <v>-77.113015009999998</v>
      </c>
      <c r="J152" t="s">
        <v>701</v>
      </c>
      <c r="K152" t="s">
        <v>702</v>
      </c>
      <c r="L152">
        <v>47</v>
      </c>
      <c r="M152">
        <v>6235.4813389999999</v>
      </c>
      <c r="N152">
        <v>33.337204079999999</v>
      </c>
      <c r="O152">
        <v>100</v>
      </c>
      <c r="P152">
        <v>23.24222172</v>
      </c>
      <c r="Q152">
        <v>3.8786111480000001</v>
      </c>
      <c r="R152" s="1">
        <v>0.23035230400000001</v>
      </c>
      <c r="S152" s="1">
        <v>0</v>
      </c>
      <c r="T152" s="1">
        <v>0.27913279099999999</v>
      </c>
      <c r="U152" s="1">
        <v>0.111111111</v>
      </c>
      <c r="V152" s="1">
        <v>2.7100269999999998E-3</v>
      </c>
      <c r="W152" s="1">
        <v>0.43902438999999999</v>
      </c>
      <c r="X152" s="1">
        <v>0.46341463399999999</v>
      </c>
      <c r="Y152">
        <v>26.115488289999998</v>
      </c>
      <c r="Z152">
        <v>38.765097230000002</v>
      </c>
      <c r="AA152">
        <v>2.7027029999999999E-3</v>
      </c>
      <c r="AB152" t="str">
        <f t="shared" si="21"/>
        <v>NA</v>
      </c>
      <c r="AC152" t="str">
        <f t="shared" si="22"/>
        <v>NA</v>
      </c>
      <c r="AD152" t="str">
        <f t="shared" si="23"/>
        <v>NA</v>
      </c>
      <c r="AE152" t="str">
        <f t="shared" si="24"/>
        <v>Advice 3</v>
      </c>
      <c r="AF152" t="str">
        <f t="shared" si="25"/>
        <v>NA</v>
      </c>
      <c r="AG152" t="str">
        <f t="shared" si="26"/>
        <v>DNM</v>
      </c>
      <c r="AH152" t="str">
        <f t="shared" si="27"/>
        <v>Advice 1</v>
      </c>
      <c r="AI152" t="str">
        <f t="shared" si="20"/>
        <v>NA</v>
      </c>
      <c r="AJ152" t="str">
        <f t="shared" si="28"/>
        <v>Advice 1</v>
      </c>
      <c r="AK152" t="str">
        <f t="shared" si="29"/>
        <v>ND</v>
      </c>
    </row>
    <row r="153" spans="1:37">
      <c r="A153">
        <v>152</v>
      </c>
      <c r="B153" t="s">
        <v>703</v>
      </c>
      <c r="C153" t="s">
        <v>67</v>
      </c>
      <c r="D153" t="s">
        <v>68</v>
      </c>
      <c r="E153" t="s">
        <v>19</v>
      </c>
      <c r="F153">
        <v>39.044393049999996</v>
      </c>
      <c r="G153">
        <v>-77.113067790000002</v>
      </c>
      <c r="H153">
        <v>38.99340531</v>
      </c>
      <c r="I153">
        <v>-77.091459830000005</v>
      </c>
      <c r="J153" t="s">
        <v>704</v>
      </c>
      <c r="K153" t="s">
        <v>705</v>
      </c>
      <c r="L153">
        <v>33</v>
      </c>
      <c r="M153">
        <v>7162.2792959999997</v>
      </c>
      <c r="N153">
        <v>12.913696140000001</v>
      </c>
      <c r="O153">
        <v>65.455585080000006</v>
      </c>
      <c r="P153">
        <v>9.6138603059999994</v>
      </c>
      <c r="Q153">
        <v>4.4558611580000003</v>
      </c>
      <c r="R153" s="1">
        <v>1.7567567999999999E-2</v>
      </c>
      <c r="S153" s="1">
        <v>0</v>
      </c>
      <c r="T153" s="1">
        <v>0.27837837799999998</v>
      </c>
      <c r="U153" s="1">
        <v>0.14594594599999999</v>
      </c>
      <c r="V153" s="1">
        <v>1.351351E-3</v>
      </c>
      <c r="W153" s="1">
        <v>0.38513513500000002</v>
      </c>
      <c r="X153" s="1">
        <v>0.41351351400000003</v>
      </c>
      <c r="Y153">
        <v>35.301841750000001</v>
      </c>
      <c r="Z153">
        <v>53.423233940000003</v>
      </c>
      <c r="AA153">
        <v>0</v>
      </c>
      <c r="AB153" t="str">
        <f t="shared" si="21"/>
        <v>NA</v>
      </c>
      <c r="AC153" t="str">
        <f t="shared" si="22"/>
        <v>NA</v>
      </c>
      <c r="AD153" t="str">
        <f t="shared" si="23"/>
        <v>NA</v>
      </c>
      <c r="AE153" t="str">
        <f t="shared" si="24"/>
        <v>NA</v>
      </c>
      <c r="AF153" t="str">
        <f t="shared" si="25"/>
        <v>DNM</v>
      </c>
      <c r="AG153" t="str">
        <f t="shared" si="26"/>
        <v>NA</v>
      </c>
      <c r="AH153" t="str">
        <f t="shared" si="27"/>
        <v>NA</v>
      </c>
      <c r="AI153" t="str">
        <f t="shared" si="20"/>
        <v>NA</v>
      </c>
      <c r="AJ153" t="str">
        <f t="shared" si="28"/>
        <v>NA</v>
      </c>
      <c r="AK153" t="str">
        <f t="shared" si="29"/>
        <v>D</v>
      </c>
    </row>
    <row r="154" spans="1:37">
      <c r="A154">
        <v>153</v>
      </c>
      <c r="B154" t="s">
        <v>706</v>
      </c>
      <c r="C154" t="s">
        <v>707</v>
      </c>
      <c r="D154" t="s">
        <v>109</v>
      </c>
      <c r="E154" t="s">
        <v>19</v>
      </c>
      <c r="F154">
        <v>38.991495159999999</v>
      </c>
      <c r="G154">
        <v>-76.878087590000007</v>
      </c>
      <c r="H154">
        <v>38.991637480000001</v>
      </c>
      <c r="I154">
        <v>-76.937333980000005</v>
      </c>
      <c r="J154" t="s">
        <v>708</v>
      </c>
      <c r="K154" t="s">
        <v>709</v>
      </c>
      <c r="L154">
        <v>12</v>
      </c>
      <c r="M154">
        <v>9039.2897250000005</v>
      </c>
      <c r="N154">
        <v>25.399124520000001</v>
      </c>
      <c r="O154">
        <v>46.647211540000001</v>
      </c>
      <c r="P154">
        <v>30.47940037</v>
      </c>
      <c r="Q154">
        <v>5.6142714829999996</v>
      </c>
      <c r="R154" s="1">
        <v>0.30079155699999999</v>
      </c>
      <c r="S154" s="1">
        <v>0</v>
      </c>
      <c r="T154" s="1">
        <v>0.345646438</v>
      </c>
      <c r="U154" s="1">
        <v>0.182058047</v>
      </c>
      <c r="V154" s="1">
        <v>1.319261E-3</v>
      </c>
      <c r="W154" s="1">
        <v>0.46569920799999998</v>
      </c>
      <c r="X154" s="1">
        <v>0.46174142499999998</v>
      </c>
      <c r="Y154">
        <v>34.530842569999997</v>
      </c>
      <c r="Z154">
        <v>47.910112120000001</v>
      </c>
      <c r="AA154">
        <v>0</v>
      </c>
      <c r="AB154" t="str">
        <f t="shared" si="21"/>
        <v>NA</v>
      </c>
      <c r="AC154" t="str">
        <f t="shared" si="22"/>
        <v>NA</v>
      </c>
      <c r="AD154" t="str">
        <f t="shared" si="23"/>
        <v>NA</v>
      </c>
      <c r="AE154" t="str">
        <f t="shared" si="24"/>
        <v>Advice 3</v>
      </c>
      <c r="AF154" t="str">
        <f t="shared" si="25"/>
        <v>DNM</v>
      </c>
      <c r="AG154" t="str">
        <f t="shared" si="26"/>
        <v>NA</v>
      </c>
      <c r="AH154" t="str">
        <f t="shared" si="27"/>
        <v>Advice 1</v>
      </c>
      <c r="AI154" t="str">
        <f t="shared" si="20"/>
        <v>NA</v>
      </c>
      <c r="AJ154" t="str">
        <f t="shared" si="28"/>
        <v>NA</v>
      </c>
      <c r="AK154" t="str">
        <f t="shared" si="29"/>
        <v>D</v>
      </c>
    </row>
    <row r="155" spans="1:37">
      <c r="A155">
        <v>154</v>
      </c>
      <c r="B155" t="s">
        <v>710</v>
      </c>
      <c r="C155" t="s">
        <v>711</v>
      </c>
      <c r="D155" t="s">
        <v>562</v>
      </c>
      <c r="E155" t="s">
        <v>19</v>
      </c>
      <c r="F155">
        <v>38.992918779999997</v>
      </c>
      <c r="G155">
        <v>-76.939757270000001</v>
      </c>
      <c r="H155">
        <v>39.032062979999999</v>
      </c>
      <c r="I155">
        <v>-76.909576130000005</v>
      </c>
      <c r="J155" t="s">
        <v>712</v>
      </c>
      <c r="K155" t="s">
        <v>713</v>
      </c>
      <c r="L155">
        <v>14</v>
      </c>
      <c r="M155">
        <v>7023.2806369999998</v>
      </c>
      <c r="N155">
        <v>22.56152397</v>
      </c>
      <c r="O155">
        <v>56.791897409999997</v>
      </c>
      <c r="P155">
        <v>22.064763660000001</v>
      </c>
      <c r="Q155">
        <v>4.3644787770000004</v>
      </c>
      <c r="R155" s="1">
        <v>5.1703878000000002E-2</v>
      </c>
      <c r="S155" s="1">
        <v>0</v>
      </c>
      <c r="T155" s="1">
        <v>0.33607520600000002</v>
      </c>
      <c r="U155" s="1">
        <v>0.16686251499999999</v>
      </c>
      <c r="V155" s="1">
        <v>1.1750879999999999E-3</v>
      </c>
      <c r="W155" s="1">
        <v>0.440658049</v>
      </c>
      <c r="X155" s="1">
        <v>0.45945945900000001</v>
      </c>
      <c r="Y155">
        <v>34.94751041</v>
      </c>
      <c r="Z155">
        <v>45.86089544</v>
      </c>
      <c r="AA155">
        <v>0</v>
      </c>
      <c r="AB155" t="str">
        <f t="shared" si="21"/>
        <v>NA</v>
      </c>
      <c r="AC155" t="str">
        <f t="shared" si="22"/>
        <v>NA</v>
      </c>
      <c r="AD155" t="str">
        <f t="shared" si="23"/>
        <v>NA</v>
      </c>
      <c r="AE155" t="str">
        <f t="shared" si="24"/>
        <v>Advice 3</v>
      </c>
      <c r="AF155" t="str">
        <f t="shared" si="25"/>
        <v>NA</v>
      </c>
      <c r="AG155" t="str">
        <f t="shared" si="26"/>
        <v>DNM</v>
      </c>
      <c r="AH155" t="str">
        <f t="shared" si="27"/>
        <v>Advice 1</v>
      </c>
      <c r="AI155" t="str">
        <f t="shared" si="20"/>
        <v>NA</v>
      </c>
      <c r="AJ155" t="str">
        <f t="shared" si="28"/>
        <v>Advice 1</v>
      </c>
      <c r="AK155" t="str">
        <f t="shared" si="29"/>
        <v>D</v>
      </c>
    </row>
    <row r="156" spans="1:37">
      <c r="A156">
        <v>155</v>
      </c>
      <c r="B156" t="s">
        <v>714</v>
      </c>
      <c r="C156" t="s">
        <v>715</v>
      </c>
      <c r="D156" t="s">
        <v>119</v>
      </c>
      <c r="E156" t="s">
        <v>19</v>
      </c>
      <c r="F156">
        <v>39.010781199999997</v>
      </c>
      <c r="G156">
        <v>-76.93007265</v>
      </c>
      <c r="H156">
        <v>39.002524950000002</v>
      </c>
      <c r="I156">
        <v>-76.915898159999998</v>
      </c>
      <c r="J156" t="s">
        <v>716</v>
      </c>
      <c r="K156" t="s">
        <v>717</v>
      </c>
      <c r="L156">
        <v>9</v>
      </c>
      <c r="M156">
        <v>3354.0782680000002</v>
      </c>
      <c r="N156">
        <v>20.292574070000001</v>
      </c>
      <c r="O156">
        <v>90.654985690000004</v>
      </c>
      <c r="P156">
        <v>18.376916319999999</v>
      </c>
      <c r="Q156">
        <v>2.083863043</v>
      </c>
      <c r="R156" s="1">
        <v>0</v>
      </c>
      <c r="S156" s="1">
        <v>0</v>
      </c>
      <c r="T156" s="1">
        <v>0.32200357800000001</v>
      </c>
      <c r="U156" s="1">
        <v>0.16636851499999999</v>
      </c>
      <c r="V156" s="1">
        <v>1.788909E-3</v>
      </c>
      <c r="W156" s="1">
        <v>0.37209302300000002</v>
      </c>
      <c r="X156" s="1">
        <v>0.411449016</v>
      </c>
      <c r="Y156">
        <v>37.447510600000001</v>
      </c>
      <c r="Z156">
        <v>52.329400759999999</v>
      </c>
      <c r="AA156">
        <v>0</v>
      </c>
      <c r="AB156" t="str">
        <f t="shared" si="21"/>
        <v>NA</v>
      </c>
      <c r="AC156" t="str">
        <f t="shared" si="22"/>
        <v>NA</v>
      </c>
      <c r="AD156" t="str">
        <f t="shared" si="23"/>
        <v>NA</v>
      </c>
      <c r="AE156" t="str">
        <f t="shared" si="24"/>
        <v>Advice 3</v>
      </c>
      <c r="AF156" t="str">
        <f t="shared" si="25"/>
        <v>NA</v>
      </c>
      <c r="AG156" t="str">
        <f t="shared" si="26"/>
        <v>DNM</v>
      </c>
      <c r="AH156" t="str">
        <f t="shared" si="27"/>
        <v>Advice 1</v>
      </c>
      <c r="AI156" t="str">
        <f t="shared" si="20"/>
        <v>NA</v>
      </c>
      <c r="AJ156" t="str">
        <f t="shared" si="28"/>
        <v>NA</v>
      </c>
      <c r="AK156" t="str">
        <f t="shared" si="29"/>
        <v>ND</v>
      </c>
    </row>
    <row r="157" spans="1:37">
      <c r="A157">
        <v>156</v>
      </c>
      <c r="B157" t="s">
        <v>718</v>
      </c>
      <c r="C157" t="s">
        <v>719</v>
      </c>
      <c r="D157" t="s">
        <v>209</v>
      </c>
      <c r="E157" t="s">
        <v>19</v>
      </c>
      <c r="F157">
        <v>39.015371510000001</v>
      </c>
      <c r="G157">
        <v>-76.939563149999998</v>
      </c>
      <c r="H157">
        <v>38.992530449999997</v>
      </c>
      <c r="I157">
        <v>-76.898799600000004</v>
      </c>
      <c r="J157" t="s">
        <v>720</v>
      </c>
      <c r="K157" t="s">
        <v>721</v>
      </c>
      <c r="L157">
        <v>11</v>
      </c>
      <c r="M157">
        <v>5189.135303</v>
      </c>
      <c r="N157">
        <v>20.005013380000001</v>
      </c>
      <c r="O157">
        <v>86.230975079999993</v>
      </c>
      <c r="P157">
        <v>16.112179900000001</v>
      </c>
      <c r="Q157">
        <v>3.2214903700000002</v>
      </c>
      <c r="R157" s="1">
        <v>0</v>
      </c>
      <c r="S157" s="1">
        <v>0</v>
      </c>
      <c r="T157" s="1">
        <v>0.482758621</v>
      </c>
      <c r="U157" s="1">
        <v>0.27586206899999999</v>
      </c>
      <c r="V157" s="1">
        <v>3.4482759000000002E-2</v>
      </c>
      <c r="W157" s="1">
        <v>0.517241379</v>
      </c>
      <c r="X157" s="1">
        <v>0.55172413799999998</v>
      </c>
      <c r="Y157">
        <v>93.146333040000002</v>
      </c>
      <c r="Z157">
        <v>97.758538650000006</v>
      </c>
      <c r="AA157">
        <v>0</v>
      </c>
      <c r="AB157" t="str">
        <f t="shared" si="21"/>
        <v>NA</v>
      </c>
      <c r="AC157" t="str">
        <f t="shared" si="22"/>
        <v>NA</v>
      </c>
      <c r="AD157" t="str">
        <f t="shared" si="23"/>
        <v>NA</v>
      </c>
      <c r="AE157" t="str">
        <f t="shared" si="24"/>
        <v>Advice 3</v>
      </c>
      <c r="AF157" t="str">
        <f t="shared" si="25"/>
        <v>NA</v>
      </c>
      <c r="AG157" t="str">
        <f t="shared" si="26"/>
        <v>DNM</v>
      </c>
      <c r="AH157" t="str">
        <f t="shared" si="27"/>
        <v>Advice 1</v>
      </c>
      <c r="AI157" t="str">
        <f t="shared" si="20"/>
        <v>NA</v>
      </c>
      <c r="AJ157" t="str">
        <f t="shared" si="28"/>
        <v>NA</v>
      </c>
      <c r="AK157" t="str">
        <f t="shared" si="29"/>
        <v>ND</v>
      </c>
    </row>
    <row r="158" spans="1:37">
      <c r="A158">
        <v>157</v>
      </c>
      <c r="B158" t="s">
        <v>722</v>
      </c>
      <c r="C158" t="s">
        <v>723</v>
      </c>
      <c r="D158" t="s">
        <v>674</v>
      </c>
      <c r="E158" t="s">
        <v>19</v>
      </c>
      <c r="F158">
        <v>39.156491410000001</v>
      </c>
      <c r="G158">
        <v>-76.890710400000003</v>
      </c>
      <c r="H158">
        <v>38.990020440000002</v>
      </c>
      <c r="I158">
        <v>-76.937228450000006</v>
      </c>
      <c r="J158" t="s">
        <v>724</v>
      </c>
      <c r="K158" t="s">
        <v>725</v>
      </c>
      <c r="L158">
        <v>42</v>
      </c>
      <c r="M158">
        <v>28212.624319999999</v>
      </c>
      <c r="N158">
        <v>24.008513359999998</v>
      </c>
      <c r="O158">
        <v>81.421503979999997</v>
      </c>
      <c r="P158">
        <v>27.596469110000001</v>
      </c>
      <c r="Q158">
        <v>17.530640229999999</v>
      </c>
      <c r="R158" s="1">
        <v>0.246596655</v>
      </c>
      <c r="S158" s="1">
        <v>1.5169195E-2</v>
      </c>
      <c r="T158" s="1">
        <v>0.338000778</v>
      </c>
      <c r="U158" s="1">
        <v>0.154414625</v>
      </c>
      <c r="V158" s="1">
        <v>3.88954E-4</v>
      </c>
      <c r="W158" s="1">
        <v>0.47802411500000003</v>
      </c>
      <c r="X158" s="1">
        <v>0.46946713299999998</v>
      </c>
      <c r="Y158">
        <v>42.64435967</v>
      </c>
      <c r="Z158">
        <v>80.429141659999999</v>
      </c>
      <c r="AA158">
        <v>0</v>
      </c>
      <c r="AB158" t="str">
        <f t="shared" si="21"/>
        <v>NA</v>
      </c>
      <c r="AC158" t="str">
        <f t="shared" si="22"/>
        <v>NA</v>
      </c>
      <c r="AD158" t="str">
        <f t="shared" si="23"/>
        <v>NA</v>
      </c>
      <c r="AE158" t="str">
        <f t="shared" si="24"/>
        <v>Advice 3</v>
      </c>
      <c r="AF158" t="str">
        <f t="shared" si="25"/>
        <v>NA</v>
      </c>
      <c r="AG158" t="str">
        <f t="shared" si="26"/>
        <v>DNM</v>
      </c>
      <c r="AH158" t="str">
        <f t="shared" si="27"/>
        <v>Advice 1</v>
      </c>
      <c r="AI158" t="str">
        <f t="shared" si="20"/>
        <v>NA</v>
      </c>
      <c r="AJ158" t="str">
        <f t="shared" si="28"/>
        <v>Advice 1</v>
      </c>
      <c r="AK158" t="str">
        <f t="shared" si="29"/>
        <v>ND</v>
      </c>
    </row>
    <row r="159" spans="1:37">
      <c r="A159">
        <v>158</v>
      </c>
      <c r="B159" t="s">
        <v>726</v>
      </c>
      <c r="C159" t="s">
        <v>727</v>
      </c>
      <c r="D159" t="s">
        <v>82</v>
      </c>
      <c r="E159" t="s">
        <v>19</v>
      </c>
      <c r="F159">
        <v>39.245349879999999</v>
      </c>
      <c r="G159">
        <v>-76.853134159999996</v>
      </c>
      <c r="H159">
        <v>39.002513890000003</v>
      </c>
      <c r="I159">
        <v>-76.915290830000004</v>
      </c>
      <c r="J159" t="s">
        <v>728</v>
      </c>
      <c r="K159" t="s">
        <v>729</v>
      </c>
      <c r="L159">
        <v>31</v>
      </c>
      <c r="M159">
        <v>32474</v>
      </c>
      <c r="N159">
        <v>31.804632349999999</v>
      </c>
      <c r="O159">
        <v>99</v>
      </c>
      <c r="P159">
        <v>37.520257719999996</v>
      </c>
      <c r="Q159">
        <v>20.201464519999998</v>
      </c>
      <c r="R159" s="1">
        <v>0.49152542399999999</v>
      </c>
      <c r="S159" s="1">
        <v>2.4213080000000001E-3</v>
      </c>
      <c r="T159" s="1">
        <v>0.35351089600000002</v>
      </c>
      <c r="U159" s="1">
        <v>0.17675544800000001</v>
      </c>
      <c r="V159" s="1">
        <v>2.4213080000000001E-3</v>
      </c>
      <c r="W159" s="1">
        <v>0.46246973400000002</v>
      </c>
      <c r="X159" s="1">
        <v>0.45762711900000003</v>
      </c>
      <c r="Y159">
        <v>46.44029321</v>
      </c>
      <c r="Z159">
        <v>68.077434409999995</v>
      </c>
      <c r="AA159">
        <v>0</v>
      </c>
      <c r="AB159" t="str">
        <f t="shared" si="21"/>
        <v>NA</v>
      </c>
      <c r="AC159" t="str">
        <f t="shared" si="22"/>
        <v>NA</v>
      </c>
      <c r="AD159" t="str">
        <f t="shared" si="23"/>
        <v>NA</v>
      </c>
      <c r="AE159" t="str">
        <f t="shared" si="24"/>
        <v>Advice 3</v>
      </c>
      <c r="AF159" t="str">
        <f t="shared" si="25"/>
        <v>DNM</v>
      </c>
      <c r="AG159" t="str">
        <f t="shared" si="26"/>
        <v>NA</v>
      </c>
      <c r="AH159" t="str">
        <f t="shared" si="27"/>
        <v>Advice 1</v>
      </c>
      <c r="AI159" t="str">
        <f t="shared" si="20"/>
        <v>NA</v>
      </c>
      <c r="AJ159" t="str">
        <f t="shared" si="28"/>
        <v>NA</v>
      </c>
      <c r="AK159" t="str">
        <f t="shared" si="29"/>
        <v>ND</v>
      </c>
    </row>
    <row r="160" spans="1:37">
      <c r="A160">
        <v>159</v>
      </c>
      <c r="B160" t="s">
        <v>730</v>
      </c>
      <c r="C160" t="s">
        <v>731</v>
      </c>
      <c r="D160" t="s">
        <v>34</v>
      </c>
      <c r="E160" t="s">
        <v>19</v>
      </c>
      <c r="F160">
        <v>39.002510610000002</v>
      </c>
      <c r="G160">
        <v>-76.915229929999995</v>
      </c>
      <c r="H160">
        <v>38.993597379999997</v>
      </c>
      <c r="I160">
        <v>-76.936594189999994</v>
      </c>
      <c r="J160" t="s">
        <v>732</v>
      </c>
      <c r="K160" t="s">
        <v>733</v>
      </c>
      <c r="L160">
        <v>10</v>
      </c>
      <c r="M160">
        <v>4245.4650039999997</v>
      </c>
      <c r="N160">
        <v>21.350763659999998</v>
      </c>
      <c r="O160">
        <v>100</v>
      </c>
      <c r="P160">
        <v>18.19721959</v>
      </c>
      <c r="Q160">
        <v>2.6356947769999999</v>
      </c>
      <c r="R160" s="1">
        <v>4.4925125000000003E-2</v>
      </c>
      <c r="S160" s="1">
        <v>0</v>
      </c>
      <c r="T160" s="1">
        <v>0.33444259599999998</v>
      </c>
      <c r="U160" s="1">
        <v>0.17637271199999999</v>
      </c>
      <c r="V160" s="1">
        <v>1.663894E-3</v>
      </c>
      <c r="W160" s="1">
        <v>0.45590682199999999</v>
      </c>
      <c r="X160" s="1">
        <v>0.46589018300000001</v>
      </c>
      <c r="Y160">
        <v>23.69422685</v>
      </c>
      <c r="Z160">
        <v>51.188981470000002</v>
      </c>
      <c r="AA160">
        <v>1.66113E-3</v>
      </c>
      <c r="AB160" t="str">
        <f t="shared" si="21"/>
        <v>NA</v>
      </c>
      <c r="AC160" t="str">
        <f t="shared" si="22"/>
        <v>NA</v>
      </c>
      <c r="AD160" t="str">
        <f t="shared" si="23"/>
        <v>NA</v>
      </c>
      <c r="AE160" t="str">
        <f t="shared" si="24"/>
        <v>Advice 3</v>
      </c>
      <c r="AF160" t="str">
        <f t="shared" si="25"/>
        <v>NA</v>
      </c>
      <c r="AG160" t="str">
        <f t="shared" si="26"/>
        <v>DNM</v>
      </c>
      <c r="AH160" t="str">
        <f t="shared" si="27"/>
        <v>Advice 1</v>
      </c>
      <c r="AI160" t="str">
        <f t="shared" si="20"/>
        <v>NA</v>
      </c>
      <c r="AJ160" t="str">
        <f t="shared" si="28"/>
        <v>NA</v>
      </c>
      <c r="AK160" t="str">
        <f t="shared" si="29"/>
        <v>ND</v>
      </c>
    </row>
    <row r="161" spans="1:37">
      <c r="A161">
        <v>160</v>
      </c>
      <c r="B161" t="s">
        <v>734</v>
      </c>
      <c r="C161" t="s">
        <v>735</v>
      </c>
      <c r="D161" t="s">
        <v>18</v>
      </c>
      <c r="E161" t="s">
        <v>19</v>
      </c>
      <c r="F161">
        <v>38.966666330000002</v>
      </c>
      <c r="G161">
        <v>-77.059632320000006</v>
      </c>
      <c r="H161">
        <v>38.931086389999997</v>
      </c>
      <c r="I161">
        <v>-77.068581850000001</v>
      </c>
      <c r="J161" t="s">
        <v>736</v>
      </c>
      <c r="K161" t="s">
        <v>737</v>
      </c>
      <c r="L161">
        <v>11</v>
      </c>
      <c r="M161">
        <v>5920.2277510000004</v>
      </c>
      <c r="N161">
        <v>19.945039900000001</v>
      </c>
      <c r="O161">
        <v>85.308306209999998</v>
      </c>
      <c r="P161">
        <v>18.348663899999998</v>
      </c>
      <c r="Q161">
        <v>3.6790598079999999</v>
      </c>
      <c r="R161" s="1">
        <v>0</v>
      </c>
      <c r="S161" s="1">
        <v>0</v>
      </c>
      <c r="T161" s="1">
        <v>0.34916201099999999</v>
      </c>
      <c r="U161" s="1">
        <v>0.17597765400000001</v>
      </c>
      <c r="V161" s="1">
        <v>1.3966479999999999E-3</v>
      </c>
      <c r="W161" s="1">
        <v>0.495810056</v>
      </c>
      <c r="X161" s="1">
        <v>0.488826816</v>
      </c>
      <c r="Y161">
        <v>32.72145991</v>
      </c>
      <c r="Z161">
        <v>43.445542510000003</v>
      </c>
      <c r="AA161">
        <v>0</v>
      </c>
      <c r="AB161" t="str">
        <f t="shared" si="21"/>
        <v>NA</v>
      </c>
      <c r="AC161" t="str">
        <f t="shared" si="22"/>
        <v>NA</v>
      </c>
      <c r="AD161" t="str">
        <f t="shared" si="23"/>
        <v>NA</v>
      </c>
      <c r="AE161" t="str">
        <f t="shared" si="24"/>
        <v>Advice 3</v>
      </c>
      <c r="AF161" t="str">
        <f t="shared" si="25"/>
        <v>NA</v>
      </c>
      <c r="AG161" t="str">
        <f t="shared" si="26"/>
        <v>DNM</v>
      </c>
      <c r="AH161" t="str">
        <f t="shared" si="27"/>
        <v>Advice 1</v>
      </c>
      <c r="AI161" t="str">
        <f t="shared" si="20"/>
        <v>NA</v>
      </c>
      <c r="AJ161" t="str">
        <f t="shared" si="28"/>
        <v>NA</v>
      </c>
      <c r="AK161" t="str">
        <f t="shared" si="29"/>
        <v>ND</v>
      </c>
    </row>
    <row r="162" spans="1:37">
      <c r="A162">
        <v>161</v>
      </c>
      <c r="B162" t="s">
        <v>738</v>
      </c>
      <c r="C162" t="s">
        <v>739</v>
      </c>
      <c r="D162" t="s">
        <v>184</v>
      </c>
      <c r="E162" t="s">
        <v>19</v>
      </c>
      <c r="F162">
        <v>38.992547629999997</v>
      </c>
      <c r="G162">
        <v>-76.898691310000004</v>
      </c>
      <c r="H162">
        <v>38.989907100000003</v>
      </c>
      <c r="I162">
        <v>-76.93723808</v>
      </c>
      <c r="J162" t="s">
        <v>740</v>
      </c>
      <c r="K162" t="s">
        <v>741</v>
      </c>
      <c r="L162">
        <v>11</v>
      </c>
      <c r="M162">
        <v>6292.0196800000003</v>
      </c>
      <c r="N162">
        <v>23.701063359999999</v>
      </c>
      <c r="O162">
        <v>76.188312519999997</v>
      </c>
      <c r="P162">
        <v>25.051134439999998</v>
      </c>
      <c r="Q162">
        <v>3.9099241299999998</v>
      </c>
      <c r="R162" s="1">
        <v>0.205317578</v>
      </c>
      <c r="S162" s="1">
        <v>0</v>
      </c>
      <c r="T162" s="1">
        <v>0.30576070900000002</v>
      </c>
      <c r="U162" s="1">
        <v>0.153618907</v>
      </c>
      <c r="V162" s="1">
        <v>1.477105E-3</v>
      </c>
      <c r="W162" s="1">
        <v>0.44608567199999999</v>
      </c>
      <c r="X162" s="1">
        <v>0.42097488900000002</v>
      </c>
      <c r="Y162">
        <v>30.00000245</v>
      </c>
      <c r="Z162">
        <v>49.178482629999998</v>
      </c>
      <c r="AA162">
        <v>0</v>
      </c>
      <c r="AB162" t="str">
        <f t="shared" si="21"/>
        <v>NA</v>
      </c>
      <c r="AC162" t="str">
        <f t="shared" si="22"/>
        <v>NA</v>
      </c>
      <c r="AD162" t="str">
        <f t="shared" si="23"/>
        <v>NA</v>
      </c>
      <c r="AE162" t="str">
        <f t="shared" si="24"/>
        <v>Advice 3</v>
      </c>
      <c r="AF162" t="str">
        <f t="shared" si="25"/>
        <v>NA</v>
      </c>
      <c r="AG162" t="str">
        <f t="shared" si="26"/>
        <v>DNM</v>
      </c>
      <c r="AH162" t="str">
        <f t="shared" si="27"/>
        <v>Advice 1</v>
      </c>
      <c r="AI162" t="str">
        <f t="shared" si="20"/>
        <v>NA</v>
      </c>
      <c r="AJ162" t="str">
        <f t="shared" si="28"/>
        <v>Advice 1</v>
      </c>
      <c r="AK162" t="str">
        <f t="shared" si="29"/>
        <v>ND</v>
      </c>
    </row>
    <row r="163" spans="1:37">
      <c r="A163">
        <v>162</v>
      </c>
      <c r="B163" t="s">
        <v>742</v>
      </c>
      <c r="C163" t="s">
        <v>743</v>
      </c>
      <c r="D163" t="s">
        <v>744</v>
      </c>
      <c r="E163" t="s">
        <v>19</v>
      </c>
      <c r="F163">
        <v>39.014377590000002</v>
      </c>
      <c r="G163">
        <v>-76.93889618</v>
      </c>
      <c r="H163">
        <v>38.990032200000002</v>
      </c>
      <c r="I163">
        <v>-76.937255859999993</v>
      </c>
      <c r="J163" t="s">
        <v>745</v>
      </c>
      <c r="K163" t="s">
        <v>746</v>
      </c>
      <c r="L163">
        <v>18</v>
      </c>
      <c r="M163">
        <v>5895</v>
      </c>
      <c r="N163">
        <v>20.692844210000001</v>
      </c>
      <c r="O163">
        <v>96.812987879999994</v>
      </c>
      <c r="P163">
        <v>18.602804240000001</v>
      </c>
      <c r="Q163">
        <v>3.671276244</v>
      </c>
      <c r="R163" s="1">
        <v>3.0864197999999999E-2</v>
      </c>
      <c r="S163" s="1">
        <v>0</v>
      </c>
      <c r="T163" s="1">
        <v>0.29166666699999999</v>
      </c>
      <c r="U163" s="1">
        <v>0.13580246900000001</v>
      </c>
      <c r="V163" s="1">
        <v>1.5432099999999999E-3</v>
      </c>
      <c r="W163" s="1">
        <v>0.37345678999999998</v>
      </c>
      <c r="X163" s="1">
        <v>0.407407407</v>
      </c>
      <c r="Y163">
        <v>38.205384270000003</v>
      </c>
      <c r="Z163">
        <v>58.287407209999998</v>
      </c>
      <c r="AA163">
        <v>0</v>
      </c>
      <c r="AB163" t="str">
        <f t="shared" si="21"/>
        <v>NA</v>
      </c>
      <c r="AC163" t="str">
        <f t="shared" si="22"/>
        <v>NA</v>
      </c>
      <c r="AD163" t="str">
        <f t="shared" si="23"/>
        <v>NA</v>
      </c>
      <c r="AE163" t="str">
        <f t="shared" si="24"/>
        <v>Advice 3</v>
      </c>
      <c r="AF163" t="str">
        <f t="shared" si="25"/>
        <v>NA</v>
      </c>
      <c r="AG163" t="str">
        <f t="shared" si="26"/>
        <v>DNM</v>
      </c>
      <c r="AH163" t="str">
        <f t="shared" si="27"/>
        <v>Advice 1</v>
      </c>
      <c r="AI163" t="str">
        <f t="shared" si="20"/>
        <v>NA</v>
      </c>
      <c r="AJ163" t="str">
        <f t="shared" si="28"/>
        <v>NA</v>
      </c>
      <c r="AK163" t="str">
        <f t="shared" si="29"/>
        <v>ND</v>
      </c>
    </row>
    <row r="164" spans="1:37">
      <c r="A164">
        <v>163</v>
      </c>
      <c r="B164" t="s">
        <v>747</v>
      </c>
      <c r="C164" t="s">
        <v>748</v>
      </c>
      <c r="D164" t="s">
        <v>24</v>
      </c>
      <c r="E164" t="s">
        <v>19</v>
      </c>
      <c r="F164">
        <v>38.998584749999999</v>
      </c>
      <c r="G164">
        <v>-76.941345209999994</v>
      </c>
      <c r="H164">
        <v>39.01825333</v>
      </c>
      <c r="I164">
        <v>-76.936721800000001</v>
      </c>
      <c r="J164" t="s">
        <v>749</v>
      </c>
      <c r="K164" t="s">
        <v>750</v>
      </c>
      <c r="L164">
        <v>7</v>
      </c>
      <c r="M164">
        <v>4552</v>
      </c>
      <c r="N164">
        <v>25.535141769999999</v>
      </c>
      <c r="O164">
        <v>49.669817020000004</v>
      </c>
      <c r="P164">
        <v>30.401727569999998</v>
      </c>
      <c r="Q164">
        <v>2.8315131199999999</v>
      </c>
      <c r="R164" s="1">
        <v>8.9506172999999994E-2</v>
      </c>
      <c r="S164" s="1">
        <v>0</v>
      </c>
      <c r="T164" s="1">
        <v>0.27777777799999998</v>
      </c>
      <c r="U164" s="1">
        <v>0.157407407</v>
      </c>
      <c r="V164" s="1">
        <v>3.0864199999999999E-3</v>
      </c>
      <c r="W164" s="1">
        <v>0.37037037</v>
      </c>
      <c r="X164" s="1">
        <v>0.38888888900000002</v>
      </c>
      <c r="Y164">
        <v>47.216211919999999</v>
      </c>
      <c r="Z164">
        <v>73.843182990000003</v>
      </c>
      <c r="AA164">
        <v>0</v>
      </c>
      <c r="AB164" t="str">
        <f t="shared" si="21"/>
        <v>NA</v>
      </c>
      <c r="AC164" t="str">
        <f t="shared" si="22"/>
        <v>NA</v>
      </c>
      <c r="AD164" t="str">
        <f t="shared" si="23"/>
        <v>NA</v>
      </c>
      <c r="AE164" t="str">
        <f t="shared" si="24"/>
        <v>Advice 3</v>
      </c>
      <c r="AF164" t="str">
        <f t="shared" si="25"/>
        <v>DNM</v>
      </c>
      <c r="AG164" t="str">
        <f t="shared" si="26"/>
        <v>NA</v>
      </c>
      <c r="AH164" t="str">
        <f t="shared" si="27"/>
        <v>Advice 1</v>
      </c>
      <c r="AI164" t="str">
        <f t="shared" si="20"/>
        <v>NA</v>
      </c>
      <c r="AJ164" t="str">
        <f t="shared" si="28"/>
        <v>NA</v>
      </c>
      <c r="AK164" t="str">
        <f t="shared" si="29"/>
        <v>D</v>
      </c>
    </row>
    <row r="165" spans="1:37">
      <c r="A165">
        <v>164</v>
      </c>
      <c r="B165" t="s">
        <v>751</v>
      </c>
      <c r="C165" t="s">
        <v>752</v>
      </c>
      <c r="D165" t="s">
        <v>753</v>
      </c>
      <c r="E165" t="s">
        <v>19</v>
      </c>
      <c r="F165">
        <v>39.092282429999997</v>
      </c>
      <c r="G165">
        <v>-76.7050701</v>
      </c>
      <c r="H165">
        <v>39.128484520000001</v>
      </c>
      <c r="I165">
        <v>-76.706847400000001</v>
      </c>
      <c r="J165" t="s">
        <v>754</v>
      </c>
      <c r="K165" t="s">
        <v>755</v>
      </c>
      <c r="L165">
        <v>15</v>
      </c>
      <c r="M165">
        <v>6626.5936819999997</v>
      </c>
      <c r="N165">
        <v>21.400431359999999</v>
      </c>
      <c r="O165">
        <v>20</v>
      </c>
      <c r="P165">
        <v>32.786746149999999</v>
      </c>
      <c r="Q165">
        <v>3.9283393200000001</v>
      </c>
      <c r="R165" s="1">
        <v>4.2553190999999997E-2</v>
      </c>
      <c r="S165" s="1">
        <v>0</v>
      </c>
      <c r="T165" s="1">
        <v>0.32978723399999998</v>
      </c>
      <c r="U165" s="1">
        <v>0.18085106400000001</v>
      </c>
      <c r="V165" s="1">
        <v>1.0638297999999999E-2</v>
      </c>
      <c r="W165" s="1">
        <v>0.404255319</v>
      </c>
      <c r="X165" s="1">
        <v>0.42553191499999998</v>
      </c>
      <c r="Y165">
        <v>32.324479719999999</v>
      </c>
      <c r="Z165">
        <v>48.188981849999998</v>
      </c>
      <c r="AA165">
        <v>5.0505051000000002E-2</v>
      </c>
      <c r="AB165" t="str">
        <f t="shared" si="21"/>
        <v>NA</v>
      </c>
      <c r="AC165" t="str">
        <f t="shared" si="22"/>
        <v>NA</v>
      </c>
      <c r="AD165" t="str">
        <f t="shared" si="23"/>
        <v>NA</v>
      </c>
      <c r="AE165" t="str">
        <f t="shared" si="24"/>
        <v>Advice 3</v>
      </c>
      <c r="AF165" t="str">
        <f t="shared" si="25"/>
        <v>DNM</v>
      </c>
      <c r="AG165" t="str">
        <f t="shared" si="26"/>
        <v>NA</v>
      </c>
      <c r="AH165" t="str">
        <f t="shared" si="27"/>
        <v>Advice 1</v>
      </c>
      <c r="AI165" t="str">
        <f t="shared" si="20"/>
        <v>NA</v>
      </c>
      <c r="AJ165" t="str">
        <f t="shared" si="28"/>
        <v>NA</v>
      </c>
      <c r="AK165" t="str">
        <f t="shared" si="29"/>
        <v>D</v>
      </c>
    </row>
    <row r="166" spans="1:37">
      <c r="A166">
        <v>165</v>
      </c>
      <c r="B166" t="s">
        <v>756</v>
      </c>
      <c r="C166" t="s">
        <v>757</v>
      </c>
      <c r="D166" t="s">
        <v>82</v>
      </c>
      <c r="E166" t="s">
        <v>19</v>
      </c>
      <c r="F166">
        <v>39.05232239</v>
      </c>
      <c r="G166">
        <v>-77.050331119999996</v>
      </c>
      <c r="H166">
        <v>39.002563479999999</v>
      </c>
      <c r="I166">
        <v>-76.915924070000003</v>
      </c>
      <c r="J166" t="s">
        <v>758</v>
      </c>
      <c r="K166" t="s">
        <v>759</v>
      </c>
      <c r="L166">
        <v>28</v>
      </c>
      <c r="M166">
        <v>21608</v>
      </c>
      <c r="N166">
        <v>25.84463379</v>
      </c>
      <c r="O166">
        <v>56.547417469999999</v>
      </c>
      <c r="P166">
        <v>34.156964840000001</v>
      </c>
      <c r="Q166">
        <v>13.42070034</v>
      </c>
      <c r="R166" s="1">
        <v>0.30487804899999998</v>
      </c>
      <c r="S166" s="1">
        <v>3.3101045000000003E-2</v>
      </c>
      <c r="T166" s="1">
        <v>0.345818815</v>
      </c>
      <c r="U166" s="1">
        <v>0.18379790900000001</v>
      </c>
      <c r="V166" s="1">
        <v>8.7107999999999999E-4</v>
      </c>
      <c r="W166" s="1">
        <v>0.45644599299999999</v>
      </c>
      <c r="X166" s="1">
        <v>0.43989547000000001</v>
      </c>
      <c r="Y166">
        <v>37.016079699999999</v>
      </c>
      <c r="Z166">
        <v>53.933732249999998</v>
      </c>
      <c r="AA166">
        <v>0</v>
      </c>
      <c r="AB166" t="str">
        <f t="shared" si="21"/>
        <v>NA</v>
      </c>
      <c r="AC166" t="str">
        <f t="shared" si="22"/>
        <v>NA</v>
      </c>
      <c r="AD166" t="str">
        <f t="shared" si="23"/>
        <v>NA</v>
      </c>
      <c r="AE166" t="str">
        <f t="shared" si="24"/>
        <v>Advice 3</v>
      </c>
      <c r="AF166" t="str">
        <f t="shared" si="25"/>
        <v>DNM</v>
      </c>
      <c r="AG166" t="str">
        <f t="shared" si="26"/>
        <v>NA</v>
      </c>
      <c r="AH166" t="str">
        <f t="shared" si="27"/>
        <v>Advice 1</v>
      </c>
      <c r="AI166" t="str">
        <f t="shared" si="20"/>
        <v>NA</v>
      </c>
      <c r="AJ166" t="str">
        <f t="shared" si="28"/>
        <v>NA</v>
      </c>
      <c r="AK166" t="str">
        <f t="shared" si="29"/>
        <v>D</v>
      </c>
    </row>
    <row r="167" spans="1:37">
      <c r="A167">
        <v>166</v>
      </c>
      <c r="B167" t="s">
        <v>760</v>
      </c>
      <c r="C167" t="s">
        <v>761</v>
      </c>
      <c r="D167" t="s">
        <v>762</v>
      </c>
      <c r="E167" t="s">
        <v>19</v>
      </c>
      <c r="F167">
        <v>38.994494330000002</v>
      </c>
      <c r="G167">
        <v>-76.937223250000002</v>
      </c>
      <c r="H167">
        <v>38.998538000000003</v>
      </c>
      <c r="I167">
        <v>-76.911881070000007</v>
      </c>
      <c r="J167" t="s">
        <v>763</v>
      </c>
      <c r="K167" t="s">
        <v>764</v>
      </c>
      <c r="L167">
        <v>9</v>
      </c>
      <c r="M167">
        <v>3786.5921870000002</v>
      </c>
      <c r="N167">
        <v>19.822793799999999</v>
      </c>
      <c r="O167">
        <v>83.427596989999998</v>
      </c>
      <c r="P167">
        <v>18.86107217</v>
      </c>
      <c r="Q167">
        <v>2.349161477</v>
      </c>
      <c r="R167" s="1">
        <v>8.4078712E-2</v>
      </c>
      <c r="S167" s="1">
        <v>0</v>
      </c>
      <c r="T167" s="1">
        <v>0.31484794300000002</v>
      </c>
      <c r="U167" s="1">
        <v>0.15205724500000001</v>
      </c>
      <c r="V167" s="1">
        <v>1.788909E-3</v>
      </c>
      <c r="W167" s="1">
        <v>0.40608229000000001</v>
      </c>
      <c r="X167" s="1">
        <v>0.45438282600000002</v>
      </c>
      <c r="Y167">
        <v>31.706038960000001</v>
      </c>
      <c r="Z167">
        <v>45.871397020000003</v>
      </c>
      <c r="AA167">
        <v>0</v>
      </c>
      <c r="AB167" t="str">
        <f t="shared" si="21"/>
        <v>NA</v>
      </c>
      <c r="AC167" t="str">
        <f t="shared" si="22"/>
        <v>NA</v>
      </c>
      <c r="AD167" t="str">
        <f t="shared" si="23"/>
        <v>NA</v>
      </c>
      <c r="AE167" t="str">
        <f t="shared" si="24"/>
        <v>Advice 3</v>
      </c>
      <c r="AF167" t="str">
        <f t="shared" si="25"/>
        <v>NA</v>
      </c>
      <c r="AG167" t="str">
        <f t="shared" si="26"/>
        <v>DNM</v>
      </c>
      <c r="AH167" t="str">
        <f t="shared" si="27"/>
        <v>Advice 1</v>
      </c>
      <c r="AI167" t="str">
        <f t="shared" si="20"/>
        <v>NA</v>
      </c>
      <c r="AJ167" t="str">
        <f t="shared" si="28"/>
        <v>NA</v>
      </c>
      <c r="AK167" t="str">
        <f t="shared" si="29"/>
        <v>ND</v>
      </c>
    </row>
    <row r="168" spans="1:37">
      <c r="A168">
        <v>167</v>
      </c>
      <c r="B168" t="s">
        <v>765</v>
      </c>
      <c r="C168" t="s">
        <v>766</v>
      </c>
      <c r="D168" t="s">
        <v>147</v>
      </c>
      <c r="E168" t="s">
        <v>19</v>
      </c>
      <c r="F168">
        <v>38.630194979999999</v>
      </c>
      <c r="G168">
        <v>-77.295517689999997</v>
      </c>
      <c r="H168">
        <v>38.798702239999997</v>
      </c>
      <c r="I168">
        <v>-77.244338850000005</v>
      </c>
      <c r="J168" t="s">
        <v>767</v>
      </c>
      <c r="K168" t="s">
        <v>768</v>
      </c>
      <c r="L168">
        <v>28</v>
      </c>
      <c r="M168">
        <v>27768.259320000001</v>
      </c>
      <c r="N168">
        <v>26.367402139999999</v>
      </c>
      <c r="O168">
        <v>68.164492109999998</v>
      </c>
      <c r="P168">
        <v>35.995524369999998</v>
      </c>
      <c r="Q168">
        <v>17.254039939999998</v>
      </c>
      <c r="R168" s="1">
        <v>0.44483775800000003</v>
      </c>
      <c r="S168" s="1">
        <v>6.4306785000000005E-2</v>
      </c>
      <c r="T168" s="1">
        <v>0.158702065</v>
      </c>
      <c r="U168" s="1">
        <v>2.7728613999999999E-2</v>
      </c>
      <c r="V168" s="1">
        <v>5.8997100000000001E-4</v>
      </c>
      <c r="W168" s="1">
        <v>0.50678466099999997</v>
      </c>
      <c r="X168" s="1">
        <v>0.46607669600000001</v>
      </c>
      <c r="Y168">
        <v>3.394272408</v>
      </c>
      <c r="Z168">
        <v>6.5273201209999998</v>
      </c>
      <c r="AA168">
        <v>5.2816900000000003E-3</v>
      </c>
      <c r="AB168" t="str">
        <f t="shared" si="21"/>
        <v>NA</v>
      </c>
      <c r="AC168" t="str">
        <f t="shared" si="22"/>
        <v>NA</v>
      </c>
      <c r="AD168" t="str">
        <f t="shared" si="23"/>
        <v>NA</v>
      </c>
      <c r="AE168" t="str">
        <f t="shared" si="24"/>
        <v>DNM</v>
      </c>
      <c r="AF168" t="str">
        <f t="shared" si="25"/>
        <v>DNM</v>
      </c>
      <c r="AG168" t="str">
        <f t="shared" si="26"/>
        <v>NA</v>
      </c>
      <c r="AH168" t="str">
        <f t="shared" si="27"/>
        <v>Advice 1</v>
      </c>
      <c r="AI168" t="str">
        <f t="shared" si="20"/>
        <v>NA</v>
      </c>
      <c r="AJ168" t="str">
        <f t="shared" si="28"/>
        <v>NA</v>
      </c>
      <c r="AK168" t="str">
        <f t="shared" si="29"/>
        <v>D</v>
      </c>
    </row>
    <row r="169" spans="1:37">
      <c r="A169">
        <v>168</v>
      </c>
      <c r="B169" t="s">
        <v>769</v>
      </c>
      <c r="C169" t="s">
        <v>770</v>
      </c>
      <c r="D169" t="s">
        <v>771</v>
      </c>
      <c r="E169" t="s">
        <v>19</v>
      </c>
      <c r="F169">
        <v>37.094187959999999</v>
      </c>
      <c r="G169">
        <v>-76.458604679999993</v>
      </c>
      <c r="H169">
        <v>37.270284629999999</v>
      </c>
      <c r="I169">
        <v>-76.706877829999996</v>
      </c>
      <c r="J169" t="s">
        <v>772</v>
      </c>
      <c r="K169" t="s">
        <v>773</v>
      </c>
      <c r="L169">
        <v>84</v>
      </c>
      <c r="M169">
        <v>38117.566879999998</v>
      </c>
      <c r="N169">
        <v>20.39175844</v>
      </c>
      <c r="O169">
        <v>20</v>
      </c>
      <c r="P169">
        <v>20.481936600000001</v>
      </c>
      <c r="Q169">
        <v>23.68073248</v>
      </c>
      <c r="R169" s="1">
        <v>0.22319933</v>
      </c>
      <c r="S169" s="1">
        <v>6.8676716999999998E-2</v>
      </c>
      <c r="T169" s="1">
        <v>0.29459798999999998</v>
      </c>
      <c r="U169" s="1">
        <v>0.13128140699999999</v>
      </c>
      <c r="V169" s="1">
        <v>2.0938E-4</v>
      </c>
      <c r="W169" s="1">
        <v>0.448283082</v>
      </c>
      <c r="X169" s="1">
        <v>0.47906197700000003</v>
      </c>
      <c r="Y169">
        <v>96.205717480000004</v>
      </c>
      <c r="Z169">
        <v>114.0649748</v>
      </c>
      <c r="AA169">
        <v>9.9502489999999996E-3</v>
      </c>
      <c r="AB169" t="str">
        <f t="shared" si="21"/>
        <v>NA</v>
      </c>
      <c r="AC169" t="str">
        <f t="shared" si="22"/>
        <v>NA</v>
      </c>
      <c r="AD169" t="str">
        <f t="shared" si="23"/>
        <v>NA</v>
      </c>
      <c r="AE169" t="str">
        <f t="shared" si="24"/>
        <v>Advice 3</v>
      </c>
      <c r="AF169" t="str">
        <f t="shared" si="25"/>
        <v>NA</v>
      </c>
      <c r="AG169" t="str">
        <f t="shared" si="26"/>
        <v>DNM</v>
      </c>
      <c r="AH169" t="str">
        <f t="shared" si="27"/>
        <v>Advice 1</v>
      </c>
      <c r="AI169" t="str">
        <f t="shared" si="20"/>
        <v>NA</v>
      </c>
      <c r="AJ169" t="str">
        <f t="shared" si="28"/>
        <v>Advice 1</v>
      </c>
      <c r="AK169" t="str">
        <f t="shared" si="29"/>
        <v>D</v>
      </c>
    </row>
    <row r="170" spans="1:37">
      <c r="A170">
        <v>169</v>
      </c>
      <c r="B170" t="s">
        <v>774</v>
      </c>
      <c r="C170" t="s">
        <v>775</v>
      </c>
      <c r="D170" t="s">
        <v>119</v>
      </c>
      <c r="E170" t="s">
        <v>19</v>
      </c>
      <c r="F170">
        <v>38.994217280000001</v>
      </c>
      <c r="G170">
        <v>-76.936442650000004</v>
      </c>
      <c r="H170">
        <v>38.998106749999998</v>
      </c>
      <c r="I170">
        <v>-76.922226870000003</v>
      </c>
      <c r="J170" t="s">
        <v>776</v>
      </c>
      <c r="K170" t="s">
        <v>777</v>
      </c>
      <c r="L170">
        <v>5</v>
      </c>
      <c r="M170">
        <v>3229.4343389999999</v>
      </c>
      <c r="N170">
        <v>23.205624390000001</v>
      </c>
      <c r="O170">
        <v>67.755308679999999</v>
      </c>
      <c r="P170">
        <v>23.887601499999999</v>
      </c>
      <c r="Q170">
        <v>1.908696722</v>
      </c>
      <c r="R170" s="1">
        <v>0.182108626</v>
      </c>
      <c r="S170" s="1">
        <v>0</v>
      </c>
      <c r="T170" s="1">
        <v>0.37380191699999998</v>
      </c>
      <c r="U170" s="1">
        <v>0.182108626</v>
      </c>
      <c r="V170" s="1">
        <v>3.1948879999999999E-3</v>
      </c>
      <c r="W170" s="1">
        <v>0.52396166099999997</v>
      </c>
      <c r="X170" s="1">
        <v>0.43450479199999997</v>
      </c>
      <c r="Y170">
        <v>40.059061280000002</v>
      </c>
      <c r="Z170">
        <v>52.493442450000003</v>
      </c>
      <c r="AA170">
        <v>3.184713E-3</v>
      </c>
      <c r="AB170" t="str">
        <f t="shared" si="21"/>
        <v>NA</v>
      </c>
      <c r="AC170" t="str">
        <f t="shared" si="22"/>
        <v>NA</v>
      </c>
      <c r="AD170" t="str">
        <f t="shared" si="23"/>
        <v>NA</v>
      </c>
      <c r="AE170" t="str">
        <f t="shared" si="24"/>
        <v>Advice 3</v>
      </c>
      <c r="AF170" t="str">
        <f t="shared" si="25"/>
        <v>NA</v>
      </c>
      <c r="AG170" t="str">
        <f t="shared" si="26"/>
        <v>DNM</v>
      </c>
      <c r="AH170" t="str">
        <f t="shared" si="27"/>
        <v>Advice 1</v>
      </c>
      <c r="AI170" t="str">
        <f t="shared" si="20"/>
        <v>NA</v>
      </c>
      <c r="AJ170" t="str">
        <f t="shared" si="28"/>
        <v>Advice 1</v>
      </c>
      <c r="AK170" t="str">
        <f t="shared" si="29"/>
        <v>D</v>
      </c>
    </row>
    <row r="171" spans="1:37">
      <c r="A171">
        <v>170</v>
      </c>
      <c r="B171" t="s">
        <v>778</v>
      </c>
      <c r="C171" t="s">
        <v>779</v>
      </c>
      <c r="D171" t="s">
        <v>472</v>
      </c>
      <c r="E171" t="s">
        <v>19</v>
      </c>
      <c r="F171">
        <v>39.041263579999999</v>
      </c>
      <c r="G171">
        <v>-76.905647279999997</v>
      </c>
      <c r="H171">
        <v>39.018260959999999</v>
      </c>
      <c r="I171">
        <v>-76.936744689999998</v>
      </c>
      <c r="J171" t="s">
        <v>780</v>
      </c>
      <c r="K171" t="s">
        <v>781</v>
      </c>
      <c r="L171">
        <v>8</v>
      </c>
      <c r="M171">
        <v>4709</v>
      </c>
      <c r="N171">
        <v>23.833416849999999</v>
      </c>
      <c r="O171">
        <v>78.441137879999999</v>
      </c>
      <c r="P171">
        <v>25.00238006</v>
      </c>
      <c r="Q171">
        <v>2.9320266660000001</v>
      </c>
      <c r="R171" s="1">
        <v>0</v>
      </c>
      <c r="S171" s="1">
        <v>0</v>
      </c>
      <c r="T171" s="1">
        <v>0.37308868499999998</v>
      </c>
      <c r="U171" s="1">
        <v>0.226299694</v>
      </c>
      <c r="V171" s="1">
        <v>3.0581039999999999E-3</v>
      </c>
      <c r="W171" s="1">
        <v>0.47400611599999998</v>
      </c>
      <c r="X171" s="1">
        <v>0.49235474000000001</v>
      </c>
      <c r="Y171">
        <v>46.017064820000002</v>
      </c>
      <c r="Z171">
        <v>56.2139162</v>
      </c>
      <c r="AA171">
        <v>0</v>
      </c>
      <c r="AB171" t="str">
        <f t="shared" si="21"/>
        <v>NA</v>
      </c>
      <c r="AC171" t="str">
        <f t="shared" si="22"/>
        <v>NA</v>
      </c>
      <c r="AD171" t="str">
        <f t="shared" si="23"/>
        <v>NA</v>
      </c>
      <c r="AE171" t="str">
        <f t="shared" si="24"/>
        <v>Advice 3</v>
      </c>
      <c r="AF171" t="str">
        <f t="shared" si="25"/>
        <v>NA</v>
      </c>
      <c r="AG171" t="str">
        <f t="shared" si="26"/>
        <v>DNM</v>
      </c>
      <c r="AH171" t="str">
        <f t="shared" si="27"/>
        <v>Advice 1</v>
      </c>
      <c r="AI171" t="str">
        <f t="shared" si="20"/>
        <v>NA</v>
      </c>
      <c r="AJ171" t="str">
        <f t="shared" si="28"/>
        <v>Advice 1</v>
      </c>
      <c r="AK171" t="str">
        <f t="shared" si="29"/>
        <v>ND</v>
      </c>
    </row>
    <row r="172" spans="1:37">
      <c r="A172">
        <v>171</v>
      </c>
      <c r="B172" t="s">
        <v>782</v>
      </c>
      <c r="C172" t="s">
        <v>783</v>
      </c>
      <c r="D172" t="s">
        <v>18</v>
      </c>
      <c r="E172" t="s">
        <v>19</v>
      </c>
      <c r="F172">
        <v>38.958543509999998</v>
      </c>
      <c r="G172">
        <v>-77.082110150000005</v>
      </c>
      <c r="H172">
        <v>38.931062750000002</v>
      </c>
      <c r="I172">
        <v>-77.068577509999997</v>
      </c>
      <c r="J172" t="s">
        <v>784</v>
      </c>
      <c r="K172" t="s">
        <v>785</v>
      </c>
      <c r="L172">
        <v>11</v>
      </c>
      <c r="M172">
        <v>3777.7068960000001</v>
      </c>
      <c r="N172">
        <v>19.278713419999999</v>
      </c>
      <c r="O172">
        <v>75.057129549999999</v>
      </c>
      <c r="P172">
        <v>17.178697629999998</v>
      </c>
      <c r="Q172">
        <v>2.3489422119999999</v>
      </c>
      <c r="R172" s="1">
        <v>0</v>
      </c>
      <c r="S172" s="1">
        <v>0</v>
      </c>
      <c r="T172" s="1">
        <v>0.34939758999999998</v>
      </c>
      <c r="U172" s="1">
        <v>0.227409639</v>
      </c>
      <c r="V172" s="1">
        <v>1.5060239999999999E-3</v>
      </c>
      <c r="W172" s="1">
        <v>0.43373494000000001</v>
      </c>
      <c r="X172" s="1">
        <v>0.43222891600000002</v>
      </c>
      <c r="Y172">
        <v>42.3064356</v>
      </c>
      <c r="Z172">
        <v>57.252630629999999</v>
      </c>
      <c r="AA172">
        <v>0</v>
      </c>
      <c r="AB172" t="str">
        <f t="shared" si="21"/>
        <v>NA</v>
      </c>
      <c r="AC172" t="str">
        <f t="shared" si="22"/>
        <v>NA</v>
      </c>
      <c r="AD172" t="str">
        <f t="shared" si="23"/>
        <v>NA</v>
      </c>
      <c r="AE172" t="str">
        <f t="shared" si="24"/>
        <v>Advice 3</v>
      </c>
      <c r="AF172" t="str">
        <f t="shared" si="25"/>
        <v>NA</v>
      </c>
      <c r="AG172" t="str">
        <f t="shared" si="26"/>
        <v>DNM</v>
      </c>
      <c r="AH172" t="str">
        <f t="shared" si="27"/>
        <v>Advice 1</v>
      </c>
      <c r="AI172" t="str">
        <f t="shared" si="20"/>
        <v>NA</v>
      </c>
      <c r="AJ172" t="str">
        <f t="shared" si="28"/>
        <v>NA</v>
      </c>
      <c r="AK172" t="str">
        <f t="shared" si="29"/>
        <v>ND</v>
      </c>
    </row>
    <row r="173" spans="1:37">
      <c r="A173">
        <v>172</v>
      </c>
      <c r="B173" t="s">
        <v>786</v>
      </c>
      <c r="C173" t="s">
        <v>787</v>
      </c>
      <c r="D173" t="s">
        <v>562</v>
      </c>
      <c r="E173" t="s">
        <v>19</v>
      </c>
      <c r="F173">
        <v>38.993570220000002</v>
      </c>
      <c r="G173">
        <v>-76.936943209999995</v>
      </c>
      <c r="H173">
        <v>39.032040430000002</v>
      </c>
      <c r="I173">
        <v>-76.909564309999993</v>
      </c>
      <c r="J173" t="s">
        <v>788</v>
      </c>
      <c r="K173" t="s">
        <v>789</v>
      </c>
      <c r="L173">
        <v>30</v>
      </c>
      <c r="M173">
        <v>6860.9521850000001</v>
      </c>
      <c r="N173">
        <v>17.458198199999998</v>
      </c>
      <c r="O173">
        <v>47.049203079999998</v>
      </c>
      <c r="P173">
        <v>13.68402644</v>
      </c>
      <c r="Q173">
        <v>4.2638670110000003</v>
      </c>
      <c r="R173" s="1">
        <v>2.2664455999999999E-2</v>
      </c>
      <c r="S173" s="1">
        <v>0</v>
      </c>
      <c r="T173" s="1">
        <v>0.24765063600000001</v>
      </c>
      <c r="U173" s="1">
        <v>0.121614151</v>
      </c>
      <c r="V173" s="1">
        <v>5.5279199999999998E-4</v>
      </c>
      <c r="W173" s="1">
        <v>0.357656164</v>
      </c>
      <c r="X173" s="1">
        <v>0.39137645100000001</v>
      </c>
      <c r="Y173">
        <v>24.79002882</v>
      </c>
      <c r="Z173">
        <v>36.442261190000004</v>
      </c>
      <c r="AA173">
        <v>0</v>
      </c>
      <c r="AB173" t="str">
        <f t="shared" si="21"/>
        <v>NA</v>
      </c>
      <c r="AC173" t="str">
        <f t="shared" si="22"/>
        <v>NA</v>
      </c>
      <c r="AD173" t="str">
        <f t="shared" si="23"/>
        <v>NA</v>
      </c>
      <c r="AE173" t="str">
        <f t="shared" si="24"/>
        <v>Advice 3</v>
      </c>
      <c r="AF173" t="str">
        <f t="shared" si="25"/>
        <v>NA</v>
      </c>
      <c r="AG173" t="str">
        <f t="shared" si="26"/>
        <v>DNM</v>
      </c>
      <c r="AH173" t="str">
        <f t="shared" si="27"/>
        <v>Advice 1</v>
      </c>
      <c r="AI173" t="str">
        <f t="shared" si="20"/>
        <v>NA</v>
      </c>
      <c r="AJ173" t="str">
        <f t="shared" si="28"/>
        <v>NA</v>
      </c>
      <c r="AK173" t="str">
        <f t="shared" si="29"/>
        <v>D</v>
      </c>
    </row>
    <row r="174" spans="1:37">
      <c r="A174">
        <v>173</v>
      </c>
      <c r="B174" t="s">
        <v>790</v>
      </c>
      <c r="C174" t="s">
        <v>791</v>
      </c>
      <c r="D174" t="s">
        <v>792</v>
      </c>
      <c r="E174" t="s">
        <v>19</v>
      </c>
      <c r="F174">
        <v>38.993781660000003</v>
      </c>
      <c r="G174">
        <v>-76.937084530000007</v>
      </c>
      <c r="H174">
        <v>38.998065099999998</v>
      </c>
      <c r="I174">
        <v>-76.914658419999995</v>
      </c>
      <c r="J174" t="s">
        <v>793</v>
      </c>
      <c r="K174" t="s">
        <v>794</v>
      </c>
      <c r="L174">
        <v>6</v>
      </c>
      <c r="M174">
        <v>3441.3114890000002</v>
      </c>
      <c r="N174">
        <v>22.06533207</v>
      </c>
      <c r="O174">
        <v>48.346077829999999</v>
      </c>
      <c r="P174">
        <v>22.924348630000001</v>
      </c>
      <c r="Q174">
        <v>2.1351056599999998</v>
      </c>
      <c r="R174" s="1">
        <v>8.8082902000000005E-2</v>
      </c>
      <c r="S174" s="1">
        <v>0</v>
      </c>
      <c r="T174" s="1">
        <v>0.35233160600000002</v>
      </c>
      <c r="U174" s="1">
        <v>0.18652849699999999</v>
      </c>
      <c r="V174" s="1">
        <v>2.5906739999999998E-3</v>
      </c>
      <c r="W174" s="1">
        <v>0.45595854899999999</v>
      </c>
      <c r="X174" s="1">
        <v>0.47927461100000002</v>
      </c>
      <c r="Y174">
        <v>37.570541730000002</v>
      </c>
      <c r="Z174">
        <v>57.852365300000002</v>
      </c>
      <c r="AA174">
        <v>0</v>
      </c>
      <c r="AB174" t="str">
        <f t="shared" si="21"/>
        <v>NA</v>
      </c>
      <c r="AC174" t="str">
        <f t="shared" si="22"/>
        <v>NA</v>
      </c>
      <c r="AD174" t="str">
        <f t="shared" si="23"/>
        <v>NA</v>
      </c>
      <c r="AE174" t="str">
        <f t="shared" si="24"/>
        <v>Advice 3</v>
      </c>
      <c r="AF174" t="str">
        <f t="shared" si="25"/>
        <v>NA</v>
      </c>
      <c r="AG174" t="str">
        <f t="shared" si="26"/>
        <v>DNM</v>
      </c>
      <c r="AH174" t="str">
        <f t="shared" si="27"/>
        <v>Advice 1</v>
      </c>
      <c r="AI174" t="str">
        <f t="shared" si="20"/>
        <v>NA</v>
      </c>
      <c r="AJ174" t="str">
        <f t="shared" si="28"/>
        <v>Advice 1</v>
      </c>
      <c r="AK174" t="str">
        <f t="shared" si="29"/>
        <v>D</v>
      </c>
    </row>
    <row r="175" spans="1:37">
      <c r="A175">
        <v>174</v>
      </c>
      <c r="B175" t="s">
        <v>795</v>
      </c>
      <c r="C175" t="s">
        <v>796</v>
      </c>
      <c r="D175" t="s">
        <v>797</v>
      </c>
      <c r="E175" t="s">
        <v>19</v>
      </c>
      <c r="F175">
        <v>38.993690710000003</v>
      </c>
      <c r="G175">
        <v>-76.936495960000002</v>
      </c>
      <c r="H175">
        <v>39.06036984</v>
      </c>
      <c r="I175">
        <v>-77.048836929999993</v>
      </c>
      <c r="J175" t="s">
        <v>798</v>
      </c>
      <c r="K175" t="s">
        <v>799</v>
      </c>
      <c r="L175">
        <v>31</v>
      </c>
      <c r="M175">
        <v>14606.38515</v>
      </c>
      <c r="N175">
        <v>23.28256803</v>
      </c>
      <c r="O175">
        <v>69.064987779999996</v>
      </c>
      <c r="P175">
        <v>20.361884759999999</v>
      </c>
      <c r="Q175">
        <v>9.0707445100000008</v>
      </c>
      <c r="R175" s="1">
        <v>0.26506024099999997</v>
      </c>
      <c r="S175" s="1">
        <v>0</v>
      </c>
      <c r="T175" s="1">
        <v>0.34939758999999998</v>
      </c>
      <c r="U175" s="1">
        <v>0.22891566299999999</v>
      </c>
      <c r="V175" s="1">
        <v>1.2048193E-2</v>
      </c>
      <c r="W175" s="1">
        <v>0.42168674699999997</v>
      </c>
      <c r="X175" s="1">
        <v>0.469879518</v>
      </c>
      <c r="Y175">
        <v>75.262476210000003</v>
      </c>
      <c r="Z175">
        <v>130.65617990000001</v>
      </c>
      <c r="AA175">
        <v>0</v>
      </c>
      <c r="AB175" t="str">
        <f t="shared" si="21"/>
        <v>NA</v>
      </c>
      <c r="AC175" t="str">
        <f t="shared" si="22"/>
        <v>NA</v>
      </c>
      <c r="AD175" t="str">
        <f t="shared" si="23"/>
        <v>NA</v>
      </c>
      <c r="AE175" t="str">
        <f t="shared" si="24"/>
        <v>Advice 3</v>
      </c>
      <c r="AF175" t="str">
        <f t="shared" si="25"/>
        <v>NA</v>
      </c>
      <c r="AG175" t="str">
        <f t="shared" si="26"/>
        <v>DNM</v>
      </c>
      <c r="AH175" t="str">
        <f t="shared" si="27"/>
        <v>Advice 1</v>
      </c>
      <c r="AI175" t="str">
        <f t="shared" si="20"/>
        <v>NA</v>
      </c>
      <c r="AJ175" t="str">
        <f t="shared" si="28"/>
        <v>Advice 1</v>
      </c>
      <c r="AK175" t="str">
        <f t="shared" si="29"/>
        <v>D</v>
      </c>
    </row>
    <row r="176" spans="1:37">
      <c r="A176">
        <v>175</v>
      </c>
      <c r="B176" t="s">
        <v>800</v>
      </c>
      <c r="C176" t="s">
        <v>801</v>
      </c>
      <c r="D176" t="s">
        <v>802</v>
      </c>
      <c r="E176" t="s">
        <v>19</v>
      </c>
      <c r="F176">
        <v>39.122861</v>
      </c>
      <c r="G176">
        <v>-77.189852729999998</v>
      </c>
      <c r="H176">
        <v>39.35069713</v>
      </c>
      <c r="I176">
        <v>-76.58153686</v>
      </c>
      <c r="J176" t="s">
        <v>803</v>
      </c>
      <c r="K176" t="s">
        <v>804</v>
      </c>
      <c r="L176">
        <v>68</v>
      </c>
      <c r="M176">
        <v>98097.070460000003</v>
      </c>
      <c r="N176">
        <v>27.744963599999998</v>
      </c>
      <c r="O176">
        <v>31.865695939999998</v>
      </c>
      <c r="P176">
        <v>53.236812659999998</v>
      </c>
      <c r="Q176">
        <v>55.228100609999998</v>
      </c>
      <c r="R176" s="1">
        <v>0.90476190499999998</v>
      </c>
      <c r="S176" s="1">
        <v>0</v>
      </c>
      <c r="T176" s="1">
        <v>0.33333333300000001</v>
      </c>
      <c r="U176" s="1">
        <v>0.23809523799999999</v>
      </c>
      <c r="V176" s="1">
        <v>4.7619047999999997E-2</v>
      </c>
      <c r="W176" s="1">
        <v>0.571428571</v>
      </c>
      <c r="X176" s="1">
        <v>0.52380952400000003</v>
      </c>
      <c r="Y176">
        <v>38.031497299999998</v>
      </c>
      <c r="Z176">
        <v>127.5354471</v>
      </c>
      <c r="AA176">
        <v>0.44736842100000002</v>
      </c>
      <c r="AB176" t="str">
        <f t="shared" si="21"/>
        <v>NA</v>
      </c>
      <c r="AC176" t="str">
        <f t="shared" si="22"/>
        <v>DNM</v>
      </c>
      <c r="AD176" t="str">
        <f t="shared" si="23"/>
        <v>NA</v>
      </c>
      <c r="AE176" t="str">
        <f t="shared" si="24"/>
        <v>Advice 3</v>
      </c>
      <c r="AF176" t="str">
        <f t="shared" si="25"/>
        <v>NA</v>
      </c>
      <c r="AG176" t="str">
        <f t="shared" si="26"/>
        <v>NA</v>
      </c>
      <c r="AH176" t="str">
        <f t="shared" si="27"/>
        <v>NA</v>
      </c>
      <c r="AI176" t="str">
        <f t="shared" si="20"/>
        <v>NA</v>
      </c>
      <c r="AJ176" t="str">
        <f t="shared" si="28"/>
        <v>NA</v>
      </c>
      <c r="AK176" t="str">
        <f t="shared" si="29"/>
        <v>D</v>
      </c>
    </row>
    <row r="177" spans="1:37">
      <c r="A177">
        <v>176</v>
      </c>
      <c r="B177" t="s">
        <v>805</v>
      </c>
      <c r="C177" t="s">
        <v>806</v>
      </c>
      <c r="D177" t="s">
        <v>209</v>
      </c>
      <c r="E177" t="s">
        <v>19</v>
      </c>
      <c r="F177">
        <v>38.989747780000002</v>
      </c>
      <c r="G177">
        <v>-76.949428060000002</v>
      </c>
      <c r="H177">
        <v>38.991306999999999</v>
      </c>
      <c r="I177">
        <v>-76.900575119999999</v>
      </c>
      <c r="J177" t="s">
        <v>807</v>
      </c>
      <c r="K177" t="s">
        <v>808</v>
      </c>
      <c r="L177">
        <v>11</v>
      </c>
      <c r="M177">
        <v>6223.6701940000003</v>
      </c>
      <c r="N177">
        <v>23.036496140000001</v>
      </c>
      <c r="O177">
        <v>64.876530119999998</v>
      </c>
      <c r="P177">
        <v>22.824846999999998</v>
      </c>
      <c r="Q177">
        <v>3.8630685819999999</v>
      </c>
      <c r="R177" s="1">
        <v>0.14583333300000001</v>
      </c>
      <c r="S177" s="1">
        <v>0</v>
      </c>
      <c r="T177" s="1">
        <v>0.40029761899999999</v>
      </c>
      <c r="U177" s="1">
        <v>0.227678571</v>
      </c>
      <c r="V177" s="1">
        <v>1.488095E-3</v>
      </c>
      <c r="W177" s="1">
        <v>0.483630952</v>
      </c>
      <c r="X177" s="1">
        <v>0.49553571400000002</v>
      </c>
      <c r="Y177">
        <v>40.228021089999999</v>
      </c>
      <c r="Z177">
        <v>55.768378400000003</v>
      </c>
      <c r="AA177">
        <v>0</v>
      </c>
      <c r="AB177" t="str">
        <f t="shared" si="21"/>
        <v>NA</v>
      </c>
      <c r="AC177" t="str">
        <f t="shared" si="22"/>
        <v>NA</v>
      </c>
      <c r="AD177" t="str">
        <f t="shared" si="23"/>
        <v>NA</v>
      </c>
      <c r="AE177" t="str">
        <f t="shared" si="24"/>
        <v>Advice 3</v>
      </c>
      <c r="AF177" t="str">
        <f t="shared" si="25"/>
        <v>NA</v>
      </c>
      <c r="AG177" t="str">
        <f t="shared" si="26"/>
        <v>DNM</v>
      </c>
      <c r="AH177" t="str">
        <f t="shared" si="27"/>
        <v>Advice 1</v>
      </c>
      <c r="AI177" t="str">
        <f t="shared" si="20"/>
        <v>NA</v>
      </c>
      <c r="AJ177" t="str">
        <f t="shared" si="28"/>
        <v>Advice 1</v>
      </c>
      <c r="AK177" t="str">
        <f t="shared" si="29"/>
        <v>D</v>
      </c>
    </row>
    <row r="178" spans="1:37">
      <c r="A178">
        <v>177</v>
      </c>
      <c r="B178" t="s">
        <v>809</v>
      </c>
      <c r="C178" t="s">
        <v>810</v>
      </c>
      <c r="D178" t="s">
        <v>811</v>
      </c>
      <c r="E178" t="s">
        <v>19</v>
      </c>
      <c r="F178">
        <v>38.998386379999999</v>
      </c>
      <c r="G178">
        <v>-76.913795469999997</v>
      </c>
      <c r="H178">
        <v>38.369224549999998</v>
      </c>
      <c r="I178">
        <v>-75.070785520000001</v>
      </c>
      <c r="J178" t="s">
        <v>812</v>
      </c>
      <c r="K178" t="s">
        <v>813</v>
      </c>
      <c r="L178">
        <v>237</v>
      </c>
      <c r="M178">
        <v>293159</v>
      </c>
      <c r="N178">
        <v>77.889861010000004</v>
      </c>
      <c r="O178">
        <v>100</v>
      </c>
      <c r="P178">
        <v>15.037335669999999</v>
      </c>
      <c r="Q178">
        <v>181.9394562</v>
      </c>
      <c r="R178" s="1">
        <v>0.12244898</v>
      </c>
      <c r="S178" s="1">
        <v>1.3848397E-2</v>
      </c>
      <c r="T178" s="1">
        <v>0.28571428599999998</v>
      </c>
      <c r="U178" s="1">
        <v>0.14504373200000001</v>
      </c>
      <c r="V178" s="1">
        <v>7.2886299999999995E-4</v>
      </c>
      <c r="W178" s="1">
        <v>0.33527696800000001</v>
      </c>
      <c r="X178" s="1">
        <v>0.375364431</v>
      </c>
      <c r="Y178">
        <v>39.566932960000003</v>
      </c>
      <c r="Z178">
        <v>70.444888700000007</v>
      </c>
      <c r="AA178">
        <v>0</v>
      </c>
      <c r="AB178" t="str">
        <f t="shared" si="21"/>
        <v>NA</v>
      </c>
      <c r="AC178" t="str">
        <f t="shared" si="22"/>
        <v>NA</v>
      </c>
      <c r="AD178" t="str">
        <f t="shared" si="23"/>
        <v>NA</v>
      </c>
      <c r="AE178" t="str">
        <f t="shared" si="24"/>
        <v>Advice 3</v>
      </c>
      <c r="AF178" t="str">
        <f t="shared" si="25"/>
        <v>NA</v>
      </c>
      <c r="AG178" t="str">
        <f t="shared" si="26"/>
        <v>DNM</v>
      </c>
      <c r="AH178" t="str">
        <f t="shared" si="27"/>
        <v>Advice 1</v>
      </c>
      <c r="AI178" t="str">
        <f t="shared" si="20"/>
        <v>NA</v>
      </c>
      <c r="AJ178" t="str">
        <f t="shared" si="28"/>
        <v>NA</v>
      </c>
      <c r="AK178" t="str">
        <f t="shared" si="29"/>
        <v>ND</v>
      </c>
    </row>
    <row r="179" spans="1:37">
      <c r="A179">
        <v>178</v>
      </c>
      <c r="B179" t="s">
        <v>814</v>
      </c>
      <c r="C179" t="s">
        <v>815</v>
      </c>
      <c r="D179" t="s">
        <v>34</v>
      </c>
      <c r="E179" t="s">
        <v>19</v>
      </c>
      <c r="F179">
        <v>39.002548249999997</v>
      </c>
      <c r="G179">
        <v>-76.915176590000002</v>
      </c>
      <c r="H179">
        <v>38.993190149999997</v>
      </c>
      <c r="I179">
        <v>-76.937314950000001</v>
      </c>
      <c r="J179" t="s">
        <v>816</v>
      </c>
      <c r="K179" t="s">
        <v>817</v>
      </c>
      <c r="L179">
        <v>12</v>
      </c>
      <c r="M179">
        <v>4132.47</v>
      </c>
      <c r="N179">
        <v>19.89033525</v>
      </c>
      <c r="O179">
        <v>84.466696150000004</v>
      </c>
      <c r="P179">
        <v>18.4421468</v>
      </c>
      <c r="Q179">
        <v>2.5656048409999999</v>
      </c>
      <c r="R179" s="1">
        <v>9.7087379999999997E-3</v>
      </c>
      <c r="S179" s="1">
        <v>0</v>
      </c>
      <c r="T179" s="1">
        <v>0.29403606100000002</v>
      </c>
      <c r="U179" s="1">
        <v>0.15395284300000001</v>
      </c>
      <c r="V179" s="1">
        <v>1.386963E-3</v>
      </c>
      <c r="W179" s="1">
        <v>0.38973647700000003</v>
      </c>
      <c r="X179" s="1">
        <v>0.37864077699999998</v>
      </c>
      <c r="Y179">
        <v>32.677168649999999</v>
      </c>
      <c r="Z179">
        <v>49.308405409999999</v>
      </c>
      <c r="AA179">
        <v>0</v>
      </c>
      <c r="AB179" t="str">
        <f t="shared" si="21"/>
        <v>NA</v>
      </c>
      <c r="AC179" t="str">
        <f t="shared" si="22"/>
        <v>NA</v>
      </c>
      <c r="AD179" t="str">
        <f t="shared" si="23"/>
        <v>NA</v>
      </c>
      <c r="AE179" t="str">
        <f t="shared" si="24"/>
        <v>Advice 3</v>
      </c>
      <c r="AF179" t="str">
        <f t="shared" si="25"/>
        <v>NA</v>
      </c>
      <c r="AG179" t="str">
        <f t="shared" si="26"/>
        <v>DNM</v>
      </c>
      <c r="AH179" t="str">
        <f t="shared" si="27"/>
        <v>Advice 1</v>
      </c>
      <c r="AI179" t="str">
        <f t="shared" si="20"/>
        <v>NA</v>
      </c>
      <c r="AJ179" t="str">
        <f t="shared" si="28"/>
        <v>NA</v>
      </c>
      <c r="AK179" t="str">
        <f t="shared" si="29"/>
        <v>ND</v>
      </c>
    </row>
    <row r="180" spans="1:37">
      <c r="A180">
        <v>179</v>
      </c>
      <c r="B180" t="s">
        <v>818</v>
      </c>
      <c r="C180" t="s">
        <v>819</v>
      </c>
      <c r="D180" t="s">
        <v>820</v>
      </c>
      <c r="E180" t="s">
        <v>19</v>
      </c>
      <c r="F180">
        <v>39.150588990000003</v>
      </c>
      <c r="G180">
        <v>-77.177970889999997</v>
      </c>
      <c r="H180">
        <v>39.14303589</v>
      </c>
      <c r="I180">
        <v>-77.186813349999994</v>
      </c>
      <c r="J180" t="s">
        <v>821</v>
      </c>
      <c r="K180" t="s">
        <v>822</v>
      </c>
      <c r="L180">
        <v>3</v>
      </c>
      <c r="M180">
        <v>1765</v>
      </c>
      <c r="N180">
        <v>20.493422280000001</v>
      </c>
      <c r="O180">
        <v>93.744958139999994</v>
      </c>
      <c r="P180">
        <v>18.694610619999999</v>
      </c>
      <c r="Q180">
        <v>1.0976048279999999</v>
      </c>
      <c r="R180" s="1">
        <v>0</v>
      </c>
      <c r="S180" s="1">
        <v>0</v>
      </c>
      <c r="T180" s="1">
        <v>0.428571429</v>
      </c>
      <c r="U180" s="1">
        <v>0.242857143</v>
      </c>
      <c r="V180" s="1">
        <v>7.1428569999999999E-3</v>
      </c>
      <c r="W180" s="1">
        <v>0.52857142899999998</v>
      </c>
      <c r="X180" s="1">
        <v>0.485714286</v>
      </c>
      <c r="Y180">
        <v>31.261485960000002</v>
      </c>
      <c r="Z180">
        <v>42.301185189999998</v>
      </c>
      <c r="AA180">
        <v>0</v>
      </c>
      <c r="AB180" t="str">
        <f t="shared" si="21"/>
        <v>NA</v>
      </c>
      <c r="AC180" t="str">
        <f t="shared" si="22"/>
        <v>NA</v>
      </c>
      <c r="AD180" t="str">
        <f t="shared" si="23"/>
        <v>NA</v>
      </c>
      <c r="AE180" t="str">
        <f t="shared" si="24"/>
        <v>Advice 3</v>
      </c>
      <c r="AF180" t="str">
        <f t="shared" si="25"/>
        <v>NA</v>
      </c>
      <c r="AG180" t="str">
        <f t="shared" si="26"/>
        <v>DNM</v>
      </c>
      <c r="AH180" t="str">
        <f t="shared" si="27"/>
        <v>Advice 1</v>
      </c>
      <c r="AI180" t="str">
        <f t="shared" si="20"/>
        <v>NA</v>
      </c>
      <c r="AJ180" t="str">
        <f t="shared" si="28"/>
        <v>NA</v>
      </c>
      <c r="AK180" t="str">
        <f t="shared" si="29"/>
        <v>ND</v>
      </c>
    </row>
    <row r="181" spans="1:37">
      <c r="A181">
        <v>180</v>
      </c>
      <c r="B181" t="s">
        <v>823</v>
      </c>
      <c r="C181" t="s">
        <v>824</v>
      </c>
      <c r="D181" t="s">
        <v>34</v>
      </c>
      <c r="E181" t="s">
        <v>19</v>
      </c>
      <c r="F181">
        <v>39.002450580000001</v>
      </c>
      <c r="G181">
        <v>-76.915185800000003</v>
      </c>
      <c r="H181">
        <v>38.99319543</v>
      </c>
      <c r="I181">
        <v>-76.937359119999996</v>
      </c>
      <c r="J181" t="s">
        <v>825</v>
      </c>
      <c r="K181" t="s">
        <v>826</v>
      </c>
      <c r="L181">
        <v>9</v>
      </c>
      <c r="M181">
        <v>4283.7064350000001</v>
      </c>
      <c r="N181">
        <v>22.729523189999998</v>
      </c>
      <c r="O181">
        <v>59.651458580000003</v>
      </c>
      <c r="P181">
        <v>22.119264529999999</v>
      </c>
      <c r="Q181">
        <v>2.6594111069999999</v>
      </c>
      <c r="R181" s="1">
        <v>0.121042831</v>
      </c>
      <c r="S181" s="1">
        <v>0</v>
      </c>
      <c r="T181" s="1">
        <v>0.30540037199999998</v>
      </c>
      <c r="U181" s="1">
        <v>0.14711359399999999</v>
      </c>
      <c r="V181" s="1">
        <v>1.8621969999999999E-3</v>
      </c>
      <c r="W181" s="1">
        <v>0.40782122900000001</v>
      </c>
      <c r="X181" s="1">
        <v>0.43202979499999999</v>
      </c>
      <c r="Y181">
        <v>25.6692939</v>
      </c>
      <c r="Z181">
        <v>39.057745799999999</v>
      </c>
      <c r="AA181">
        <v>7.3937150000000004E-3</v>
      </c>
      <c r="AB181" t="str">
        <f t="shared" si="21"/>
        <v>NA</v>
      </c>
      <c r="AC181" t="str">
        <f t="shared" si="22"/>
        <v>NA</v>
      </c>
      <c r="AD181" t="str">
        <f t="shared" si="23"/>
        <v>NA</v>
      </c>
      <c r="AE181" t="str">
        <f t="shared" si="24"/>
        <v>Advice 3</v>
      </c>
      <c r="AF181" t="str">
        <f t="shared" si="25"/>
        <v>NA</v>
      </c>
      <c r="AG181" t="str">
        <f t="shared" si="26"/>
        <v>DNM</v>
      </c>
      <c r="AH181" t="str">
        <f t="shared" si="27"/>
        <v>Advice 1</v>
      </c>
      <c r="AI181" t="str">
        <f t="shared" si="20"/>
        <v>NA</v>
      </c>
      <c r="AJ181" t="str">
        <f t="shared" si="28"/>
        <v>Advice 1</v>
      </c>
      <c r="AK181" t="str">
        <f t="shared" si="29"/>
        <v>D</v>
      </c>
    </row>
    <row r="182" spans="1:37">
      <c r="A182">
        <v>181</v>
      </c>
      <c r="B182" t="s">
        <v>827</v>
      </c>
      <c r="C182" t="s">
        <v>828</v>
      </c>
      <c r="D182" t="s">
        <v>82</v>
      </c>
      <c r="E182" t="s">
        <v>19</v>
      </c>
      <c r="F182">
        <v>39.032970429999999</v>
      </c>
      <c r="G182">
        <v>-76.909484860000006</v>
      </c>
      <c r="H182">
        <v>39.002532960000003</v>
      </c>
      <c r="I182">
        <v>-76.915832519999995</v>
      </c>
      <c r="J182" t="s">
        <v>829</v>
      </c>
      <c r="K182" t="s">
        <v>830</v>
      </c>
      <c r="L182">
        <v>9</v>
      </c>
      <c r="M182">
        <v>7117</v>
      </c>
      <c r="N182">
        <v>25.708027909999998</v>
      </c>
      <c r="O182">
        <v>99</v>
      </c>
      <c r="P182">
        <v>29.356109270000001</v>
      </c>
      <c r="Q182">
        <v>4.4248390720000002</v>
      </c>
      <c r="R182" s="1">
        <v>0.23929470999999999</v>
      </c>
      <c r="S182" s="1">
        <v>0</v>
      </c>
      <c r="T182" s="1">
        <v>0.36020151099999997</v>
      </c>
      <c r="U182" s="1">
        <v>0.19395466</v>
      </c>
      <c r="V182" s="1">
        <v>2.518892E-3</v>
      </c>
      <c r="W182" s="1">
        <v>0.49370277099999998</v>
      </c>
      <c r="X182" s="1">
        <v>0.46347607099999999</v>
      </c>
      <c r="Y182">
        <v>31.135173609999999</v>
      </c>
      <c r="Z182">
        <v>42.429137959999998</v>
      </c>
      <c r="AA182">
        <v>0</v>
      </c>
      <c r="AB182" t="str">
        <f t="shared" si="21"/>
        <v>NA</v>
      </c>
      <c r="AC182" t="str">
        <f t="shared" si="22"/>
        <v>NA</v>
      </c>
      <c r="AD182" t="str">
        <f t="shared" si="23"/>
        <v>NA</v>
      </c>
      <c r="AE182" t="str">
        <f t="shared" si="24"/>
        <v>Advice 3</v>
      </c>
      <c r="AF182" t="str">
        <f t="shared" si="25"/>
        <v>NA</v>
      </c>
      <c r="AG182" t="str">
        <f t="shared" si="26"/>
        <v>DNM</v>
      </c>
      <c r="AH182" t="str">
        <f t="shared" si="27"/>
        <v>Advice 1</v>
      </c>
      <c r="AI182" t="str">
        <f t="shared" si="20"/>
        <v>NA</v>
      </c>
      <c r="AJ182" t="str">
        <f t="shared" si="28"/>
        <v>Advice 1</v>
      </c>
      <c r="AK182" t="str">
        <f t="shared" si="29"/>
        <v>ND</v>
      </c>
    </row>
    <row r="183" spans="1:37">
      <c r="A183">
        <v>182</v>
      </c>
      <c r="B183" t="s">
        <v>831</v>
      </c>
      <c r="C183" t="s">
        <v>832</v>
      </c>
      <c r="D183" t="s">
        <v>67</v>
      </c>
      <c r="E183" t="s">
        <v>19</v>
      </c>
      <c r="F183">
        <v>38.99363108</v>
      </c>
      <c r="G183">
        <v>-77.091514140000001</v>
      </c>
      <c r="H183">
        <v>39.044441329999998</v>
      </c>
      <c r="I183">
        <v>-77.113080440000005</v>
      </c>
      <c r="J183" t="s">
        <v>833</v>
      </c>
      <c r="K183" t="s">
        <v>834</v>
      </c>
      <c r="L183">
        <v>25</v>
      </c>
      <c r="M183">
        <v>6333.9881210000003</v>
      </c>
      <c r="N183">
        <v>11.837924750000001</v>
      </c>
      <c r="O183">
        <v>20</v>
      </c>
      <c r="P183">
        <v>17.602565760000001</v>
      </c>
      <c r="Q183">
        <v>3.9404379330000001</v>
      </c>
      <c r="R183" s="1">
        <v>6.5963061000000003E-2</v>
      </c>
      <c r="S183" s="1">
        <v>0</v>
      </c>
      <c r="T183" s="1">
        <v>0.34036939300000002</v>
      </c>
      <c r="U183" s="1">
        <v>0.13192612100000001</v>
      </c>
      <c r="V183" s="1">
        <v>2.6385219999999999E-3</v>
      </c>
      <c r="W183" s="1">
        <v>0.46701847000000002</v>
      </c>
      <c r="X183" s="1">
        <v>0.50923482799999997</v>
      </c>
      <c r="Y183">
        <v>30.636486099999999</v>
      </c>
      <c r="Z183">
        <v>59.059059929999997</v>
      </c>
      <c r="AA183">
        <v>0</v>
      </c>
      <c r="AB183" t="str">
        <f t="shared" si="21"/>
        <v>NA</v>
      </c>
      <c r="AC183" t="str">
        <f t="shared" si="22"/>
        <v>NA</v>
      </c>
      <c r="AD183" t="str">
        <f t="shared" si="23"/>
        <v>NA</v>
      </c>
      <c r="AE183" t="str">
        <f t="shared" si="24"/>
        <v>Advice 3</v>
      </c>
      <c r="AF183" t="str">
        <f t="shared" si="25"/>
        <v>NA</v>
      </c>
      <c r="AG183" t="str">
        <f t="shared" si="26"/>
        <v>DNM</v>
      </c>
      <c r="AH183" t="str">
        <f t="shared" si="27"/>
        <v>Advice 1</v>
      </c>
      <c r="AI183" t="str">
        <f t="shared" si="20"/>
        <v>NA</v>
      </c>
      <c r="AJ183" t="str">
        <f t="shared" si="28"/>
        <v>NA</v>
      </c>
      <c r="AK183" t="str">
        <f t="shared" si="29"/>
        <v>D</v>
      </c>
    </row>
    <row r="184" spans="1:37">
      <c r="A184">
        <v>183</v>
      </c>
      <c r="B184" t="s">
        <v>835</v>
      </c>
      <c r="C184" t="s">
        <v>836</v>
      </c>
      <c r="D184" t="s">
        <v>837</v>
      </c>
      <c r="E184" t="s">
        <v>19</v>
      </c>
      <c r="F184">
        <v>38.799163669999999</v>
      </c>
      <c r="G184">
        <v>-77.242704230000001</v>
      </c>
      <c r="H184">
        <v>38.748028069999997</v>
      </c>
      <c r="I184">
        <v>-77.450348489999996</v>
      </c>
      <c r="J184" t="s">
        <v>838</v>
      </c>
      <c r="K184" t="s">
        <v>839</v>
      </c>
      <c r="L184">
        <v>396</v>
      </c>
      <c r="M184">
        <v>34476.342109999998</v>
      </c>
      <c r="N184">
        <v>3.725113205</v>
      </c>
      <c r="O184">
        <v>20</v>
      </c>
      <c r="P184">
        <v>22.99485619</v>
      </c>
      <c r="Q184">
        <v>21.37957591</v>
      </c>
      <c r="R184" s="1">
        <v>0.59383450500000001</v>
      </c>
      <c r="S184" s="1">
        <v>0</v>
      </c>
      <c r="T184" s="1">
        <v>0.28718226099999999</v>
      </c>
      <c r="U184" s="1">
        <v>0.13520822099999999</v>
      </c>
      <c r="V184" s="1">
        <v>5.40833E-4</v>
      </c>
      <c r="W184" s="1">
        <v>0.48025960000000001</v>
      </c>
      <c r="X184" s="1">
        <v>0.48296376400000002</v>
      </c>
      <c r="Y184">
        <v>54.458594599999998</v>
      </c>
      <c r="Z184">
        <v>95.029027260000007</v>
      </c>
      <c r="AA184">
        <v>4.3080239999999997E-3</v>
      </c>
      <c r="AB184" t="str">
        <f t="shared" si="21"/>
        <v>NA</v>
      </c>
      <c r="AC184" t="str">
        <f t="shared" si="22"/>
        <v>NA</v>
      </c>
      <c r="AD184" t="str">
        <f t="shared" si="23"/>
        <v>NA</v>
      </c>
      <c r="AE184" t="str">
        <f t="shared" si="24"/>
        <v>Advice 3</v>
      </c>
      <c r="AF184" t="str">
        <f t="shared" si="25"/>
        <v>NA</v>
      </c>
      <c r="AG184" t="str">
        <f t="shared" si="26"/>
        <v>DNM</v>
      </c>
      <c r="AH184" t="str">
        <f t="shared" si="27"/>
        <v>Advice 1</v>
      </c>
      <c r="AI184" t="str">
        <f t="shared" si="20"/>
        <v>NA</v>
      </c>
      <c r="AJ184" t="str">
        <f t="shared" si="28"/>
        <v>Advice 1</v>
      </c>
      <c r="AK184" t="str">
        <f t="shared" si="29"/>
        <v>D</v>
      </c>
    </row>
    <row r="185" spans="1:37">
      <c r="A185">
        <v>184</v>
      </c>
      <c r="B185" t="s">
        <v>840</v>
      </c>
      <c r="C185" t="s">
        <v>841</v>
      </c>
      <c r="D185" t="s">
        <v>842</v>
      </c>
      <c r="E185" t="s">
        <v>19</v>
      </c>
      <c r="F185">
        <v>39.02194214</v>
      </c>
      <c r="G185">
        <v>-76.924606319999995</v>
      </c>
      <c r="H185">
        <v>39.031696320000002</v>
      </c>
      <c r="I185">
        <v>-76.912086489999993</v>
      </c>
      <c r="J185" t="s">
        <v>843</v>
      </c>
      <c r="K185" t="s">
        <v>844</v>
      </c>
      <c r="L185">
        <v>5</v>
      </c>
      <c r="M185">
        <v>1646</v>
      </c>
      <c r="N185">
        <v>19.150317900000001</v>
      </c>
      <c r="O185">
        <v>73.081813850000003</v>
      </c>
      <c r="P185">
        <v>16.980011390000001</v>
      </c>
      <c r="Q185">
        <v>1.0281449760000001</v>
      </c>
      <c r="R185" s="1">
        <v>0</v>
      </c>
      <c r="S185" s="1">
        <v>0</v>
      </c>
      <c r="T185" s="1">
        <v>0.33500000000000002</v>
      </c>
      <c r="U185" s="1">
        <v>0.19500000000000001</v>
      </c>
      <c r="V185" s="1">
        <v>5.0000000000000001E-3</v>
      </c>
      <c r="W185" s="1">
        <v>0.37</v>
      </c>
      <c r="X185" s="1">
        <v>0.44500000000000001</v>
      </c>
      <c r="Y185">
        <v>45.43963694</v>
      </c>
      <c r="Z185">
        <v>58.555123770000002</v>
      </c>
      <c r="AA185">
        <v>0</v>
      </c>
      <c r="AB185" t="str">
        <f t="shared" si="21"/>
        <v>NA</v>
      </c>
      <c r="AC185" t="str">
        <f t="shared" si="22"/>
        <v>NA</v>
      </c>
      <c r="AD185" t="str">
        <f t="shared" si="23"/>
        <v>NA</v>
      </c>
      <c r="AE185" t="str">
        <f t="shared" si="24"/>
        <v>Advice 3</v>
      </c>
      <c r="AF185" t="str">
        <f t="shared" si="25"/>
        <v>NA</v>
      </c>
      <c r="AG185" t="str">
        <f t="shared" si="26"/>
        <v>DNM</v>
      </c>
      <c r="AH185" t="str">
        <f t="shared" si="27"/>
        <v>Advice 1</v>
      </c>
      <c r="AI185" t="str">
        <f t="shared" si="20"/>
        <v>NA</v>
      </c>
      <c r="AJ185" t="str">
        <f t="shared" si="28"/>
        <v>NA</v>
      </c>
      <c r="AK185" t="str">
        <f t="shared" si="29"/>
        <v>ND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Metadata with variables_perc_er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Gyounghoon Chun</dc:creator>
  <cp:lastModifiedBy>Administrator</cp:lastModifiedBy>
  <dcterms:created xsi:type="dcterms:W3CDTF">2018-08-07T19:41:57Z</dcterms:created>
  <dcterms:modified xsi:type="dcterms:W3CDTF">2018-08-09T23:30:49Z</dcterms:modified>
</cp:coreProperties>
</file>