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DDD5B1C7-7F7F-45F7-ACF1-8F8660668934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<sst xmlns="http://schemas.openxmlformats.org/spreadsheetml/2006/main" count="371" uniqueCount="98">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</sst>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36" dataDxfId="35">
  <autoFilter ref="A1:E47" xr:uid="{00000000-0009-0000-0100-000002000000}"/>
  <tableColumns count="5">
    <tableColumn id="1" xr3:uid="{00000000-0010-0000-0000-000001000000}" name="Colonne1" dataDxfId="34"/>
    <tableColumn id="2" xr3:uid="{00000000-0010-0000-0000-000002000000}" name="Jours" dataDxfId="33"/>
    <tableColumn id="3" xr3:uid="{00000000-0010-0000-0000-000003000000}" name="Jours TPI" dataDxfId="32"/>
    <tableColumn id="4" xr3:uid="{00000000-0010-0000-0000-000004000000}" name="Date TPI" dataDxfId="31">
      <calculatedColumnFormula>IF(TabDates[[#This Row],[Jours TPI]]&lt;&gt;"",TabDates[[#This Row],[Jours]],"")</calculatedColumnFormula>
    </tableColumn>
    <tableColumn id="5" xr3:uid="{00000000-0010-0000-0000-000005000000}" name="Livrables / infos" dataDxfId="3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7" zoomScaleNormal="100" zoomScaleSheetLayoutView="50" workbookViewId="0">
      <selection activeCell="BD26" sqref="BD26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29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99" t="s">
        <v>5</v>
      </c>
      <c r="E7" s="116" t="s">
        <v>6</v>
      </c>
      <c r="F7" s="105" t="s">
        <v>7</v>
      </c>
      <c r="G7" s="105" t="s">
        <v>8</v>
      </c>
      <c r="H7" s="105" t="s">
        <v>9</v>
      </c>
      <c r="I7" s="105"/>
      <c r="J7" s="102" t="s">
        <v>26</v>
      </c>
      <c r="K7" s="129" t="s">
        <v>10</v>
      </c>
      <c r="L7" s="124" t="s">
        <v>1</v>
      </c>
      <c r="M7" s="124" t="s">
        <v>11</v>
      </c>
      <c r="N7" s="124" t="s">
        <v>12</v>
      </c>
      <c r="O7" s="124" t="s">
        <v>13</v>
      </c>
      <c r="P7" s="121" t="s">
        <v>14</v>
      </c>
      <c r="Q7" s="120">
        <v>1</v>
      </c>
      <c r="R7" s="88"/>
      <c r="S7" s="88"/>
      <c r="T7" s="88"/>
      <c r="U7" s="88"/>
      <c r="V7" s="88"/>
      <c r="W7" s="88"/>
      <c r="X7" s="88"/>
      <c r="Y7" s="88"/>
      <c r="Z7" s="98"/>
      <c r="AA7" s="87">
        <v>2</v>
      </c>
      <c r="AB7" s="88"/>
      <c r="AC7" s="88"/>
      <c r="AD7" s="88"/>
      <c r="AE7" s="88"/>
      <c r="AF7" s="88"/>
      <c r="AG7" s="88"/>
      <c r="AH7" s="88"/>
      <c r="AI7" s="88"/>
      <c r="AJ7" s="98"/>
      <c r="AK7" s="87">
        <v>3</v>
      </c>
      <c r="AL7" s="88"/>
      <c r="AM7" s="88"/>
      <c r="AN7" s="88"/>
      <c r="AO7" s="88"/>
      <c r="AP7" s="88"/>
      <c r="AQ7" s="88"/>
      <c r="AR7" s="88"/>
      <c r="AS7" s="88"/>
      <c r="AT7" s="98"/>
      <c r="AU7" s="87">
        <v>4</v>
      </c>
      <c r="AV7" s="88"/>
      <c r="AW7" s="88"/>
      <c r="AX7" s="88"/>
      <c r="AY7" s="88"/>
      <c r="AZ7" s="88"/>
      <c r="BA7" s="88"/>
      <c r="BB7" s="88"/>
      <c r="BC7" s="88"/>
      <c r="BD7" s="98"/>
      <c r="BE7" s="87">
        <v>5</v>
      </c>
      <c r="BF7" s="88"/>
      <c r="BG7" s="88"/>
      <c r="BH7" s="88"/>
      <c r="BI7" s="88"/>
      <c r="BJ7" s="88"/>
      <c r="BK7" s="88"/>
      <c r="BL7" s="88"/>
      <c r="BM7" s="88"/>
      <c r="BN7" s="98"/>
      <c r="BO7" s="87">
        <v>6</v>
      </c>
      <c r="BP7" s="88"/>
      <c r="BQ7" s="88"/>
      <c r="BR7" s="88"/>
      <c r="BS7" s="88"/>
      <c r="BT7" s="88"/>
      <c r="BU7" s="88"/>
      <c r="BV7" s="88"/>
      <c r="BW7" s="88"/>
      <c r="BX7" s="98"/>
      <c r="BY7" s="87">
        <v>7</v>
      </c>
      <c r="BZ7" s="88"/>
      <c r="CA7" s="88"/>
      <c r="CB7" s="88"/>
      <c r="CC7" s="88"/>
      <c r="CD7" s="88"/>
      <c r="CE7" s="88"/>
      <c r="CF7" s="88"/>
      <c r="CG7" s="88"/>
      <c r="CH7" s="98"/>
      <c r="CI7" s="87">
        <v>8</v>
      </c>
      <c r="CJ7" s="88"/>
      <c r="CK7" s="88"/>
      <c r="CL7" s="88"/>
      <c r="CM7" s="88"/>
      <c r="CN7" s="88"/>
      <c r="CO7" s="88"/>
      <c r="CP7" s="88"/>
      <c r="CQ7" s="88"/>
      <c r="CR7" s="98"/>
      <c r="CS7" s="87">
        <v>9</v>
      </c>
      <c r="CT7" s="88"/>
      <c r="CU7" s="88"/>
      <c r="CV7" s="88"/>
      <c r="CW7" s="88"/>
      <c r="CX7" s="88"/>
      <c r="CY7" s="88"/>
      <c r="CZ7" s="88"/>
      <c r="DA7" s="88"/>
      <c r="DB7" s="88"/>
      <c r="DC7" s="87">
        <v>10</v>
      </c>
      <c r="DD7" s="88"/>
      <c r="DE7" s="88"/>
      <c r="DF7" s="88"/>
      <c r="DG7" s="88"/>
      <c r="DH7" s="88"/>
      <c r="DI7" s="88"/>
      <c r="DJ7" s="88"/>
      <c r="DK7" s="88"/>
      <c r="DL7" s="98"/>
      <c r="DM7" s="87">
        <v>11</v>
      </c>
      <c r="DN7" s="88"/>
      <c r="DO7" s="88"/>
      <c r="DP7" s="88"/>
      <c r="DQ7" s="88"/>
      <c r="DR7" s="88"/>
      <c r="DS7" s="88"/>
      <c r="DT7" s="88"/>
      <c r="DU7" s="88"/>
      <c r="DV7" s="98"/>
      <c r="DW7" s="87">
        <v>12</v>
      </c>
      <c r="DX7" s="88"/>
      <c r="DY7" s="88"/>
      <c r="DZ7" s="88"/>
      <c r="EA7" s="88"/>
      <c r="EB7" s="88"/>
      <c r="EC7" s="88"/>
      <c r="ED7" s="88"/>
      <c r="EE7" s="88"/>
      <c r="EF7" s="98"/>
      <c r="EG7" s="87">
        <v>13</v>
      </c>
      <c r="EH7" s="88"/>
      <c r="EI7" s="88"/>
      <c r="EJ7" s="88"/>
      <c r="EK7" s="88"/>
      <c r="EL7" s="88"/>
      <c r="EM7" s="88"/>
      <c r="EN7" s="88"/>
      <c r="EO7" s="88"/>
      <c r="EP7" s="89"/>
      <c r="EQ7" s="88">
        <v>14</v>
      </c>
      <c r="ER7" s="88"/>
      <c r="ES7" s="88"/>
      <c r="ET7" s="88"/>
      <c r="EU7" s="88"/>
      <c r="EV7" s="88"/>
      <c r="EW7" s="88"/>
      <c r="EX7" s="88"/>
      <c r="EY7" s="88"/>
      <c r="EZ7" s="98"/>
      <c r="FA7" s="87">
        <v>15</v>
      </c>
      <c r="FB7" s="88"/>
      <c r="FC7" s="88"/>
      <c r="FD7" s="88"/>
      <c r="FE7" s="88"/>
      <c r="FF7" s="88"/>
      <c r="FG7" s="88"/>
      <c r="FH7" s="88"/>
      <c r="FI7" s="88"/>
      <c r="FJ7" s="98"/>
      <c r="FK7" s="87">
        <v>16</v>
      </c>
      <c r="FL7" s="88"/>
      <c r="FM7" s="88"/>
      <c r="FN7" s="88"/>
      <c r="FO7" s="88"/>
      <c r="FP7" s="88"/>
      <c r="FQ7" s="88"/>
      <c r="FR7" s="88"/>
      <c r="FS7" s="88"/>
      <c r="FT7" s="98"/>
      <c r="FU7" s="87">
        <v>17</v>
      </c>
      <c r="FV7" s="88"/>
      <c r="FW7" s="88"/>
      <c r="FX7" s="88"/>
      <c r="FY7" s="88"/>
      <c r="FZ7" s="88"/>
      <c r="GA7" s="88"/>
      <c r="GB7" s="88"/>
      <c r="GC7" s="88"/>
      <c r="GD7" s="98"/>
      <c r="GE7" s="87">
        <v>18</v>
      </c>
      <c r="GF7" s="88"/>
      <c r="GG7" s="88"/>
      <c r="GH7" s="88"/>
      <c r="GI7" s="88"/>
      <c r="GJ7" s="88"/>
      <c r="GK7" s="88"/>
      <c r="GL7" s="88"/>
      <c r="GM7" s="88"/>
      <c r="GN7" s="98"/>
      <c r="GO7" s="87">
        <v>19</v>
      </c>
      <c r="GP7" s="88"/>
      <c r="GQ7" s="88"/>
      <c r="GR7" s="88"/>
      <c r="GS7" s="88"/>
      <c r="GT7" s="88"/>
      <c r="GU7" s="88"/>
      <c r="GV7" s="88"/>
      <c r="GW7" s="88"/>
      <c r="GX7" s="98"/>
      <c r="GY7" s="87">
        <v>20</v>
      </c>
      <c r="GZ7" s="88"/>
      <c r="HA7" s="88"/>
      <c r="HB7" s="88"/>
      <c r="HC7" s="88"/>
      <c r="HD7" s="88"/>
      <c r="HE7" s="88"/>
      <c r="HF7" s="88"/>
      <c r="HG7" s="88"/>
      <c r="HH7" s="98"/>
      <c r="HI7" s="87">
        <v>21</v>
      </c>
      <c r="HJ7" s="88"/>
      <c r="HK7" s="88"/>
      <c r="HL7" s="88"/>
      <c r="HM7" s="88"/>
      <c r="HN7" s="88"/>
      <c r="HO7" s="88"/>
      <c r="HP7" s="88"/>
      <c r="HQ7" s="88"/>
      <c r="HR7" s="89"/>
    </row>
    <row r="8" spans="1:226" x14ac:dyDescent="0.25">
      <c r="B8" s="5"/>
      <c r="D8" s="100"/>
      <c r="E8" s="117"/>
      <c r="F8" s="119"/>
      <c r="G8" s="106"/>
      <c r="H8" s="106"/>
      <c r="I8" s="106"/>
      <c r="J8" s="103"/>
      <c r="K8" s="130"/>
      <c r="L8" s="125"/>
      <c r="M8" s="125"/>
      <c r="N8" s="125"/>
      <c r="O8" s="125"/>
      <c r="P8" s="122"/>
      <c r="Q8" s="127">
        <f ca="1">IFERROR(SMALL(TabDates[[Date TPI]:[Date TPI]],Q7),"")</f>
        <v>45042</v>
      </c>
      <c r="R8" s="91"/>
      <c r="S8" s="91"/>
      <c r="T8" s="91"/>
      <c r="U8" s="91"/>
      <c r="V8" s="91"/>
      <c r="W8" s="91"/>
      <c r="X8" s="91"/>
      <c r="Y8" s="91"/>
      <c r="Z8" s="92"/>
      <c r="AA8" s="90">
        <f ca="1">IFERROR(SMALL(TabDates[[Date TPI]:[Date TPI]],AA7),"")</f>
        <v>45043</v>
      </c>
      <c r="AB8" s="91"/>
      <c r="AC8" s="91"/>
      <c r="AD8" s="91"/>
      <c r="AE8" s="91"/>
      <c r="AF8" s="91"/>
      <c r="AG8" s="91"/>
      <c r="AH8" s="91"/>
      <c r="AI8" s="91"/>
      <c r="AJ8" s="92"/>
      <c r="AK8" s="90">
        <f ca="1">IFERROR(SMALL(TabDates[[Date TPI]:[Date TPI]],AK7),"")</f>
        <v>45044</v>
      </c>
      <c r="AL8" s="91"/>
      <c r="AM8" s="91"/>
      <c r="AN8" s="91"/>
      <c r="AO8" s="91"/>
      <c r="AP8" s="91"/>
      <c r="AQ8" s="91"/>
      <c r="AR8" s="91"/>
      <c r="AS8" s="91"/>
      <c r="AT8" s="92"/>
      <c r="AU8" s="90">
        <f ca="1">IFERROR(SMALL(TabDates[[Date TPI]:[Date TPI]],AU7),"")</f>
        <v>45050</v>
      </c>
      <c r="AV8" s="91"/>
      <c r="AW8" s="91"/>
      <c r="AX8" s="91"/>
      <c r="AY8" s="91"/>
      <c r="AZ8" s="91"/>
      <c r="BA8" s="91"/>
      <c r="BB8" s="91"/>
      <c r="BC8" s="91"/>
      <c r="BD8" s="92"/>
      <c r="BE8" s="90">
        <f ca="1">IFERROR(SMALL(TabDates[[Date TPI]:[Date TPI]],BE7),"")</f>
        <v>45051</v>
      </c>
      <c r="BF8" s="91"/>
      <c r="BG8" s="91"/>
      <c r="BH8" s="91"/>
      <c r="BI8" s="91"/>
      <c r="BJ8" s="91"/>
      <c r="BK8" s="91"/>
      <c r="BL8" s="91"/>
      <c r="BM8" s="91"/>
      <c r="BN8" s="92"/>
      <c r="BO8" s="90">
        <f ca="1">IFERROR(SMALL(TabDates[[Date TPI]:[Date TPI]],BO7),"")</f>
        <v>45056</v>
      </c>
      <c r="BP8" s="91"/>
      <c r="BQ8" s="91"/>
      <c r="BR8" s="91"/>
      <c r="BS8" s="91"/>
      <c r="BT8" s="91"/>
      <c r="BU8" s="91"/>
      <c r="BV8" s="91"/>
      <c r="BW8" s="91"/>
      <c r="BX8" s="92"/>
      <c r="BY8" s="90">
        <f ca="1">IFERROR(SMALL(TabDates[[Date TPI]:[Date TPI]],BY7),"")</f>
        <v>45057</v>
      </c>
      <c r="BZ8" s="91"/>
      <c r="CA8" s="91"/>
      <c r="CB8" s="91"/>
      <c r="CC8" s="91"/>
      <c r="CD8" s="91"/>
      <c r="CE8" s="91"/>
      <c r="CF8" s="91"/>
      <c r="CG8" s="91"/>
      <c r="CH8" s="92"/>
      <c r="CI8" s="90">
        <f ca="1">IFERROR(SMALL(TabDates[[Date TPI]:[Date TPI]],CI7),"")</f>
        <v>45058</v>
      </c>
      <c r="CJ8" s="91"/>
      <c r="CK8" s="91"/>
      <c r="CL8" s="91"/>
      <c r="CM8" s="91"/>
      <c r="CN8" s="91"/>
      <c r="CO8" s="91"/>
      <c r="CP8" s="91"/>
      <c r="CQ8" s="91"/>
      <c r="CR8" s="92"/>
      <c r="CS8" s="90">
        <f ca="1">IFERROR(SMALL(TabDates[[Date TPI]:[Date TPI]],CS7),"")</f>
        <v>45063</v>
      </c>
      <c r="CT8" s="91"/>
      <c r="CU8" s="91"/>
      <c r="CV8" s="91"/>
      <c r="CW8" s="91"/>
      <c r="CX8" s="91"/>
      <c r="CY8" s="91"/>
      <c r="CZ8" s="91"/>
      <c r="DA8" s="91"/>
      <c r="DB8" s="91"/>
      <c r="DC8" s="90">
        <f ca="1">IFERROR(SMALL(TabDates[[Date TPI]:[Date TPI]],DC7),"")</f>
        <v>45064</v>
      </c>
      <c r="DD8" s="91"/>
      <c r="DE8" s="91"/>
      <c r="DF8" s="91"/>
      <c r="DG8" s="91"/>
      <c r="DH8" s="91"/>
      <c r="DI8" s="91"/>
      <c r="DJ8" s="91"/>
      <c r="DK8" s="91"/>
      <c r="DL8" s="92"/>
      <c r="DM8" s="90">
        <f ca="1">IFERROR(SMALL(TabDates[[Date TPI]:[Date TPI]],DM7),"")</f>
        <v>45065</v>
      </c>
      <c r="DN8" s="91"/>
      <c r="DO8" s="91"/>
      <c r="DP8" s="91"/>
      <c r="DQ8" s="91"/>
      <c r="DR8" s="91"/>
      <c r="DS8" s="91"/>
      <c r="DT8" s="91"/>
      <c r="DU8" s="91"/>
      <c r="DV8" s="92"/>
      <c r="DW8" s="90" t="str">
        <f ca="1">IFERROR(SMALL(TabDates[[Date TPI]:[Date TPI]],DW7),"")</f>
        <v/>
      </c>
      <c r="DX8" s="91"/>
      <c r="DY8" s="91"/>
      <c r="DZ8" s="91"/>
      <c r="EA8" s="91"/>
      <c r="EB8" s="91"/>
      <c r="EC8" s="91"/>
      <c r="ED8" s="91"/>
      <c r="EE8" s="91"/>
      <c r="EF8" s="92"/>
      <c r="EG8" s="90" t="str">
        <f ca="1">IFERROR(SMALL(TabDates[[Date TPI]:[Date TPI]],EG7),"")</f>
        <v/>
      </c>
      <c r="EH8" s="91"/>
      <c r="EI8" s="91"/>
      <c r="EJ8" s="91"/>
      <c r="EK8" s="91"/>
      <c r="EL8" s="91"/>
      <c r="EM8" s="91"/>
      <c r="EN8" s="91"/>
      <c r="EO8" s="91"/>
      <c r="EP8" s="93"/>
      <c r="EQ8" s="91" t="str">
        <f ca="1">IFERROR(SMALL(TabDates[[Date TPI]:[Date TPI]],EQ7),"")</f>
        <v/>
      </c>
      <c r="ER8" s="91"/>
      <c r="ES8" s="91"/>
      <c r="ET8" s="91"/>
      <c r="EU8" s="91"/>
      <c r="EV8" s="91"/>
      <c r="EW8" s="91"/>
      <c r="EX8" s="91"/>
      <c r="EY8" s="91"/>
      <c r="EZ8" s="92"/>
      <c r="FA8" s="90" t="str">
        <f ca="1">IFERROR(SMALL(TabDates[[Date TPI]:[Date TPI]],FA7),"")</f>
        <v/>
      </c>
      <c r="FB8" s="91"/>
      <c r="FC8" s="91"/>
      <c r="FD8" s="91"/>
      <c r="FE8" s="91"/>
      <c r="FF8" s="91"/>
      <c r="FG8" s="91"/>
      <c r="FH8" s="91"/>
      <c r="FI8" s="91"/>
      <c r="FJ8" s="92"/>
      <c r="FK8" s="90" t="str">
        <f ca="1">IFERROR(SMALL(TabDates[[Date TPI]:[Date TPI]],FK7),"")</f>
        <v/>
      </c>
      <c r="FL8" s="91"/>
      <c r="FM8" s="91"/>
      <c r="FN8" s="91"/>
      <c r="FO8" s="91"/>
      <c r="FP8" s="91"/>
      <c r="FQ8" s="91"/>
      <c r="FR8" s="91"/>
      <c r="FS8" s="91"/>
      <c r="FT8" s="92"/>
      <c r="FU8" s="90" t="str">
        <f ca="1">IFERROR(SMALL(TabDates[[Date TPI]:[Date TPI]],FU7),"")</f>
        <v/>
      </c>
      <c r="FV8" s="91"/>
      <c r="FW8" s="91"/>
      <c r="FX8" s="91"/>
      <c r="FY8" s="91"/>
      <c r="FZ8" s="91"/>
      <c r="GA8" s="91"/>
      <c r="GB8" s="91"/>
      <c r="GC8" s="91"/>
      <c r="GD8" s="92"/>
      <c r="GE8" s="90" t="str">
        <f ca="1">IFERROR(SMALL(TabDates[[Date TPI]:[Date TPI]],GE7),"")</f>
        <v/>
      </c>
      <c r="GF8" s="91"/>
      <c r="GG8" s="91"/>
      <c r="GH8" s="91"/>
      <c r="GI8" s="91"/>
      <c r="GJ8" s="91"/>
      <c r="GK8" s="91"/>
      <c r="GL8" s="91"/>
      <c r="GM8" s="91"/>
      <c r="GN8" s="92"/>
      <c r="GO8" s="90" t="str">
        <f ca="1">IFERROR(SMALL(TabDates[[Date TPI]:[Date TPI]],GO7),"")</f>
        <v/>
      </c>
      <c r="GP8" s="91"/>
      <c r="GQ8" s="91"/>
      <c r="GR8" s="91"/>
      <c r="GS8" s="91"/>
      <c r="GT8" s="91"/>
      <c r="GU8" s="91"/>
      <c r="GV8" s="91"/>
      <c r="GW8" s="91"/>
      <c r="GX8" s="92"/>
      <c r="GY8" s="90" t="str">
        <f ca="1">IFERROR(SMALL(TabDates[[Date TPI]:[Date TPI]],GY7),"")</f>
        <v/>
      </c>
      <c r="GZ8" s="91"/>
      <c r="HA8" s="91"/>
      <c r="HB8" s="91"/>
      <c r="HC8" s="91"/>
      <c r="HD8" s="91"/>
      <c r="HE8" s="91"/>
      <c r="HF8" s="91"/>
      <c r="HG8" s="91"/>
      <c r="HH8" s="92"/>
      <c r="HI8" s="90" t="str">
        <f ca="1">IFERROR(SMALL(TabDates[[Date TPI]:[Date TPI]],HI7),"")</f>
        <v/>
      </c>
      <c r="HJ8" s="91"/>
      <c r="HK8" s="91"/>
      <c r="HL8" s="91"/>
      <c r="HM8" s="91"/>
      <c r="HN8" s="91"/>
      <c r="HO8" s="91"/>
      <c r="HP8" s="91"/>
      <c r="HQ8" s="91"/>
      <c r="HR8" s="93"/>
    </row>
    <row r="9" spans="1:226" ht="39.75" customHeight="1" x14ac:dyDescent="0.25">
      <c r="B9" s="5"/>
      <c r="D9" s="100"/>
      <c r="E9" s="117"/>
      <c r="F9" s="119"/>
      <c r="G9" s="106"/>
      <c r="H9" s="106"/>
      <c r="I9" s="106"/>
      <c r="J9" s="103"/>
      <c r="K9" s="130"/>
      <c r="L9" s="125"/>
      <c r="M9" s="125"/>
      <c r="N9" s="125"/>
      <c r="O9" s="125"/>
      <c r="P9" s="122"/>
      <c r="Q9" s="128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94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94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94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94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94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94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94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94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94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94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94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94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97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94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94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94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94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94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94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94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97"/>
    </row>
    <row r="10" spans="1:226" ht="4.5" customHeight="1" x14ac:dyDescent="0.25">
      <c r="B10" s="5"/>
      <c r="D10" s="100"/>
      <c r="E10" s="117"/>
      <c r="F10" s="119"/>
      <c r="G10" s="106"/>
      <c r="H10" s="106"/>
      <c r="I10" s="106"/>
      <c r="J10" s="103"/>
      <c r="K10" s="130"/>
      <c r="L10" s="125"/>
      <c r="M10" s="125"/>
      <c r="N10" s="125"/>
      <c r="O10" s="125"/>
      <c r="P10" s="122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1"/>
      <c r="E11" s="118"/>
      <c r="F11" s="107"/>
      <c r="G11" s="107"/>
      <c r="H11" s="107"/>
      <c r="I11" s="107"/>
      <c r="J11" s="104"/>
      <c r="K11" s="131"/>
      <c r="L11" s="126"/>
      <c r="M11" s="126"/>
      <c r="N11" s="126"/>
      <c r="O11" s="126"/>
      <c r="P11" s="123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78" t="s">
        <v>34</v>
      </c>
      <c r="D13" s="108" t="s">
        <v>31</v>
      </c>
      <c r="E13" s="80"/>
      <c r="G13" s="81"/>
      <c r="H13" s="82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78"/>
      <c r="D14" s="108"/>
      <c r="E14" s="80"/>
      <c r="G14" s="81"/>
      <c r="H14" s="82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78" t="s">
        <v>32</v>
      </c>
      <c r="D15" s="108" t="s">
        <v>41</v>
      </c>
      <c r="E15" s="80" t="s">
        <v>34</v>
      </c>
      <c r="F15" s="80">
        <v>1</v>
      </c>
      <c r="G15" s="81"/>
      <c r="H15" s="82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78"/>
      <c r="D16" s="108"/>
      <c r="E16" s="80"/>
      <c r="F16" s="80"/>
      <c r="G16" s="81"/>
      <c r="H16" s="82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78" t="s">
        <v>33</v>
      </c>
      <c r="D17" s="108" t="s">
        <v>42</v>
      </c>
      <c r="E17" s="80"/>
      <c r="F17" s="80">
        <v>1</v>
      </c>
      <c r="G17" s="81"/>
      <c r="H17" s="82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78"/>
      <c r="D18" s="108"/>
      <c r="E18" s="80"/>
      <c r="F18" s="80"/>
      <c r="G18" s="81"/>
      <c r="H18" s="82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78" t="s">
        <v>35</v>
      </c>
      <c r="D19" s="108" t="s">
        <v>43</v>
      </c>
      <c r="E19" s="80" t="s">
        <v>33</v>
      </c>
      <c r="F19" s="80">
        <v>1</v>
      </c>
      <c r="G19" s="81"/>
      <c r="H19" s="82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78"/>
      <c r="D20" s="108"/>
      <c r="E20" s="80"/>
      <c r="F20" s="80"/>
      <c r="G20" s="81"/>
      <c r="H20" s="82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78" t="s">
        <v>36</v>
      </c>
      <c r="D21" s="108" t="s">
        <v>44</v>
      </c>
      <c r="E21" s="80"/>
      <c r="F21" s="80">
        <v>1</v>
      </c>
      <c r="G21" s="81"/>
      <c r="H21" s="82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78"/>
      <c r="D22" s="108"/>
      <c r="E22" s="80"/>
      <c r="F22" s="80"/>
      <c r="G22" s="81"/>
      <c r="H22" s="82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78" t="s">
        <v>37</v>
      </c>
      <c r="D23" s="108" t="s">
        <v>45</v>
      </c>
      <c r="E23" s="80"/>
      <c r="F23" s="80">
        <v>1</v>
      </c>
      <c r="G23" s="81"/>
      <c r="H23" s="82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78"/>
      <c r="D24" s="108"/>
      <c r="E24" s="80"/>
      <c r="F24" s="80"/>
      <c r="G24" s="81"/>
      <c r="H24" s="82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78" t="s">
        <v>38</v>
      </c>
      <c r="D25" s="108" t="s">
        <v>46</v>
      </c>
      <c r="E25" s="80"/>
      <c r="F25" s="80">
        <v>1</v>
      </c>
      <c r="G25" s="81"/>
      <c r="H25" s="82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78"/>
      <c r="D26" s="108"/>
      <c r="E26" s="80"/>
      <c r="F26" s="80"/>
      <c r="G26" s="81"/>
      <c r="H26" s="82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78" t="s">
        <v>39</v>
      </c>
      <c r="D27" s="108" t="s">
        <v>50</v>
      </c>
      <c r="E27" s="80"/>
      <c r="F27" s="80">
        <v>2</v>
      </c>
      <c r="G27" s="81"/>
      <c r="H27" s="82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78"/>
      <c r="D28" s="108"/>
      <c r="E28" s="80"/>
      <c r="F28" s="80"/>
      <c r="G28" s="81"/>
      <c r="H28" s="82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78" t="s">
        <v>40</v>
      </c>
      <c r="D29" s="108" t="s">
        <v>47</v>
      </c>
      <c r="E29" s="80" t="s">
        <v>39</v>
      </c>
      <c r="F29" s="80">
        <v>2</v>
      </c>
      <c r="G29" s="81"/>
      <c r="H29" s="82" t="str">
        <f t="shared" ref="H29" si="26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78"/>
      <c r="D30" s="108"/>
      <c r="E30" s="80"/>
      <c r="F30" s="80"/>
      <c r="G30" s="81"/>
      <c r="H30" s="82"/>
      <c r="I30" s="45" t="s">
        <v>1</v>
      </c>
      <c r="J30" s="46">
        <f>IF(D29="","",COUNTIF(Echéancier!$Q30:$EP30,"r"))</f>
        <v>7</v>
      </c>
      <c r="K30" s="14"/>
      <c r="L30" s="14">
        <f>IFERROR(L28+J30,0)</f>
        <v>24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26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78" t="s">
        <v>52</v>
      </c>
      <c r="D31" s="79" t="s">
        <v>48</v>
      </c>
      <c r="E31" s="80" t="s">
        <v>39</v>
      </c>
      <c r="F31" s="80">
        <v>2</v>
      </c>
      <c r="G31" s="81"/>
      <c r="H31" s="82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78"/>
      <c r="D32" s="79"/>
      <c r="E32" s="80"/>
      <c r="F32" s="80"/>
      <c r="G32" s="81"/>
      <c r="H32" s="82"/>
      <c r="I32" s="45" t="s">
        <v>1</v>
      </c>
      <c r="J32" s="46">
        <f>IF(D31="","",COUNTIF(Echéancier!$Q32:$EP32,"r"))</f>
        <v>2</v>
      </c>
      <c r="K32" s="14"/>
      <c r="L32" s="14">
        <f>IFERROR(L30+J32,0)</f>
        <v>26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78" t="s">
        <v>53</v>
      </c>
      <c r="D33" s="79" t="s">
        <v>97</v>
      </c>
      <c r="E33" s="80" t="s">
        <v>39</v>
      </c>
      <c r="F33" s="80">
        <v>2</v>
      </c>
      <c r="G33" s="81"/>
      <c r="H33" s="82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78"/>
      <c r="D34" s="79"/>
      <c r="E34" s="80"/>
      <c r="F34" s="80"/>
      <c r="G34" s="81"/>
      <c r="H34" s="82"/>
      <c r="I34" s="45" t="s">
        <v>1</v>
      </c>
      <c r="J34" s="46">
        <f>IF(D33="","",COUNTIF(Echéancier!$Q34:$EP34,"r"))</f>
        <v>2</v>
      </c>
      <c r="K34" s="14"/>
      <c r="L34" s="14">
        <f>IFERROR(L32+J34,0)</f>
        <v>28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78" t="s">
        <v>54</v>
      </c>
      <c r="D35" s="79" t="s">
        <v>49</v>
      </c>
      <c r="E35" s="80" t="s">
        <v>39</v>
      </c>
      <c r="F35" s="80">
        <v>2</v>
      </c>
      <c r="G35" s="81"/>
      <c r="H35" s="82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78"/>
      <c r="D36" s="79"/>
      <c r="E36" s="80"/>
      <c r="F36" s="80"/>
      <c r="G36" s="81"/>
      <c r="H36" s="82"/>
      <c r="I36" s="45" t="s">
        <v>1</v>
      </c>
      <c r="J36" s="46">
        <f>IF(D35="","",COUNTIF(Echéancier!$Q36:$EP36,"r"))</f>
        <v>0</v>
      </c>
      <c r="K36" s="14"/>
      <c r="L36" s="14">
        <f>IFERROR(L34+J36,0)</f>
        <v>28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78" t="s">
        <v>55</v>
      </c>
      <c r="D37" s="79" t="s">
        <v>51</v>
      </c>
      <c r="E37" s="80" t="s">
        <v>39</v>
      </c>
      <c r="F37" s="80">
        <v>2</v>
      </c>
      <c r="G37" s="81"/>
      <c r="H37" s="82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78"/>
      <c r="D38" s="79"/>
      <c r="E38" s="80"/>
      <c r="F38" s="80"/>
      <c r="G38" s="81"/>
      <c r="H38" s="82"/>
      <c r="I38" s="45" t="s">
        <v>1</v>
      </c>
      <c r="J38" s="46">
        <f>IF(D37="","",COUNTIF(Echéancier!$Q38:$EP38,"r"))</f>
        <v>1</v>
      </c>
      <c r="K38" s="14"/>
      <c r="L38" s="14">
        <f>IFERROR(L36+J38,0)</f>
        <v>29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78" t="s">
        <v>69</v>
      </c>
      <c r="D39" s="79" t="s">
        <v>56</v>
      </c>
      <c r="E39" s="80"/>
      <c r="F39" s="80">
        <v>3</v>
      </c>
      <c r="G39" s="81"/>
      <c r="H39" s="82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78"/>
      <c r="D40" s="79"/>
      <c r="E40" s="80"/>
      <c r="F40" s="80"/>
      <c r="G40" s="81"/>
      <c r="H40" s="82"/>
      <c r="I40" s="45" t="s">
        <v>1</v>
      </c>
      <c r="J40" s="46">
        <f>IF(D39="","",COUNTIF(Echéancier!$Q40:$EP40,"r"))</f>
        <v>0</v>
      </c>
      <c r="K40" s="14"/>
      <c r="L40" s="14">
        <f>IFERROR(L38+J40,0)</f>
        <v>29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75"/>
      <c r="BC40" s="75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78" t="s">
        <v>70</v>
      </c>
      <c r="D41" s="79" t="s">
        <v>57</v>
      </c>
      <c r="E41" s="80"/>
      <c r="F41" s="80">
        <v>3</v>
      </c>
      <c r="G41" s="81"/>
      <c r="H41" s="82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78"/>
      <c r="D42" s="79"/>
      <c r="E42" s="80"/>
      <c r="F42" s="80"/>
      <c r="G42" s="81"/>
      <c r="H42" s="82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78" t="s">
        <v>71</v>
      </c>
      <c r="D43" s="79" t="s">
        <v>58</v>
      </c>
      <c r="E43" s="80"/>
      <c r="F43" s="80">
        <v>3</v>
      </c>
      <c r="G43" s="81"/>
      <c r="H43" s="82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78"/>
      <c r="D44" s="79"/>
      <c r="E44" s="80"/>
      <c r="F44" s="80"/>
      <c r="G44" s="81"/>
      <c r="H44" s="82"/>
      <c r="I44" s="45" t="s">
        <v>1</v>
      </c>
      <c r="J44" s="46">
        <f>IF(D43="","",COUNTIF(Echéancier!$Q44:$EP44,"r"))</f>
        <v>0</v>
      </c>
      <c r="K44" s="14"/>
      <c r="L44" s="14">
        <f t="shared" ref="L44" si="54">IFERROR(L42+J44,0)</f>
        <v>0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/>
      <c r="BG44" s="75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78" t="s">
        <v>72</v>
      </c>
      <c r="D45" s="79" t="s">
        <v>59</v>
      </c>
      <c r="E45" s="80"/>
      <c r="F45" s="80">
        <v>3</v>
      </c>
      <c r="G45" s="81"/>
      <c r="H45" s="82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78"/>
      <c r="D46" s="79"/>
      <c r="E46" s="80"/>
      <c r="F46" s="80"/>
      <c r="G46" s="81"/>
      <c r="H46" s="82"/>
      <c r="I46" s="45" t="s">
        <v>1</v>
      </c>
      <c r="J46" s="46">
        <f>IF(D45="","",COUNTIF(Echéancier!$Q46:$EP46,"r"))</f>
        <v>0</v>
      </c>
      <c r="K46" s="14"/>
      <c r="L46" s="14">
        <f t="shared" ref="L46" si="60">IFERROR(L44+J46,0)</f>
        <v>0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78" t="s">
        <v>73</v>
      </c>
      <c r="D47" s="79" t="s">
        <v>65</v>
      </c>
      <c r="E47" s="80"/>
      <c r="F47" s="80">
        <v>3</v>
      </c>
      <c r="G47" s="81"/>
      <c r="H47" s="82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78"/>
      <c r="D48" s="79"/>
      <c r="E48" s="80"/>
      <c r="F48" s="80"/>
      <c r="G48" s="81"/>
      <c r="H48" s="82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75"/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78" t="s">
        <v>74</v>
      </c>
      <c r="D49" s="79" t="s">
        <v>60</v>
      </c>
      <c r="E49" s="80"/>
      <c r="F49" s="80">
        <v>4</v>
      </c>
      <c r="G49" s="81"/>
      <c r="H49" s="82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78"/>
      <c r="D50" s="79"/>
      <c r="E50" s="80"/>
      <c r="F50" s="80"/>
      <c r="G50" s="81"/>
      <c r="H50" s="82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0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78" t="s">
        <v>75</v>
      </c>
      <c r="D51" s="79" t="s">
        <v>61</v>
      </c>
      <c r="E51" s="80"/>
      <c r="F51" s="80">
        <v>4</v>
      </c>
      <c r="G51" s="81"/>
      <c r="H51" s="82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78"/>
      <c r="D52" s="79"/>
      <c r="E52" s="80"/>
      <c r="F52" s="80"/>
      <c r="G52" s="81"/>
      <c r="H52" s="82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0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78" t="s">
        <v>76</v>
      </c>
      <c r="D53" s="79" t="s">
        <v>62</v>
      </c>
      <c r="E53" s="80"/>
      <c r="F53" s="80">
        <v>4</v>
      </c>
      <c r="G53" s="81"/>
      <c r="H53" s="82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78"/>
      <c r="D54" s="79"/>
      <c r="E54" s="80"/>
      <c r="F54" s="80"/>
      <c r="G54" s="81"/>
      <c r="H54" s="82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0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78" t="s">
        <v>77</v>
      </c>
      <c r="D55" s="79" t="s">
        <v>63</v>
      </c>
      <c r="E55" s="80" t="s">
        <v>76</v>
      </c>
      <c r="F55" s="80">
        <v>4</v>
      </c>
      <c r="G55" s="81"/>
      <c r="H55" s="82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78"/>
      <c r="D56" s="79"/>
      <c r="E56" s="80"/>
      <c r="F56" s="80"/>
      <c r="G56" s="81"/>
      <c r="H56" s="82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78" t="s">
        <v>78</v>
      </c>
      <c r="D57" s="79" t="s">
        <v>64</v>
      </c>
      <c r="E57" s="80" t="s">
        <v>90</v>
      </c>
      <c r="F57" s="80">
        <v>4</v>
      </c>
      <c r="G57" s="81"/>
      <c r="H57" s="82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78"/>
      <c r="D58" s="79"/>
      <c r="E58" s="80"/>
      <c r="F58" s="80"/>
      <c r="G58" s="81"/>
      <c r="H58" s="82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0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78" t="s">
        <v>79</v>
      </c>
      <c r="D59" s="79" t="s">
        <v>66</v>
      </c>
      <c r="E59" s="80"/>
      <c r="F59" s="80">
        <v>5</v>
      </c>
      <c r="G59" s="81"/>
      <c r="H59" s="82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78"/>
      <c r="D60" s="79"/>
      <c r="E60" s="80"/>
      <c r="F60" s="80"/>
      <c r="G60" s="81"/>
      <c r="H60" s="82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0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78" t="s">
        <v>80</v>
      </c>
      <c r="D61" s="79" t="s">
        <v>67</v>
      </c>
      <c r="E61" s="80"/>
      <c r="F61" s="80">
        <v>5</v>
      </c>
      <c r="G61" s="81"/>
      <c r="H61" s="82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78"/>
      <c r="D62" s="79"/>
      <c r="E62" s="80"/>
      <c r="F62" s="80"/>
      <c r="G62" s="81"/>
      <c r="H62" s="82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0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78" t="s">
        <v>81</v>
      </c>
      <c r="D63" s="79" t="s">
        <v>68</v>
      </c>
      <c r="E63" s="80"/>
      <c r="F63" s="80">
        <v>5</v>
      </c>
      <c r="G63" s="81"/>
      <c r="H63" s="82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78"/>
      <c r="D64" s="79"/>
      <c r="E64" s="80"/>
      <c r="F64" s="80"/>
      <c r="G64" s="81"/>
      <c r="H64" s="82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0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78" t="s">
        <v>86</v>
      </c>
      <c r="D65" s="79" t="s">
        <v>84</v>
      </c>
      <c r="E65" s="80"/>
      <c r="F65" s="80">
        <v>6</v>
      </c>
      <c r="G65" s="81"/>
      <c r="H65" s="82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78"/>
      <c r="D66" s="79"/>
      <c r="E66" s="80"/>
      <c r="F66" s="80"/>
      <c r="G66" s="81"/>
      <c r="H66" s="82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0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78" t="s">
        <v>87</v>
      </c>
      <c r="D67" s="79" t="s">
        <v>83</v>
      </c>
      <c r="E67" s="80" t="s">
        <v>86</v>
      </c>
      <c r="F67" s="80">
        <v>6</v>
      </c>
      <c r="G67" s="81"/>
      <c r="H67" s="82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78"/>
      <c r="D68" s="79"/>
      <c r="E68" s="80"/>
      <c r="F68" s="80"/>
      <c r="G68" s="81"/>
      <c r="H68" s="82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0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78" t="s">
        <v>88</v>
      </c>
      <c r="D69" s="79" t="s">
        <v>82</v>
      </c>
      <c r="E69" s="80" t="s">
        <v>87</v>
      </c>
      <c r="F69" s="80">
        <v>6</v>
      </c>
      <c r="G69" s="81"/>
      <c r="H69" s="82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78"/>
      <c r="D70" s="79"/>
      <c r="E70" s="80"/>
      <c r="F70" s="80"/>
      <c r="G70" s="81"/>
      <c r="H70" s="82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0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78" t="s">
        <v>89</v>
      </c>
      <c r="D71" s="79" t="s">
        <v>85</v>
      </c>
      <c r="E71" s="80" t="s">
        <v>87</v>
      </c>
      <c r="F71" s="80">
        <v>6</v>
      </c>
      <c r="G71" s="81"/>
      <c r="H71" s="82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78"/>
      <c r="D72" s="79"/>
      <c r="E72" s="80"/>
      <c r="F72" s="80"/>
      <c r="G72" s="81"/>
      <c r="H72" s="82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0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79"/>
      <c r="E73" s="80"/>
      <c r="F73" s="80"/>
      <c r="G73" s="81"/>
      <c r="H73" s="82" t="str">
        <f t="shared" ref="H73" si="139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40">IFERROR(K71+J73,0)</f>
        <v>0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79"/>
      <c r="E74" s="80"/>
      <c r="F74" s="80"/>
      <c r="G74" s="81"/>
      <c r="H74" s="82"/>
      <c r="I74" s="45" t="s">
        <v>1</v>
      </c>
      <c r="J74" s="46" t="str">
        <f>IF(D73="","",COUNTIF(Echéancier!$Q74:$EP74,"r"))</f>
        <v/>
      </c>
      <c r="K74" s="14"/>
      <c r="L74" s="14">
        <f t="shared" ref="L74" si="142">IFERROR(L72+J74,0)</f>
        <v>0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79"/>
      <c r="E75" s="80"/>
      <c r="F75" s="80"/>
      <c r="G75" s="81"/>
      <c r="H75" s="82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79"/>
      <c r="E76" s="80"/>
      <c r="F76" s="80"/>
      <c r="G76" s="81"/>
      <c r="H76" s="82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79"/>
      <c r="E77" s="80"/>
      <c r="F77" s="80"/>
      <c r="G77" s="81"/>
      <c r="H77" s="82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79"/>
      <c r="E78" s="80"/>
      <c r="F78" s="80"/>
      <c r="G78" s="81"/>
      <c r="H78" s="82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79"/>
      <c r="E79" s="80"/>
      <c r="F79" s="80"/>
      <c r="G79" s="81"/>
      <c r="H79" s="82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79"/>
      <c r="E80" s="80"/>
      <c r="F80" s="80"/>
      <c r="G80" s="81"/>
      <c r="H80" s="82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79"/>
      <c r="E81" s="80"/>
      <c r="F81" s="80"/>
      <c r="G81" s="81"/>
      <c r="H81" s="82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3"/>
      <c r="E82" s="84"/>
      <c r="F82" s="84"/>
      <c r="G82" s="85"/>
      <c r="H82" s="86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29" priority="22">
      <formula>AND(AM29="p",$G29="x")</formula>
    </cfRule>
    <cfRule type="cellIs" dxfId="28" priority="23" operator="equal">
      <formula>"p"</formula>
    </cfRule>
    <cfRule type="expression" dxfId="27" priority="24">
      <formula>AND(AM29="r",AM28&lt;&gt;"p")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AM29">
    <cfRule type="expression" dxfId="24" priority="16">
      <formula>$D28="x"</formula>
    </cfRule>
    <cfRule type="expression" dxfId="23" priority="17">
      <formula>AND(ISBLANK($D30),$I29="Réalisé",$D28&lt;&gt;"")</formula>
    </cfRule>
    <cfRule type="expression" dxfId="22" priority="18">
      <formula>AND($N29="f",$F30="")</formula>
    </cfRule>
    <cfRule type="expression" dxfId="21" priority="19">
      <formula>$D29&lt;&gt;""</formula>
    </cfRule>
    <cfRule type="expression" dxfId="20" priority="20">
      <formula>AND($N28="f",$N29="d")</formula>
    </cfRule>
    <cfRule type="expression" dxfId="19" priority="21">
      <formula>AND($N29="d",$N28="")</formula>
    </cfRule>
  </conditionalFormatting>
  <conditionalFormatting sqref="AM29">
    <cfRule type="expression" dxfId="18" priority="27">
      <formula>AND(ISBLANK($D30),$I29="Réalisé",$D28&lt;&gt;"")</formula>
    </cfRule>
    <cfRule type="expression" dxfId="17" priority="28">
      <formula>AND($N29="d",$N28="")</formula>
    </cfRule>
    <cfRule type="expression" dxfId="16" priority="29">
      <formula>AND($N28="f",$N29="d")</formula>
    </cfRule>
    <cfRule type="expression" dxfId="15" priority="30">
      <formula>$D29&lt;&gt;""</formula>
    </cfRule>
  </conditionalFormatting>
  <conditionalFormatting sqref="AN29">
    <cfRule type="expression" dxfId="14" priority="7">
      <formula>AND(AN29="p",$G29="x")</formula>
    </cfRule>
    <cfRule type="cellIs" dxfId="13" priority="8" operator="equal">
      <formula>"p"</formula>
    </cfRule>
    <cfRule type="expression" dxfId="12" priority="9">
      <formula>AND(AN29="r",AN28&lt;&gt;"p")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AN29">
    <cfRule type="expression" dxfId="9" priority="1">
      <formula>$D28="x"</formula>
    </cfRule>
    <cfRule type="expression" dxfId="8" priority="2">
      <formula>AND(ISBLANK($D30),$I29="Réalisé",$D28&lt;&gt;"")</formula>
    </cfRule>
    <cfRule type="expression" dxfId="7" priority="3">
      <formula>AND($N29="f",$F30="")</formula>
    </cfRule>
    <cfRule type="expression" dxfId="6" priority="4">
      <formula>$D29&lt;&gt;""</formula>
    </cfRule>
    <cfRule type="expression" dxfId="5" priority="5">
      <formula>AND($N28="f",$N29="d")</formula>
    </cfRule>
    <cfRule type="expression" dxfId="4" priority="6">
      <formula>AND($N29="d",$N28="")</formula>
    </cfRule>
  </conditionalFormatting>
  <conditionalFormatting sqref="AN29">
    <cfRule type="expression" dxfId="3" priority="12">
      <formula>AND(ISBLANK($D30),$I29="Réalisé",$D28&lt;&gt;"")</formula>
    </cfRule>
    <cfRule type="expression" dxfId="2" priority="13">
      <formula>AND($N29="d",$N28="")</formula>
    </cfRule>
    <cfRule type="expression" dxfId="1" priority="14">
      <formula>AND($N28="f",$N29="d")</formula>
    </cfRule>
    <cfRule type="expression" dxfId="0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45042</v>
      </c>
      <c r="C2" s="59" t="s">
        <v>16</v>
      </c>
      <c r="D2" s="60">
        <f ca="1">IF(TabDates[[#This Row],[Jours TPI]]&lt;&gt;"",TabDates[[#This Row],[Jours]],"")</f>
        <v>45042</v>
      </c>
      <c r="E2" s="61"/>
    </row>
    <row r="3" spans="1:5" ht="18.75" x14ac:dyDescent="0.3">
      <c r="A3" s="57">
        <f>A2+1</f>
        <v>2</v>
      </c>
      <c r="B3" s="58">
        <f ca="1">B2+1</f>
        <v>45043</v>
      </c>
      <c r="C3" s="59" t="s">
        <v>16</v>
      </c>
      <c r="D3" s="60">
        <f ca="1">IF(TabDates[[#This Row],[Jours TPI]]&lt;&gt;"",TabDates[[#This Row],[Jours]],"")</f>
        <v>45043</v>
      </c>
      <c r="E3" s="61" t="s">
        <v>91</v>
      </c>
    </row>
    <row r="4" spans="1:5" ht="18.75" x14ac:dyDescent="0.3">
      <c r="A4" s="57">
        <f>A3+1</f>
        <v>3</v>
      </c>
      <c r="B4" s="58">
        <f ca="1">B3+1</f>
        <v>45044</v>
      </c>
      <c r="C4" s="59" t="s">
        <v>16</v>
      </c>
      <c r="D4" s="60">
        <f ca="1">IF(TabDates[[#This Row],[Jours TPI]]&lt;&gt;"",TabDates[[#This Row],[Jours]],"")</f>
        <v>45044</v>
      </c>
      <c r="E4" s="61"/>
    </row>
    <row r="5" spans="1:5" ht="18.75" x14ac:dyDescent="0.3">
      <c r="A5" s="57">
        <f>A4+1</f>
        <v>4</v>
      </c>
      <c r="B5" s="58">
        <f ca="1">B3+6</f>
        <v>45049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45050</v>
      </c>
      <c r="C6" s="59" t="s">
        <v>16</v>
      </c>
      <c r="D6" s="60">
        <f ca="1">IF(TabDates[[#This Row],[Jours TPI]]&lt;&gt;"",TabDates[[#This Row],[Jours]],"")</f>
        <v>45050</v>
      </c>
      <c r="E6" s="61" t="s">
        <v>92</v>
      </c>
    </row>
    <row r="7" spans="1:5" ht="18.75" x14ac:dyDescent="0.3">
      <c r="A7" s="57">
        <f t="shared" si="0"/>
        <v>6</v>
      </c>
      <c r="B7" s="58">
        <f t="shared" ca="1" si="0"/>
        <v>45051</v>
      </c>
      <c r="C7" s="59" t="s">
        <v>16</v>
      </c>
      <c r="D7" s="60">
        <f ca="1">IF(TabDates[[#This Row],[Jours TPI]]&lt;&gt;"",TabDates[[#This Row],[Jours]],"")</f>
        <v>45051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45056</v>
      </c>
      <c r="C8" s="59" t="s">
        <v>16</v>
      </c>
      <c r="D8" s="60">
        <f ca="1">IF(TabDates[[#This Row],[Jours TPI]]&lt;&gt;"",TabDates[[#This Row],[Jours]],"")</f>
        <v>45056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ca="1" si="2">B8+1</f>
        <v>45057</v>
      </c>
      <c r="C9" s="59" t="s">
        <v>16</v>
      </c>
      <c r="D9" s="60">
        <f ca="1">IF(TabDates[[#This Row],[Jours TPI]]&lt;&gt;"",TabDates[[#This Row],[Jours]],"")</f>
        <v>45057</v>
      </c>
      <c r="E9" s="61"/>
    </row>
    <row r="10" spans="1:5" ht="18.75" x14ac:dyDescent="0.3">
      <c r="A10" s="57">
        <f t="shared" si="0"/>
        <v>9</v>
      </c>
      <c r="B10" s="58">
        <f t="shared" ca="1" si="2"/>
        <v>45058</v>
      </c>
      <c r="C10" s="59" t="s">
        <v>16</v>
      </c>
      <c r="D10" s="60">
        <f ca="1">IF(TabDates[[#This Row],[Jours TPI]]&lt;&gt;"",TabDates[[#This Row],[Jours]],"")</f>
        <v>45058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ca="1" si="3">B9+6</f>
        <v>45063</v>
      </c>
      <c r="C11" s="59" t="s">
        <v>16</v>
      </c>
      <c r="D11" s="60">
        <f ca="1">IF(TabDates[[#This Row],[Jours TPI]]&lt;&gt;"",TabDates[[#This Row],[Jours]],"")</f>
        <v>45063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ca="1" si="4">B11+1</f>
        <v>45064</v>
      </c>
      <c r="C12" s="59" t="s">
        <v>16</v>
      </c>
      <c r="D12" s="60">
        <f ca="1">IF(TabDates[[#This Row],[Jours TPI]]&lt;&gt;"",TabDates[[#This Row],[Jours]],"")</f>
        <v>45064</v>
      </c>
      <c r="E12" s="61"/>
    </row>
    <row r="13" spans="1:5" ht="18.75" x14ac:dyDescent="0.3">
      <c r="A13" s="57">
        <f t="shared" si="0"/>
        <v>12</v>
      </c>
      <c r="B13" s="58">
        <f t="shared" ca="1" si="4"/>
        <v>45065</v>
      </c>
      <c r="C13" s="59" t="s">
        <v>16</v>
      </c>
      <c r="D13" s="60">
        <f ca="1">IF(TabDates[[#This Row],[Jours TPI]]&lt;&gt;"",TabDates[[#This Row],[Jours]],"")</f>
        <v>45065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ca="1" si="5">B12+6</f>
        <v>45070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45071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45084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45085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45091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45092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45098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45099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45105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45106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3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2023-04-26T14:01:31Z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