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7A73B563-E722-4D7B-80D9-864AB1ED45F1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<sst xmlns="http://schemas.openxmlformats.org/spreadsheetml/2006/main" count="371" uniqueCount="98">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</sst>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36" dataDxfId="35">
  <autoFilter ref="A1:E47" xr:uid="{00000000-0009-0000-0100-000002000000}"/>
  <tableColumns count="5">
    <tableColumn id="1" xr3:uid="{00000000-0010-0000-0000-000001000000}" name="Colonne1" dataDxfId="34"/>
    <tableColumn id="2" xr3:uid="{00000000-0010-0000-0000-000002000000}" name="Jours" dataDxfId="33"/>
    <tableColumn id="3" xr3:uid="{00000000-0010-0000-0000-000003000000}" name="Jours TPI" dataDxfId="32"/>
    <tableColumn id="4" xr3:uid="{00000000-0010-0000-0000-000004000000}" name="Date TPI" dataDxfId="31">
      <calculatedColumnFormula>IF(TabDates[[#This Row],[Jours TPI]]&lt;&gt;"",TabDates[[#This Row],[Jours]],"")</calculatedColumnFormula>
    </tableColumn>
    <tableColumn id="5" xr3:uid="{00000000-0010-0000-0000-000005000000}" name="Livrables / infos" dataDxfId="3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7" zoomScaleNormal="100" zoomScaleSheetLayoutView="50" workbookViewId="0">
      <selection activeCell="AQ35" sqref="AQ35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29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45042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45043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45044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45050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45051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45056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45057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45058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45063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45064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45065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50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7</v>
      </c>
      <c r="K30" s="14"/>
      <c r="L30" s="14">
        <f>IFERROR(L28+J30,0)</f>
        <v>24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26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52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2</v>
      </c>
      <c r="K32" s="14"/>
      <c r="L32" s="14">
        <f>IFERROR(L30+J32,0)</f>
        <v>26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53</v>
      </c>
      <c r="D33" s="79" t="s">
        <v>97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2</v>
      </c>
      <c r="K34" s="14"/>
      <c r="L34" s="14">
        <f>IFERROR(L32+J34,0)</f>
        <v>28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54</v>
      </c>
      <c r="D35" s="79" t="s">
        <v>49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28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55</v>
      </c>
      <c r="D37" s="79" t="s">
        <v>51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1</v>
      </c>
      <c r="K38" s="14"/>
      <c r="L38" s="14">
        <f>IFERROR(L36+J38,0)</f>
        <v>29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69</v>
      </c>
      <c r="D39" s="79" t="s">
        <v>56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29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70</v>
      </c>
      <c r="D41" s="79" t="s">
        <v>57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71</v>
      </c>
      <c r="D43" s="79" t="s">
        <v>58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72</v>
      </c>
      <c r="D45" s="79" t="s">
        <v>59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73</v>
      </c>
      <c r="D47" s="79" t="s">
        <v>65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74</v>
      </c>
      <c r="D49" s="79" t="s">
        <v>60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75</v>
      </c>
      <c r="D51" s="79" t="s">
        <v>61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76</v>
      </c>
      <c r="D53" s="79" t="s">
        <v>62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77</v>
      </c>
      <c r="D55" s="79" t="s">
        <v>63</v>
      </c>
      <c r="E55" s="80" t="s">
        <v>76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78</v>
      </c>
      <c r="D57" s="79" t="s">
        <v>64</v>
      </c>
      <c r="E57" s="80" t="s">
        <v>90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79</v>
      </c>
      <c r="D59" s="79" t="s">
        <v>66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80</v>
      </c>
      <c r="D61" s="79" t="s">
        <v>67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81</v>
      </c>
      <c r="D63" s="79" t="s">
        <v>68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86</v>
      </c>
      <c r="D65" s="79" t="s">
        <v>84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87</v>
      </c>
      <c r="D67" s="79" t="s">
        <v>83</v>
      </c>
      <c r="E67" s="80" t="s">
        <v>86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88</v>
      </c>
      <c r="D69" s="79" t="s">
        <v>82</v>
      </c>
      <c r="E69" s="80" t="s">
        <v>87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89</v>
      </c>
      <c r="D71" s="79" t="s">
        <v>85</v>
      </c>
      <c r="E71" s="80" t="s">
        <v>87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29" priority="22">
      <formula>AND(AM29="p",$G29="x")</formula>
    </cfRule>
    <cfRule type="cellIs" dxfId="28" priority="23" operator="equal">
      <formula>"p"</formula>
    </cfRule>
    <cfRule type="expression" dxfId="27" priority="24">
      <formula>AND(AM29="r",AM28&lt;&gt;"p")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AM29">
    <cfRule type="expression" dxfId="24" priority="16">
      <formula>$D28="x"</formula>
    </cfRule>
    <cfRule type="expression" dxfId="23" priority="17">
      <formula>AND(ISBLANK($D30),$I29="Réalisé",$D28&lt;&gt;"")</formula>
    </cfRule>
    <cfRule type="expression" dxfId="22" priority="18">
      <formula>AND($N29="f",$F30="")</formula>
    </cfRule>
    <cfRule type="expression" dxfId="21" priority="19">
      <formula>$D29&lt;&gt;""</formula>
    </cfRule>
    <cfRule type="expression" dxfId="20" priority="20">
      <formula>AND($N28="f",$N29="d")</formula>
    </cfRule>
    <cfRule type="expression" dxfId="19" priority="21">
      <formula>AND($N29="d",$N28="")</formula>
    </cfRule>
  </conditionalFormatting>
  <conditionalFormatting sqref="AM29">
    <cfRule type="expression" dxfId="18" priority="27">
      <formula>AND(ISBLANK($D30),$I29="Réalisé",$D28&lt;&gt;"")</formula>
    </cfRule>
    <cfRule type="expression" dxfId="17" priority="28">
      <formula>AND($N29="d",$N28="")</formula>
    </cfRule>
    <cfRule type="expression" dxfId="16" priority="29">
      <formula>AND($N28="f",$N29="d")</formula>
    </cfRule>
    <cfRule type="expression" dxfId="15" priority="30">
      <formula>$D29&lt;&gt;""</formula>
    </cfRule>
  </conditionalFormatting>
  <conditionalFormatting sqref="AN29">
    <cfRule type="expression" dxfId="14" priority="7">
      <formula>AND(AN29="p",$G29="x")</formula>
    </cfRule>
    <cfRule type="cellIs" dxfId="13" priority="8" operator="equal">
      <formula>"p"</formula>
    </cfRule>
    <cfRule type="expression" dxfId="12" priority="9">
      <formula>AND(AN29="r",AN28&lt;&gt;"p")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AN29">
    <cfRule type="expression" dxfId="9" priority="1">
      <formula>$D28="x"</formula>
    </cfRule>
    <cfRule type="expression" dxfId="8" priority="2">
      <formula>AND(ISBLANK($D30),$I29="Réalisé",$D28&lt;&gt;"")</formula>
    </cfRule>
    <cfRule type="expression" dxfId="7" priority="3">
      <formula>AND($N29="f",$F30="")</formula>
    </cfRule>
    <cfRule type="expression" dxfId="6" priority="4">
      <formula>$D29&lt;&gt;""</formula>
    </cfRule>
    <cfRule type="expression" dxfId="5" priority="5">
      <formula>AND($N28="f",$N29="d")</formula>
    </cfRule>
    <cfRule type="expression" dxfId="4" priority="6">
      <formula>AND($N29="d",$N28="")</formula>
    </cfRule>
  </conditionalFormatting>
  <conditionalFormatting sqref="AN29">
    <cfRule type="expression" dxfId="3" priority="12">
      <formula>AND(ISBLANK($D30),$I29="Réalisé",$D28&lt;&gt;"")</formula>
    </cfRule>
    <cfRule type="expression" dxfId="2" priority="13">
      <formula>AND($N29="d",$N28="")</formula>
    </cfRule>
    <cfRule type="expression" dxfId="1" priority="14">
      <formula>AND($N28="f",$N29="d")</formula>
    </cfRule>
    <cfRule type="expression" dxfId="0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45042</v>
      </c>
      <c r="C2" s="59" t="s">
        <v>16</v>
      </c>
      <c r="D2" s="60">
        <f ca="1">IF(TabDates[[#This Row],[Jours TPI]]&lt;&gt;"",TabDates[[#This Row],[Jours]],"")</f>
        <v>45042</v>
      </c>
      <c r="E2" s="61"/>
    </row>
    <row r="3" spans="1:5" ht="18.75" x14ac:dyDescent="0.3">
      <c r="A3" s="57">
        <f>A2+1</f>
        <v>2</v>
      </c>
      <c r="B3" s="58">
        <f ca="1">B2+1</f>
        <v>45043</v>
      </c>
      <c r="C3" s="59" t="s">
        <v>16</v>
      </c>
      <c r="D3" s="60">
        <f ca="1">IF(TabDates[[#This Row],[Jours TPI]]&lt;&gt;"",TabDates[[#This Row],[Jours]],"")</f>
        <v>45043</v>
      </c>
      <c r="E3" s="61" t="s">
        <v>91</v>
      </c>
    </row>
    <row r="4" spans="1:5" ht="18.75" x14ac:dyDescent="0.3">
      <c r="A4" s="57">
        <f>A3+1</f>
        <v>3</v>
      </c>
      <c r="B4" s="58">
        <f ca="1">B3+1</f>
        <v>45044</v>
      </c>
      <c r="C4" s="59" t="s">
        <v>16</v>
      </c>
      <c r="D4" s="60">
        <f ca="1">IF(TabDates[[#This Row],[Jours TPI]]&lt;&gt;"",TabDates[[#This Row],[Jours]],"")</f>
        <v>45044</v>
      </c>
      <c r="E4" s="61"/>
    </row>
    <row r="5" spans="1:5" ht="18.75" x14ac:dyDescent="0.3">
      <c r="A5" s="57">
        <f>A4+1</f>
        <v>4</v>
      </c>
      <c r="B5" s="58">
        <f ca="1">B3+6</f>
        <v>45049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45050</v>
      </c>
      <c r="C6" s="59" t="s">
        <v>16</v>
      </c>
      <c r="D6" s="60">
        <f ca="1">IF(TabDates[[#This Row],[Jours TPI]]&lt;&gt;"",TabDates[[#This Row],[Jours]],"")</f>
        <v>45050</v>
      </c>
      <c r="E6" s="61" t="s">
        <v>92</v>
      </c>
    </row>
    <row r="7" spans="1:5" ht="18.75" x14ac:dyDescent="0.3">
      <c r="A7" s="57">
        <f t="shared" si="0"/>
        <v>6</v>
      </c>
      <c r="B7" s="58">
        <f t="shared" ca="1" si="0"/>
        <v>45051</v>
      </c>
      <c r="C7" s="59" t="s">
        <v>16</v>
      </c>
      <c r="D7" s="60">
        <f ca="1">IF(TabDates[[#This Row],[Jours TPI]]&lt;&gt;"",TabDates[[#This Row],[Jours]],"")</f>
        <v>45051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45056</v>
      </c>
      <c r="C8" s="59" t="s">
        <v>16</v>
      </c>
      <c r="D8" s="60">
        <f ca="1">IF(TabDates[[#This Row],[Jours TPI]]&lt;&gt;"",TabDates[[#This Row],[Jours]],"")</f>
        <v>45056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ca="1" si="2">B8+1</f>
        <v>45057</v>
      </c>
      <c r="C9" s="59" t="s">
        <v>16</v>
      </c>
      <c r="D9" s="60">
        <f ca="1">IF(TabDates[[#This Row],[Jours TPI]]&lt;&gt;"",TabDates[[#This Row],[Jours]],"")</f>
        <v>45057</v>
      </c>
      <c r="E9" s="61"/>
    </row>
    <row r="10" spans="1:5" ht="18.75" x14ac:dyDescent="0.3">
      <c r="A10" s="57">
        <f t="shared" si="0"/>
        <v>9</v>
      </c>
      <c r="B10" s="58">
        <f t="shared" ca="1" si="2"/>
        <v>45058</v>
      </c>
      <c r="C10" s="59" t="s">
        <v>16</v>
      </c>
      <c r="D10" s="60">
        <f ca="1">IF(TabDates[[#This Row],[Jours TPI]]&lt;&gt;"",TabDates[[#This Row],[Jours]],"")</f>
        <v>45058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ca="1" si="3">B9+6</f>
        <v>45063</v>
      </c>
      <c r="C11" s="59" t="s">
        <v>16</v>
      </c>
      <c r="D11" s="60">
        <f ca="1">IF(TabDates[[#This Row],[Jours TPI]]&lt;&gt;"",TabDates[[#This Row],[Jours]],"")</f>
        <v>45063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ca="1" si="4">B11+1</f>
        <v>45064</v>
      </c>
      <c r="C12" s="59" t="s">
        <v>16</v>
      </c>
      <c r="D12" s="60">
        <f ca="1">IF(TabDates[[#This Row],[Jours TPI]]&lt;&gt;"",TabDates[[#This Row],[Jours]],"")</f>
        <v>45064</v>
      </c>
      <c r="E12" s="61"/>
    </row>
    <row r="13" spans="1:5" ht="18.75" x14ac:dyDescent="0.3">
      <c r="A13" s="57">
        <f t="shared" si="0"/>
        <v>12</v>
      </c>
      <c r="B13" s="58">
        <f t="shared" ca="1" si="4"/>
        <v>45065</v>
      </c>
      <c r="C13" s="59" t="s">
        <v>16</v>
      </c>
      <c r="D13" s="60">
        <f ca="1">IF(TabDates[[#This Row],[Jours TPI]]&lt;&gt;"",TabDates[[#This Row],[Jours]],"")</f>
        <v>45065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ca="1" si="5">B12+6</f>
        <v>45070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45071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45084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45085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45091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45092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45098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45099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45105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45106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3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2023-04-26T13:04:19Z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