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20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24519"/>
</workbook>
</file>

<file path=xl/calcChain.xml><?xml version="1.0" encoding="utf-8"?>
<calcChain xmlns="http://schemas.openxmlformats.org/spreadsheetml/2006/main">
  <c r="E23" i="5"/>
  <c r="E22"/>
  <c r="E21"/>
  <c r="E20"/>
  <c r="E15"/>
  <c r="E14"/>
  <c r="E13"/>
  <c r="E12"/>
  <c r="E7"/>
  <c r="E6"/>
  <c r="E5"/>
  <c r="E4"/>
  <c r="E3"/>
  <c r="A41" i="4"/>
  <c r="D41" s="1"/>
  <c r="A40"/>
  <c r="D40" s="1"/>
  <c r="A39"/>
  <c r="D39" s="1"/>
  <c r="A38"/>
  <c r="D38" s="1"/>
  <c r="A37"/>
  <c r="D37" s="1"/>
  <c r="A36"/>
  <c r="D36" s="1"/>
  <c r="A35"/>
  <c r="D35" s="1"/>
  <c r="A34"/>
  <c r="D34" s="1"/>
  <c r="A33"/>
  <c r="D33" s="1"/>
  <c r="A32"/>
  <c r="D32" s="1"/>
  <c r="A31"/>
  <c r="D31" s="1"/>
  <c r="A30"/>
  <c r="D30" s="1"/>
  <c r="A29"/>
  <c r="D29" s="1"/>
  <c r="A28"/>
  <c r="D28" s="1"/>
  <c r="A23"/>
  <c r="D23" s="1"/>
  <c r="A22"/>
  <c r="D22" s="1"/>
  <c r="A21"/>
  <c r="D21" s="1"/>
  <c r="A20"/>
  <c r="D20" s="1"/>
  <c r="A19"/>
  <c r="D19" s="1"/>
  <c r="A18"/>
  <c r="D18" s="1"/>
  <c r="A17"/>
  <c r="D17" s="1"/>
  <c r="A16"/>
  <c r="D16" s="1"/>
  <c r="A15"/>
  <c r="D15" s="1"/>
  <c r="A14"/>
  <c r="D14" s="1"/>
  <c r="A13"/>
  <c r="D13" s="1"/>
  <c r="A12"/>
  <c r="D12" s="1"/>
  <c r="A11"/>
  <c r="D11" s="1"/>
  <c r="A10"/>
  <c r="D10" s="1"/>
  <c r="A9"/>
  <c r="D9" s="1"/>
  <c r="A8"/>
  <c r="D8" s="1"/>
  <c r="A7"/>
  <c r="D7" s="1"/>
  <c r="A6"/>
  <c r="D6" s="1"/>
  <c r="A5"/>
  <c r="D5" s="1"/>
  <c r="A4"/>
  <c r="D4" s="1"/>
  <c r="A59" i="3"/>
  <c r="D59" s="1"/>
  <c r="A58"/>
  <c r="D58" s="1"/>
  <c r="A57"/>
  <c r="D57" s="1"/>
  <c r="A56"/>
  <c r="D56" s="1"/>
  <c r="A55"/>
  <c r="D55" s="1"/>
  <c r="A54"/>
  <c r="D54" s="1"/>
  <c r="A53"/>
  <c r="D53" s="1"/>
  <c r="A52"/>
  <c r="D52" s="1"/>
  <c r="A51"/>
  <c r="D51" s="1"/>
  <c r="A46"/>
  <c r="D46" s="1"/>
  <c r="A45"/>
  <c r="D45" s="1"/>
  <c r="A44"/>
  <c r="D44" s="1"/>
  <c r="A39"/>
  <c r="D39" s="1"/>
  <c r="A38"/>
  <c r="D38" s="1"/>
  <c r="A37"/>
  <c r="D37" s="1"/>
  <c r="A36"/>
  <c r="D36" s="1"/>
  <c r="A35"/>
  <c r="D35" s="1"/>
  <c r="A34"/>
  <c r="D34" s="1"/>
  <c r="A33"/>
  <c r="D33" s="1"/>
  <c r="A28"/>
  <c r="D28" s="1"/>
  <c r="A27"/>
  <c r="D27" s="1"/>
  <c r="A26"/>
  <c r="D26" s="1"/>
  <c r="A25"/>
  <c r="D25" s="1"/>
  <c r="A24"/>
  <c r="D24" s="1"/>
  <c r="A23"/>
  <c r="D23" s="1"/>
  <c r="A22"/>
  <c r="D22" s="1"/>
  <c r="A21"/>
  <c r="D21" s="1"/>
  <c r="A20"/>
  <c r="D20" s="1"/>
  <c r="A19"/>
  <c r="D19" s="1"/>
  <c r="A18"/>
  <c r="D18" s="1"/>
  <c r="A13"/>
  <c r="D13" s="1"/>
  <c r="A12"/>
  <c r="D12" s="1"/>
  <c r="A11"/>
  <c r="D11" s="1"/>
  <c r="A10"/>
  <c r="D10" s="1"/>
  <c r="A9"/>
  <c r="D9" s="1"/>
  <c r="A8"/>
  <c r="D8" s="1"/>
  <c r="A7"/>
  <c r="D7" s="1"/>
  <c r="A6"/>
  <c r="D6" s="1"/>
  <c r="A5"/>
  <c r="D5" s="1"/>
</calcChain>
</file>

<file path=xl/sharedStrings.xml><?xml version="1.0" encoding="utf-8"?>
<sst xmlns="http://schemas.openxmlformats.org/spreadsheetml/2006/main" count="603" uniqueCount="300">
  <si>
    <t>Hazard &amp; Risk Analysis Definitions</t>
  </si>
  <si>
    <t>INSTRUCTIONS:</t>
  </si>
  <si>
    <t>EXAMPLE DISCUSSED IN THE PROJECT INSTRUCTIONS - Headlamp System</t>
  </si>
  <si>
    <t>Operational Mode</t>
  </si>
  <si>
    <t>Fill out the hazard analysis and risk assessment below.</t>
  </si>
  <si>
    <t>HA-001 should be for the lane departure warning function as discussed in the lecture.</t>
  </si>
  <si>
    <t>ID</t>
  </si>
  <si>
    <t>HA-002 should be for the lane keeping assistance function as discussed in the lecture.</t>
  </si>
  <si>
    <t>Mode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</si>
  <si>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</si>
  <si>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</si>
  <si>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Hazard ID</t>
  </si>
  <si>
    <t>Remarks</t>
  </si>
  <si>
    <t>Reference</t>
  </si>
  <si>
    <t>Situational Analysis</t>
  </si>
  <si>
    <t>Parked</t>
  </si>
  <si>
    <t>Hazard Identification</t>
  </si>
  <si>
    <t>Car is parked, ignition is off</t>
  </si>
  <si>
    <t>Hazardous Event Classification</t>
  </si>
  <si>
    <t>Determination of ASIL and Safety Goals</t>
  </si>
  <si>
    <t>Ignition on</t>
  </si>
  <si>
    <t>Car is parked, ignition is on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</si>
  <si>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</si>
  <si>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</si>
  <si>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</si>
  <si>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</si>
  <si>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</si>
  <si>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</si>
  <si>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</si>
  <si>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</si>
  <si>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>Normal driving</t>
  </si>
  <si>
    <t xml:space="preserve">Deviation Details
</t>
  </si>
  <si>
    <t>Car is driving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</si>
  <si>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</si>
  <si>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</si>
  <si>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</si>
  <si>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</si>
  <si>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</si>
  <si>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</si>
  <si>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</si>
  <si>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</si>
  <si>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</si>
  <si>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</si>
  <si>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</si>
  <si>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
(optional)</t>
  </si>
  <si>
    <t>Backward driving</t>
  </si>
  <si>
    <t>HA-001</t>
  </si>
  <si>
    <t>Degraded driving</t>
  </si>
  <si>
    <t>Limp home mode</t>
  </si>
  <si>
    <t>Towing (active)</t>
  </si>
  <si>
    <t>Towing another car</t>
  </si>
  <si>
    <t>Lane Departure Warning (LDW) function shall apply an oscillating steering torque to provide the driver with haptic feedback</t>
  </si>
  <si>
    <t>Towing (passive)</t>
  </si>
  <si>
    <t>Beeing towed by another car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</si>
  <si>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</si>
  <si>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</si>
  <si>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</si>
  <si>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</si>
  <si>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</si>
  <si>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</si>
  <si>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</si>
  <si>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Service</t>
  </si>
  <si>
    <t>Vehicle is in repair garage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</si>
  <si>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</si>
  <si>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</si>
  <si>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</si>
  <si>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</si>
  <si>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</si>
  <si>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</si>
  <si>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</si>
  <si>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</si>
  <si>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N/A</t>
  </si>
  <si>
    <t>S1 - Light and moderate injuries</t>
  </si>
  <si>
    <t>not applicable or not relevant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</si>
  <si>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</si>
  <si>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</si>
  <si>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</si>
  <si>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</si>
  <si>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</si>
  <si>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HA-002</t>
  </si>
  <si>
    <t>MORE EXAMPLES - Headlamp System</t>
  </si>
  <si>
    <t>Lane Keeping Assistance (LKA) function shall apply the steering torque when active in order to stay in ego lane</t>
  </si>
  <si>
    <t>HA-003</t>
  </si>
  <si>
    <t>Scenario</t>
  </si>
  <si>
    <t>Situation Analysis</t>
  </si>
  <si>
    <t>HA-004</t>
  </si>
  <si>
    <t>Any Road</t>
  </si>
  <si>
    <t>road type</t>
  </si>
  <si>
    <t>Country Road</t>
  </si>
  <si>
    <t>Highway</t>
  </si>
  <si>
    <t>OM03 - Normal Driving</t>
  </si>
  <si>
    <t>OS01 - City Road</t>
  </si>
  <si>
    <t>EN01 - Normal conditions</t>
  </si>
  <si>
    <t>Mountain Pass</t>
  </si>
  <si>
    <t>SD03 - Low speed</t>
  </si>
  <si>
    <t>IU01 - Correctly used</t>
  </si>
  <si>
    <t>Normal Driving on City Road during Normal conditions with Low speed (Night time + Obstacle on the road)</t>
  </si>
  <si>
    <t>Off Road</t>
  </si>
  <si>
    <t>DV01 - Function not activated</t>
  </si>
  <si>
    <t>EV04 - Front collision with obstacle</t>
  </si>
  <si>
    <t>Road with gradient</t>
  </si>
  <si>
    <t>Total loss of low beam shall be prevented</t>
  </si>
  <si>
    <t>road attribute</t>
  </si>
  <si>
    <t>EN04 - Snowfall (degraded view)</t>
  </si>
  <si>
    <t>Night time + Obstacle on the road and no other illumination on road</t>
  </si>
  <si>
    <t>Road with bump</t>
  </si>
  <si>
    <t>Normal Driving on City Road during Snowfall (degraded view) with Low speed (Night time + Obstacle on the road and no other illumination on road)</t>
  </si>
  <si>
    <t>Road tunnel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</si>
  <si>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</si>
  <si>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</si>
  <si>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</si>
  <si>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</si>
  <si>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Road with construction site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</si>
  <si>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</si>
  <si>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</si>
  <si>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</si>
  <si>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</si>
  <si>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</si>
  <si>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</si>
  <si>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</si>
  <si>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</si>
  <si>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</si>
  <si>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</si>
  <si>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</si>
  <si>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</si>
  <si>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</si>
  <si>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</si>
  <si>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</si>
  <si>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</si>
  <si>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</si>
  <si>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</si>
  <si>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</si>
  <si>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</si>
  <si>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</si>
  <si>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</si>
  <si>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</si>
  <si>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</si>
  <si>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</si>
  <si>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</si>
  <si>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C3 - Difficult to control or uncontrollable</t>
  </si>
  <si>
    <t>Low speed</t>
  </si>
  <si>
    <t>driving attribute</t>
  </si>
  <si>
    <t>High speed</t>
  </si>
  <si>
    <t>Normal acceleration</t>
  </si>
  <si>
    <t>High acceleration</t>
  </si>
  <si>
    <t>Normal braking</t>
  </si>
  <si>
    <t>High braking</t>
  </si>
  <si>
    <t>Item Usage</t>
  </si>
  <si>
    <t>Deviation (Guideword)</t>
  </si>
  <si>
    <t>Correctly used</t>
  </si>
  <si>
    <t>Intended usage</t>
  </si>
  <si>
    <t>Incorrectly used</t>
  </si>
  <si>
    <t>Unintended usage (foreseeable)</t>
  </si>
  <si>
    <t>Activation error</t>
  </si>
  <si>
    <t>Function unexpectedly activated</t>
  </si>
  <si>
    <t>Function always activated</t>
  </si>
  <si>
    <t>Actor effect is too much</t>
  </si>
  <si>
    <t>Quantitative error</t>
  </si>
  <si>
    <t>Normal conditions</t>
  </si>
  <si>
    <t>Actor effect is too less</t>
  </si>
  <si>
    <t>weather attribute</t>
  </si>
  <si>
    <t>Actor action too early</t>
  </si>
  <si>
    <t>Timing error</t>
  </si>
  <si>
    <t>Actor action too late</t>
  </si>
  <si>
    <t>Sun blares (degraded view)</t>
  </si>
  <si>
    <t>Actor action before</t>
  </si>
  <si>
    <t>Sequence error</t>
  </si>
  <si>
    <t>Fog (degraded view)</t>
  </si>
  <si>
    <t>Actor action after</t>
  </si>
  <si>
    <t>Snowfall (degraded view)</t>
  </si>
  <si>
    <t>Actor effect is reverse</t>
  </si>
  <si>
    <t>Logical error</t>
  </si>
  <si>
    <t>Cross-wind (lateral force)</t>
  </si>
  <si>
    <t>Rain (slippery road)</t>
  </si>
  <si>
    <t>Actor effect is wrong</t>
  </si>
  <si>
    <t>Snow (slippery road)</t>
  </si>
  <si>
    <t>Sensor sensitivity is too high</t>
  </si>
  <si>
    <t>Glace (slippery road)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</si>
  <si>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</si>
  <si>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</si>
  <si>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</si>
  <si>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</si>
  <si>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</si>
  <si>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</si>
  <si>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</si>
  <si>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</si>
  <si>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</si>
  <si>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</si>
  <si>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</si>
  <si>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</si>
  <si>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</si>
  <si>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</si>
  <si>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</si>
  <si>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</si>
  <si>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</si>
  <si>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</si>
  <si>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</si>
  <si>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</si>
  <si>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</si>
  <si>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</si>
  <si>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</si>
  <si>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</si>
  <si>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</si>
  <si>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</si>
  <si>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</si>
  <si>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Controllability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</si>
  <si>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</si>
  <si>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</si>
  <si>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</si>
  <si>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</si>
  <si>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</si>
  <si>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</si>
  <si>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</si>
  <si>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</si>
  <si>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</si>
  <si>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</si>
  <si>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</si>
  <si>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</si>
  <si>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Severity</t>
  </si>
  <si>
    <t>E4</t>
  </si>
  <si>
    <t>High probability</t>
  </si>
  <si>
    <t>&gt;10 % of average operating time</t>
  </si>
  <si>
    <t>Occurs during almost every drive on average</t>
  </si>
  <si>
    <t>Probability of Injuries</t>
  </si>
  <si>
    <t>S0</t>
  </si>
  <si>
    <t>No injuries</t>
  </si>
  <si>
    <t>AIS 0 and less than 10 % probability of AIS 1-6</t>
  </si>
  <si>
    <t>S1</t>
  </si>
  <si>
    <t>S2</t>
  </si>
  <si>
    <t>S3</t>
  </si>
  <si>
    <t>C1</t>
  </si>
  <si>
    <t>Light and moderate injuries</t>
  </si>
  <si>
    <t>More than 10 % probability of AIS 1-6 (and not S2 or S3)</t>
  </si>
  <si>
    <t>Severe and life-threatening injuries</t>
  </si>
  <si>
    <t>Severe and life-threatening injuries (survival probable)</t>
  </si>
  <si>
    <t>More than 10 % probability of AIS 3-6 (and not S3)</t>
  </si>
  <si>
    <t>Life-threatening or fatal injuries</t>
  </si>
  <si>
    <t>C2</t>
  </si>
  <si>
    <t>Life-threatening injuries (survival uncertain), fatal injuries</t>
  </si>
  <si>
    <t>More than 10 % probability of AIS 5-6</t>
  </si>
  <si>
    <t>C</t>
  </si>
  <si>
    <t>C3</t>
  </si>
  <si>
    <t>D</t>
  </si>
  <si>
    <t>C0</t>
  </si>
  <si>
    <t>Controllable in general</t>
  </si>
  <si>
    <t>Simply controllable</t>
  </si>
  <si>
    <t>99 % or more of all drivers or other traffic participants are usually able to avoid harm</t>
  </si>
  <si>
    <t>Normally controllable</t>
  </si>
  <si>
    <t>90 % or more of all drivers or other traffic participants are usually able to avoid harm</t>
  </si>
  <si>
    <t>Difficult to control or uncontrollable</t>
  </si>
  <si>
    <t>Less than 90 % of all drivers or other traffic participants are usually able, or barely able, to avoid harm</t>
  </si>
  <si>
    <t>OS04 - Highway</t>
  </si>
  <si>
    <t>DV04 - Actor effect is too much</t>
  </si>
  <si>
    <t>LDW(Lane Departure warning system) applies very high torque on steering wheel</t>
  </si>
  <si>
    <t>EV00 - Collition with other vehicle.</t>
  </si>
  <si>
    <t>EN07 - Snow (slippery road)</t>
  </si>
  <si>
    <t>Normal driving on a highway during snow with low speed and correctly used system.</t>
  </si>
  <si>
    <t>High torque can result in high heptic feedback and can affect the driver's ability to drive and vehicle can collide with other vehicles</t>
  </si>
  <si>
    <t>E3 - Medium probability</t>
  </si>
  <si>
    <t>Driving on highway with snow Occurs more often for an average driver</t>
  </si>
  <si>
    <t>Collision at low speed can cause Light and moderate injuries</t>
  </si>
  <si>
    <t>It is difficult control and react properly when the steering well is opscliatting too much</t>
  </si>
  <si>
    <t>The oscillating steering torque from the LDW function shall be limited.</t>
  </si>
  <si>
    <t>OS03 -Country road</t>
  </si>
  <si>
    <t>EN07 - Normal Condition</t>
  </si>
  <si>
    <t xml:space="preserve">IU02 - Incorrectly
used
</t>
  </si>
  <si>
    <t>Normal driving on a country road during normal condition with low speed and incorrectly used system.</t>
  </si>
  <si>
    <t>DV03 -
Function
always
activated</t>
  </si>
  <si>
    <t>Lane Keeping Assistance (LKA) function is always activated</t>
  </si>
  <si>
    <t>Driver treats the function as if it
is fully autonomous
driving syatem and can’t react
on critical situations.</t>
  </si>
  <si>
    <t>Driver can loose control and cause accident</t>
  </si>
  <si>
    <t>LKA can loose control and cause accident</t>
  </si>
  <si>
    <t>E2 - Low
probability</t>
  </si>
  <si>
    <t>Driver is on country road and misusing the system</t>
  </si>
  <si>
    <t>S3 - Life Threatning or fatal injuries</t>
  </si>
  <si>
    <t>Collision at hig speed can cause  Life Threatning or fatal injuries</t>
  </si>
  <si>
    <t>Lane keeping assistance system is always on, driver can take hands off the steering
wheel and therefore looses control entirely</t>
  </si>
  <si>
    <t>LKA function shall be time limited and
the additional steering torque shall end
after a given timer period so that the
driver can not misuse the system for fully autonomous driving.</t>
  </si>
  <si>
    <t>Autopilot system used to assist driver while driving on highway with Lane keeping and lane change functionality</t>
  </si>
  <si>
    <t>Changing lane while Normal driving on a highway in normal condition with high acceleration and correctly used system.</t>
  </si>
  <si>
    <t xml:space="preserve">Autopilot system changes lane over very short distance causing jerks </t>
  </si>
  <si>
    <t>EV03 - Car spins out of control</t>
  </si>
  <si>
    <t>high lateral acceleration and jerk can cause vehicle to go out of control</t>
  </si>
  <si>
    <t>E4 - High
probability</t>
  </si>
  <si>
    <t xml:space="preserve">Autopilot tries to do sharp change lane over very short distance results in high lateral acceleration and jerk </t>
  </si>
  <si>
    <t>Driver drives on High way with high speed oftenly</t>
  </si>
  <si>
    <t>Sudden sharp steer is hard to control</t>
  </si>
  <si>
    <t>Autopilot function should change lane over large distance to make lane change smooth and reduce the jerk and high acceleration</t>
  </si>
  <si>
    <t>EN03 - Fog (degraded view)</t>
  </si>
  <si>
    <t>Normal driving on a highway during fog (degraded view) with low speed and correctly used system.</t>
  </si>
  <si>
    <t>DV19 - Sensor detection is wrong</t>
  </si>
  <si>
    <t>Camera sensor does not detect the lane due to fog (degraded view)</t>
  </si>
  <si>
    <t>LKA cannot detect lane and can go out of lane causing collision with other vehicle</t>
  </si>
  <si>
    <t xml:space="preserve">LKA cannot detect lane </t>
  </si>
  <si>
    <t>Collision at high speed can cause  Life Threatning or fatal injuries</t>
  </si>
  <si>
    <t>C1 - Simpally controllable</t>
  </si>
  <si>
    <t xml:space="preserve">An alert driver can control the vehicle </t>
  </si>
  <si>
    <t>E3 - Medium
probability</t>
  </si>
  <si>
    <t>Driver don't drives on High way in fog with high speed too often</t>
  </si>
  <si>
    <t xml:space="preserve">LKA system should show a warning when it is not able to detect lane lines, so driver can take control of the vehicle immediately 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</si>
</sst>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</font>
    <font>
      <b/>
      <sz val="10"/>
      <name val="Arial"/>
    </font>
    <font>
      <b/>
      <sz val="16"/>
      <color rgb="FF0000FF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FF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6" fillId="2" borderId="0" xfId="0" applyFont="1" applyFill="1" applyAlignment="1"/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3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/>
    <xf numFmtId="0" fontId="9" fillId="3" borderId="10" xfId="0" applyFont="1" applyFill="1" applyBorder="1" applyAlignment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3" borderId="7" xfId="0" applyFont="1" applyFill="1" applyBorder="1" applyAlignment="1"/>
    <xf numFmtId="0" fontId="8" fillId="3" borderId="10" xfId="0" applyFont="1" applyFill="1" applyBorder="1" applyAlignment="1"/>
    <xf numFmtId="0" fontId="8" fillId="3" borderId="10" xfId="0" applyFont="1" applyFill="1" applyBorder="1" applyAlignment="1"/>
    <xf numFmtId="0" fontId="3" fillId="0" borderId="5" xfId="0" applyFont="1" applyBorder="1" applyAlignment="1">
      <alignment horizontal="center" vertical="top" wrapText="1"/>
    </xf>
    <xf numFmtId="0" fontId="8" fillId="0" borderId="10" xfId="0" applyFont="1" applyBorder="1" applyAlignment="1"/>
    <xf numFmtId="0" fontId="8" fillId="0" borderId="10" xfId="0" applyFont="1" applyBorder="1" applyAlignment="1">
      <alignment horizont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1" fillId="6" borderId="13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7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7" xfId="0" applyFont="1" applyBorder="1" applyAlignment="1">
      <alignment vertical="center"/>
    </xf>
    <xf numFmtId="0" fontId="1" fillId="4" borderId="3" xfId="0" applyFont="1" applyFill="1" applyBorder="1" applyAlignment="1">
      <alignment horizontal="center"/>
    </xf>
    <xf numFmtId="0" fontId="5" fillId="0" borderId="4" xfId="0" applyFont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5" fillId="0" borderId="6" xfId="0" applyFont="1" applyBorder="1"/>
    <xf numFmtId="0" fontId="8" fillId="0" borderId="13" xfId="0" applyFont="1" applyBorder="1" applyAlignment="1">
      <alignment horizontal="center" vertical="center"/>
    </xf>
    <xf numFmtId="0" fontId="5" fillId="0" borderId="13" xfId="0" applyFont="1" applyBorder="1"/>
    <xf numFmtId="0" fontId="5" fillId="0" borderId="7" xfId="0" applyFont="1" applyBorder="1"/>
    <xf numFmtId="0" fontId="8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0" borderId="10" xfId="0" applyFont="1" applyBorder="1"/>
    <xf numFmtId="0" fontId="8" fillId="0" borderId="12" xfId="0" applyFont="1" applyBorder="1" applyAlignment="1">
      <alignment horizontal="center"/>
    </xf>
    <xf numFmtId="0" fontId="5" fillId="0" borderId="12" xfId="0" applyFont="1" applyBorder="1"/>
    <xf numFmtId="0" fontId="5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B15"/>
  <sheetViews>
    <sheetView tabSelected="1" topLeftCell="A10" workbookViewId="0">
      <selection activeCell="A12" sqref="A12"/>
    </sheetView>
  </sheetViews>
  <sheetFormatPr defaultColWidth="14.42578125" defaultRowHeight="15.75" customHeight="1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>
      <c r="A1" s="1"/>
      <c r="B1" s="4" t="s">
        <v>1</v>
      </c>
      <c r="C1" s="1"/>
      <c r="D1" s="1"/>
      <c r="E1" s="1"/>
      <c r="F1" s="1"/>
      <c r="G1" s="1"/>
      <c r="H1" s="1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7"/>
      <c r="X1" s="7"/>
      <c r="Y1" s="7"/>
      <c r="Z1" s="7"/>
      <c r="AA1" s="7"/>
      <c r="AB1" s="7"/>
    </row>
    <row r="2" spans="1:28" ht="12.75">
      <c r="A2" s="1"/>
      <c r="B2" s="9" t="s">
        <v>4</v>
      </c>
      <c r="C2" s="1"/>
      <c r="D2" s="1"/>
      <c r="E2" s="1"/>
      <c r="F2" s="1"/>
      <c r="G2" s="1"/>
      <c r="H2" s="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7"/>
      <c r="Y2" s="7"/>
      <c r="Z2" s="7"/>
      <c r="AA2" s="7"/>
      <c r="AB2" s="7"/>
    </row>
    <row r="3" spans="1:28" ht="12.75">
      <c r="A3" s="1"/>
      <c r="B3" s="11" t="s">
        <v>5</v>
      </c>
      <c r="C3" s="1"/>
      <c r="D3" s="1"/>
      <c r="E3" s="1"/>
      <c r="F3" s="1"/>
      <c r="G3" s="1"/>
      <c r="H3" s="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7"/>
      <c r="X3" s="7"/>
      <c r="Y3" s="7"/>
      <c r="Z3" s="7"/>
      <c r="AA3" s="7"/>
      <c r="AB3" s="7"/>
    </row>
    <row r="4" spans="1:28" ht="12.75">
      <c r="A4" s="1"/>
      <c r="B4" s="11" t="s">
        <v>7</v>
      </c>
      <c r="C4" s="1"/>
      <c r="D4" s="1"/>
      <c r="E4" s="1"/>
      <c r="F4" s="1"/>
      <c r="G4" s="1"/>
      <c r="H4" s="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  <c r="X4" s="7"/>
      <c r="Y4" s="7"/>
      <c r="Z4" s="7"/>
      <c r="AA4" s="7"/>
      <c r="AB4" s="7"/>
    </row>
    <row r="5" spans="1:28" ht="12.75">
      <c r="A5" s="1"/>
      <c r="B5" s="9" t="s">
        <v>9</v>
      </c>
      <c r="C5" s="1"/>
      <c r="D5" s="1"/>
      <c r="E5" s="1"/>
      <c r="F5" s="1"/>
      <c r="G5" s="1"/>
      <c r="H5" s="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7"/>
      <c r="X5" s="7"/>
      <c r="Y5" s="7"/>
      <c r="Z5" s="7"/>
      <c r="AA5" s="7"/>
      <c r="AB5" s="7"/>
    </row>
    <row r="6" spans="1:28" ht="12.75">
      <c r="A6" s="1"/>
      <c r="B6" s="9" t="s">
        <v>10</v>
      </c>
      <c r="C6" s="1"/>
      <c r="D6" s="1"/>
      <c r="E6" s="1"/>
      <c r="F6" s="1"/>
      <c r="G6" s="1"/>
      <c r="H6" s="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7"/>
      <c r="X6" s="7"/>
      <c r="Y6" s="7"/>
      <c r="Z6" s="7"/>
      <c r="AA6" s="7"/>
      <c r="AB6" s="7"/>
    </row>
    <row r="7" spans="1:28" ht="12.75">
      <c r="A7" s="1"/>
      <c r="B7" s="1"/>
      <c r="C7" s="1"/>
      <c r="D7" s="1"/>
      <c r="E7" s="1"/>
      <c r="F7" s="1"/>
      <c r="G7" s="1"/>
      <c r="H7" s="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7"/>
      <c r="X7" s="7"/>
      <c r="Y7" s="7"/>
      <c r="Z7" s="7"/>
      <c r="AA7" s="7"/>
      <c r="AB7" s="7"/>
    </row>
    <row r="8" spans="1:28" ht="12.75">
      <c r="A8" s="1"/>
      <c r="B8" s="1"/>
      <c r="C8" s="1"/>
      <c r="D8" s="1"/>
      <c r="E8" s="1"/>
      <c r="F8" s="1"/>
      <c r="G8" s="1"/>
      <c r="H8" s="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7"/>
      <c r="X8" s="7"/>
      <c r="Y8" s="7"/>
      <c r="Z8" s="7"/>
      <c r="AA8" s="7"/>
      <c r="AB8" s="7"/>
    </row>
    <row r="9" spans="1:28" ht="12.75">
      <c r="A9" s="1"/>
      <c r="B9" s="1"/>
      <c r="C9" s="1"/>
      <c r="D9" s="1"/>
      <c r="E9" s="1"/>
      <c r="F9" s="1"/>
      <c r="G9" s="1"/>
      <c r="H9" s="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7"/>
      <c r="X9" s="7"/>
      <c r="Y9" s="7"/>
      <c r="Z9" s="7"/>
      <c r="AA9" s="7"/>
      <c r="AB9" s="7"/>
    </row>
    <row r="10" spans="1:28" ht="12.75">
      <c r="A10" s="15" t="s">
        <v>11</v>
      </c>
      <c r="B10" s="66" t="s">
        <v>14</v>
      </c>
      <c r="C10" s="65"/>
      <c r="D10" s="65"/>
      <c r="E10" s="65"/>
      <c r="F10" s="65"/>
      <c r="G10" s="65"/>
      <c r="H10" s="65"/>
      <c r="I10" s="67" t="s">
        <v>16</v>
      </c>
      <c r="J10" s="65"/>
      <c r="K10" s="65"/>
      <c r="L10" s="65"/>
      <c r="M10" s="65"/>
      <c r="N10" s="65"/>
      <c r="O10" s="67" t="s">
        <v>18</v>
      </c>
      <c r="P10" s="65"/>
      <c r="Q10" s="65"/>
      <c r="R10" s="65"/>
      <c r="S10" s="65"/>
      <c r="T10" s="65"/>
      <c r="U10" s="64" t="s">
        <v>19</v>
      </c>
      <c r="V10" s="65"/>
      <c r="W10" s="7"/>
      <c r="X10" s="7"/>
      <c r="Y10" s="7"/>
      <c r="Z10" s="7"/>
      <c r="AA10" s="7"/>
      <c r="AB10" s="7"/>
    </row>
    <row r="11" spans="1:28" ht="26.25" thickTop="1">
      <c r="A11" s="19"/>
      <c r="B11" s="59" t="s">
        <v>3</v>
      </c>
      <c r="C11" s="59" t="s">
        <v>22</v>
      </c>
      <c r="D11" s="59" t="s">
        <v>23</v>
      </c>
      <c r="E11" s="59" t="s">
        <v>24</v>
      </c>
      <c r="F11" s="59" t="s">
        <v>25</v>
      </c>
      <c r="G11" s="59" t="s">
        <v>26</v>
      </c>
      <c r="H11" s="59" t="s">
        <v>27</v>
      </c>
      <c r="I11" s="59" t="s">
        <v>28</v>
      </c>
      <c r="J11" s="59" t="s">
        <v>29</v>
      </c>
      <c r="K11" s="59" t="s">
        <v>31</v>
      </c>
      <c r="L11" s="59" t="s">
        <v>33</v>
      </c>
      <c r="M11" s="59" t="s">
        <v>34</v>
      </c>
      <c r="N11" s="59" t="s">
        <v>35</v>
      </c>
      <c r="O11" s="59" t="s">
        <v>36</v>
      </c>
      <c r="P11" s="59" t="s">
        <v>37</v>
      </c>
      <c r="Q11" s="59" t="s">
        <v>38</v>
      </c>
      <c r="R11" s="59" t="s">
        <v>39</v>
      </c>
      <c r="S11" s="59" t="s">
        <v>40</v>
      </c>
      <c r="T11" s="59" t="s">
        <v>41</v>
      </c>
      <c r="U11" s="59" t="s">
        <v>42</v>
      </c>
      <c r="V11" s="19" t="s">
        <v>43</v>
      </c>
      <c r="W11" s="21"/>
      <c r="X11" s="21"/>
      <c r="Y11" s="21"/>
      <c r="Z11" s="21"/>
      <c r="AA11" s="21"/>
      <c r="AB11" s="21"/>
    </row>
    <row r="12" spans="1:28" ht="89.25">
      <c r="A12" s="62" t="s">
        <v>46</v>
      </c>
      <c r="B12" s="60" t="s">
        <v>90</v>
      </c>
      <c r="C12" s="60" t="s">
        <v>251</v>
      </c>
      <c r="D12" s="62" t="s">
        <v>255</v>
      </c>
      <c r="E12" s="63" t="s">
        <v>140</v>
      </c>
      <c r="F12" s="62"/>
      <c r="G12" s="61" t="s">
        <v>95</v>
      </c>
      <c r="H12" s="61" t="s">
        <v>256</v>
      </c>
      <c r="I12" s="62" t="s">
        <v>51</v>
      </c>
      <c r="J12" s="61" t="s">
        <v>252</v>
      </c>
      <c r="K12" s="62" t="s">
        <v>253</v>
      </c>
      <c r="L12" s="61" t="s">
        <v>254</v>
      </c>
      <c r="M12" s="62" t="s">
        <v>257</v>
      </c>
      <c r="N12" s="62" t="s">
        <v>270</v>
      </c>
      <c r="O12" s="62" t="s">
        <v>258</v>
      </c>
      <c r="P12" s="62" t="s">
        <v>259</v>
      </c>
      <c r="Q12" s="62" t="s">
        <v>72</v>
      </c>
      <c r="R12" s="62" t="s">
        <v>260</v>
      </c>
      <c r="S12" s="61" t="s">
        <v>139</v>
      </c>
      <c r="T12" s="61" t="s">
        <v>261</v>
      </c>
      <c r="U12" s="62" t="s">
        <v>124</v>
      </c>
      <c r="V12" s="62" t="s">
        <v>262</v>
      </c>
      <c r="W12" s="24"/>
      <c r="X12" s="24"/>
      <c r="Y12" s="24"/>
      <c r="Z12" s="28"/>
      <c r="AA12" s="28"/>
      <c r="AB12" s="28"/>
    </row>
    <row r="13" spans="1:28" ht="76.5">
      <c r="A13" s="62" t="s">
        <v>79</v>
      </c>
      <c r="B13" s="60" t="s">
        <v>90</v>
      </c>
      <c r="C13" s="60" t="s">
        <v>263</v>
      </c>
      <c r="D13" s="62" t="s">
        <v>264</v>
      </c>
      <c r="E13" s="63" t="s">
        <v>142</v>
      </c>
      <c r="F13" s="62"/>
      <c r="G13" s="62" t="s">
        <v>265</v>
      </c>
      <c r="H13" s="61" t="s">
        <v>266</v>
      </c>
      <c r="I13" s="62" t="s">
        <v>81</v>
      </c>
      <c r="J13" s="62" t="s">
        <v>267</v>
      </c>
      <c r="K13" s="62" t="s">
        <v>268</v>
      </c>
      <c r="L13" s="61" t="s">
        <v>254</v>
      </c>
      <c r="M13" s="62" t="s">
        <v>269</v>
      </c>
      <c r="N13" s="62" t="s">
        <v>271</v>
      </c>
      <c r="O13" s="62" t="s">
        <v>272</v>
      </c>
      <c r="P13" s="62" t="s">
        <v>273</v>
      </c>
      <c r="Q13" s="62" t="s">
        <v>274</v>
      </c>
      <c r="R13" s="62" t="s">
        <v>275</v>
      </c>
      <c r="S13" s="61" t="s">
        <v>139</v>
      </c>
      <c r="T13" s="62" t="s">
        <v>276</v>
      </c>
      <c r="U13" s="62" t="s">
        <v>134</v>
      </c>
      <c r="V13" s="62" t="s">
        <v>277</v>
      </c>
      <c r="W13" s="24"/>
      <c r="X13" s="24"/>
      <c r="Y13" s="24"/>
      <c r="Z13" s="28"/>
      <c r="AA13" s="28"/>
      <c r="AB13" s="28"/>
    </row>
    <row r="14" spans="1:28" ht="57" customHeight="1">
      <c r="A14" s="62" t="s">
        <v>82</v>
      </c>
      <c r="B14" s="60" t="s">
        <v>90</v>
      </c>
      <c r="C14" s="60" t="s">
        <v>251</v>
      </c>
      <c r="D14" s="62" t="s">
        <v>264</v>
      </c>
      <c r="E14" s="63" t="s">
        <v>142</v>
      </c>
      <c r="F14" s="62"/>
      <c r="G14" s="61" t="s">
        <v>95</v>
      </c>
      <c r="H14" s="61" t="s">
        <v>279</v>
      </c>
      <c r="I14" s="62" t="s">
        <v>278</v>
      </c>
      <c r="J14" s="62" t="s">
        <v>252</v>
      </c>
      <c r="K14" s="62" t="s">
        <v>280</v>
      </c>
      <c r="L14" s="62" t="s">
        <v>281</v>
      </c>
      <c r="M14" s="62" t="s">
        <v>284</v>
      </c>
      <c r="N14" s="62" t="s">
        <v>282</v>
      </c>
      <c r="O14" s="62" t="s">
        <v>283</v>
      </c>
      <c r="P14" s="62" t="s">
        <v>285</v>
      </c>
      <c r="Q14" s="62" t="s">
        <v>274</v>
      </c>
      <c r="R14" s="62" t="s">
        <v>294</v>
      </c>
      <c r="S14" s="61" t="s">
        <v>139</v>
      </c>
      <c r="T14" s="62" t="s">
        <v>286</v>
      </c>
      <c r="U14" s="62" t="s">
        <v>242</v>
      </c>
      <c r="V14" s="62" t="s">
        <v>287</v>
      </c>
      <c r="W14" s="26"/>
      <c r="X14" s="26"/>
      <c r="Y14" s="26"/>
      <c r="Z14" s="22"/>
      <c r="AA14" s="22"/>
      <c r="AB14" s="22"/>
    </row>
    <row r="15" spans="1:28" ht="76.5">
      <c r="A15" s="62" t="s">
        <v>85</v>
      </c>
      <c r="B15" s="60" t="s">
        <v>90</v>
      </c>
      <c r="C15" s="60" t="s">
        <v>251</v>
      </c>
      <c r="D15" s="62" t="s">
        <v>288</v>
      </c>
      <c r="E15" s="63" t="s">
        <v>142</v>
      </c>
      <c r="F15" s="62"/>
      <c r="G15" s="61" t="s">
        <v>95</v>
      </c>
      <c r="H15" s="61" t="s">
        <v>289</v>
      </c>
      <c r="I15" s="62" t="s">
        <v>81</v>
      </c>
      <c r="J15" s="62" t="s">
        <v>290</v>
      </c>
      <c r="K15" s="62" t="s">
        <v>291</v>
      </c>
      <c r="L15" s="61" t="s">
        <v>254</v>
      </c>
      <c r="M15" s="62" t="s">
        <v>293</v>
      </c>
      <c r="N15" s="62" t="s">
        <v>292</v>
      </c>
      <c r="O15" s="62" t="s">
        <v>297</v>
      </c>
      <c r="P15" s="62" t="s">
        <v>298</v>
      </c>
      <c r="Q15" s="62" t="s">
        <v>274</v>
      </c>
      <c r="R15" s="62" t="s">
        <v>294</v>
      </c>
      <c r="S15" s="61" t="s">
        <v>295</v>
      </c>
      <c r="T15" s="62" t="s">
        <v>296</v>
      </c>
      <c r="U15" s="62" t="s">
        <v>124</v>
      </c>
      <c r="V15" s="62" t="s">
        <v>299</v>
      </c>
      <c r="W15" s="26"/>
      <c r="X15" s="26"/>
      <c r="Y15" s="26"/>
      <c r="Z15" s="22"/>
      <c r="AA15" s="22"/>
      <c r="AB15" s="22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898"/>
  <sheetViews>
    <sheetView workbookViewId="0">
      <selection activeCell="I16" sqref="I16"/>
    </sheetView>
  </sheetViews>
  <sheetFormatPr defaultColWidth="14.42578125" defaultRowHeight="15.75" customHeight="1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>
      <c r="A2" s="6"/>
      <c r="B2" s="8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>
      <c r="B4" s="15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16</v>
      </c>
      <c r="K4" s="65"/>
      <c r="L4" s="65"/>
      <c r="M4" s="65"/>
      <c r="N4" s="65"/>
      <c r="O4" s="68"/>
      <c r="P4" s="67" t="s">
        <v>18</v>
      </c>
      <c r="Q4" s="65"/>
      <c r="R4" s="65"/>
      <c r="S4" s="65"/>
      <c r="T4" s="65"/>
      <c r="U4" s="68"/>
      <c r="V4" s="64" t="s">
        <v>19</v>
      </c>
      <c r="W4" s="68"/>
    </row>
    <row r="5" spans="1:29" ht="25.5">
      <c r="B5" s="19"/>
      <c r="C5" s="20" t="s">
        <v>3</v>
      </c>
      <c r="D5" s="20" t="s">
        <v>22</v>
      </c>
      <c r="E5" s="20" t="s">
        <v>23</v>
      </c>
      <c r="F5" s="20" t="s">
        <v>44</v>
      </c>
      <c r="G5" s="20" t="s">
        <v>25</v>
      </c>
      <c r="H5" s="20" t="s">
        <v>26</v>
      </c>
      <c r="I5" s="20" t="s">
        <v>27</v>
      </c>
      <c r="J5" s="20" t="s">
        <v>28</v>
      </c>
      <c r="K5" s="20" t="s">
        <v>29</v>
      </c>
      <c r="L5" s="20" t="s">
        <v>31</v>
      </c>
      <c r="M5" s="20" t="s">
        <v>33</v>
      </c>
      <c r="N5" s="20" t="s">
        <v>34</v>
      </c>
      <c r="O5" s="20" t="s">
        <v>35</v>
      </c>
      <c r="P5" s="20" t="s">
        <v>36</v>
      </c>
      <c r="Q5" s="20" t="s">
        <v>37</v>
      </c>
      <c r="R5" s="20" t="s">
        <v>38</v>
      </c>
      <c r="S5" s="20" t="s">
        <v>39</v>
      </c>
      <c r="T5" s="20" t="s">
        <v>40</v>
      </c>
      <c r="U5" s="20" t="s">
        <v>41</v>
      </c>
      <c r="V5" s="20" t="s">
        <v>42</v>
      </c>
      <c r="W5" s="19" t="s">
        <v>43</v>
      </c>
      <c r="X5" s="21"/>
      <c r="Y5" s="21"/>
      <c r="Z5" s="21"/>
      <c r="AA5" s="21"/>
      <c r="AB5" s="21"/>
      <c r="AC5" s="21"/>
    </row>
    <row r="6" spans="1:29" ht="12.75" customHeight="1">
      <c r="A6" s="22"/>
      <c r="B6" s="23" t="s">
        <v>46</v>
      </c>
      <c r="C6" s="23" t="s">
        <v>54</v>
      </c>
      <c r="D6" s="23" t="s">
        <v>55</v>
      </c>
      <c r="E6" s="23" t="s">
        <v>56</v>
      </c>
      <c r="F6" s="23" t="s">
        <v>57</v>
      </c>
      <c r="G6" s="23" t="s">
        <v>58</v>
      </c>
      <c r="H6" s="23" t="s">
        <v>59</v>
      </c>
      <c r="I6" s="23" t="s">
        <v>60</v>
      </c>
      <c r="J6" s="23" t="s">
        <v>63</v>
      </c>
      <c r="K6" s="23" t="s">
        <v>64</v>
      </c>
      <c r="L6" s="23" t="s">
        <v>65</v>
      </c>
      <c r="M6" s="23" t="s">
        <v>66</v>
      </c>
      <c r="N6" s="23" t="s">
        <v>67</v>
      </c>
      <c r="O6" s="23" t="s">
        <v>68</v>
      </c>
      <c r="P6" s="23" t="s">
        <v>69</v>
      </c>
      <c r="Q6" s="23" t="s">
        <v>70</v>
      </c>
      <c r="R6" s="23" t="s">
        <v>72</v>
      </c>
      <c r="S6" s="23" t="s">
        <v>74</v>
      </c>
      <c r="T6" s="23" t="s">
        <v>75</v>
      </c>
      <c r="U6" s="23" t="s">
        <v>76</v>
      </c>
      <c r="V6" s="23" t="s">
        <v>77</v>
      </c>
      <c r="W6" s="25" t="s">
        <v>78</v>
      </c>
      <c r="X6" s="26"/>
      <c r="Y6" s="26"/>
      <c r="Z6" s="26"/>
      <c r="AA6" s="22"/>
      <c r="AB6" s="22"/>
      <c r="AC6" s="22"/>
    </row>
    <row r="7" spans="1:29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>
      <c r="A8" s="3"/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>
      <c r="A10" s="3"/>
      <c r="B10" s="8" t="s">
        <v>80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>
      <c r="B12" s="15" t="s">
        <v>11</v>
      </c>
      <c r="C12" s="66" t="s">
        <v>84</v>
      </c>
      <c r="D12" s="65"/>
      <c r="E12" s="65"/>
      <c r="F12" s="65"/>
      <c r="G12" s="65"/>
      <c r="H12" s="65"/>
      <c r="I12" s="65"/>
      <c r="J12" s="67" t="s">
        <v>16</v>
      </c>
      <c r="K12" s="65"/>
      <c r="L12" s="65"/>
      <c r="M12" s="65"/>
      <c r="N12" s="65"/>
      <c r="O12" s="65"/>
      <c r="P12" s="67" t="s">
        <v>18</v>
      </c>
      <c r="Q12" s="65"/>
      <c r="R12" s="65"/>
      <c r="S12" s="65"/>
      <c r="T12" s="65"/>
      <c r="U12" s="65"/>
      <c r="V12" s="64" t="s">
        <v>19</v>
      </c>
      <c r="W12" s="65"/>
      <c r="X12" s="7"/>
      <c r="Y12" s="7"/>
      <c r="Z12" s="7"/>
      <c r="AA12" s="7"/>
      <c r="AB12" s="7"/>
      <c r="AC12" s="7"/>
    </row>
    <row r="13" spans="1:29" ht="25.5">
      <c r="B13" s="19"/>
      <c r="C13" s="20" t="s">
        <v>3</v>
      </c>
      <c r="D13" s="20" t="s">
        <v>22</v>
      </c>
      <c r="E13" s="20" t="s">
        <v>23</v>
      </c>
      <c r="F13" s="20" t="s">
        <v>44</v>
      </c>
      <c r="G13" s="20" t="s">
        <v>25</v>
      </c>
      <c r="H13" s="20" t="s">
        <v>26</v>
      </c>
      <c r="I13" s="20" t="s">
        <v>27</v>
      </c>
      <c r="J13" s="20" t="s">
        <v>28</v>
      </c>
      <c r="K13" s="20" t="s">
        <v>29</v>
      </c>
      <c r="L13" s="20" t="s">
        <v>31</v>
      </c>
      <c r="M13" s="20" t="s">
        <v>33</v>
      </c>
      <c r="N13" s="20" t="s">
        <v>34</v>
      </c>
      <c r="O13" s="20" t="s">
        <v>35</v>
      </c>
      <c r="P13" s="20" t="s">
        <v>36</v>
      </c>
      <c r="Q13" s="20" t="s">
        <v>37</v>
      </c>
      <c r="R13" s="20" t="s">
        <v>38</v>
      </c>
      <c r="S13" s="20" t="s">
        <v>39</v>
      </c>
      <c r="T13" s="20" t="s">
        <v>40</v>
      </c>
      <c r="U13" s="20" t="s">
        <v>41</v>
      </c>
      <c r="V13" s="20" t="s">
        <v>42</v>
      </c>
      <c r="W13" s="19" t="s">
        <v>43</v>
      </c>
      <c r="X13" s="21"/>
      <c r="Y13" s="21"/>
      <c r="Z13" s="21"/>
      <c r="AA13" s="21"/>
      <c r="AB13" s="21"/>
      <c r="AC13" s="21"/>
    </row>
    <row r="14" spans="1:29" ht="12.75" customHeight="1">
      <c r="B14" s="23" t="s">
        <v>46</v>
      </c>
      <c r="C14" s="23" t="s">
        <v>90</v>
      </c>
      <c r="D14" s="23" t="s">
        <v>91</v>
      </c>
      <c r="E14" s="23" t="s">
        <v>92</v>
      </c>
      <c r="F14" s="23" t="s">
        <v>94</v>
      </c>
      <c r="G14" s="23" t="s">
        <v>58</v>
      </c>
      <c r="H14" s="23" t="s">
        <v>95</v>
      </c>
      <c r="I14" s="23" t="s">
        <v>96</v>
      </c>
      <c r="J14" s="23" t="s">
        <v>63</v>
      </c>
      <c r="K14" s="23" t="s">
        <v>98</v>
      </c>
      <c r="L14" s="23" t="s">
        <v>65</v>
      </c>
      <c r="M14" s="23" t="s">
        <v>99</v>
      </c>
      <c r="N14" s="23" t="s">
        <v>67</v>
      </c>
      <c r="O14" s="23" t="s">
        <v>68</v>
      </c>
      <c r="P14" s="23" t="s">
        <v>69</v>
      </c>
      <c r="Q14" s="23" t="s">
        <v>70</v>
      </c>
      <c r="R14" s="23" t="s">
        <v>72</v>
      </c>
      <c r="S14" s="23" t="s">
        <v>74</v>
      </c>
      <c r="T14" s="23" t="s">
        <v>75</v>
      </c>
      <c r="U14" s="23" t="s">
        <v>76</v>
      </c>
      <c r="V14" s="23" t="s">
        <v>77</v>
      </c>
      <c r="W14" s="25" t="s">
        <v>101</v>
      </c>
      <c r="X14" s="26"/>
      <c r="Y14" s="26"/>
      <c r="Z14" s="26"/>
      <c r="AA14" s="22"/>
      <c r="AB14" s="22"/>
      <c r="AC14" s="22"/>
    </row>
    <row r="15" spans="1:29" ht="12.75" customHeight="1">
      <c r="B15" s="23" t="s">
        <v>79</v>
      </c>
      <c r="C15" s="23" t="s">
        <v>90</v>
      </c>
      <c r="D15" s="23" t="s">
        <v>91</v>
      </c>
      <c r="E15" s="23" t="s">
        <v>103</v>
      </c>
      <c r="F15" s="23" t="s">
        <v>94</v>
      </c>
      <c r="G15" s="23" t="s">
        <v>104</v>
      </c>
      <c r="H15" s="23" t="s">
        <v>95</v>
      </c>
      <c r="I15" s="23" t="s">
        <v>106</v>
      </c>
      <c r="J15" s="23" t="s">
        <v>63</v>
      </c>
      <c r="K15" s="23" t="s">
        <v>98</v>
      </c>
      <c r="L15" s="23" t="s">
        <v>65</v>
      </c>
      <c r="M15" s="23" t="s">
        <v>99</v>
      </c>
      <c r="N15" s="23" t="s">
        <v>67</v>
      </c>
      <c r="O15" s="23" t="s">
        <v>68</v>
      </c>
      <c r="P15" s="23" t="s">
        <v>108</v>
      </c>
      <c r="Q15" s="23" t="s">
        <v>109</v>
      </c>
      <c r="R15" s="23" t="s">
        <v>72</v>
      </c>
      <c r="S15" s="23" t="s">
        <v>74</v>
      </c>
      <c r="T15" s="23" t="s">
        <v>110</v>
      </c>
      <c r="U15" s="23" t="s">
        <v>111</v>
      </c>
      <c r="V15" s="23" t="s">
        <v>77</v>
      </c>
      <c r="W15" s="25" t="s">
        <v>101</v>
      </c>
      <c r="X15" s="26"/>
      <c r="Y15" s="26"/>
      <c r="Z15" s="26"/>
      <c r="AA15" s="22"/>
      <c r="AB15" s="22"/>
      <c r="AC15" s="22"/>
    </row>
    <row r="16" spans="1:29" ht="12.75" customHeight="1">
      <c r="B16" s="23" t="s">
        <v>82</v>
      </c>
      <c r="C16" s="23" t="s">
        <v>90</v>
      </c>
      <c r="D16" s="23" t="s">
        <v>113</v>
      </c>
      <c r="E16" s="23" t="s">
        <v>103</v>
      </c>
      <c r="F16" s="23" t="s">
        <v>114</v>
      </c>
      <c r="G16" s="23" t="s">
        <v>115</v>
      </c>
      <c r="H16" s="23" t="s">
        <v>95</v>
      </c>
      <c r="I16" s="23" t="s">
        <v>116</v>
      </c>
      <c r="J16" s="23" t="s">
        <v>63</v>
      </c>
      <c r="K16" s="23" t="s">
        <v>98</v>
      </c>
      <c r="L16" s="23" t="s">
        <v>65</v>
      </c>
      <c r="M16" s="23" t="s">
        <v>99</v>
      </c>
      <c r="N16" s="23" t="s">
        <v>117</v>
      </c>
      <c r="O16" s="23" t="s">
        <v>68</v>
      </c>
      <c r="P16" s="23" t="s">
        <v>118</v>
      </c>
      <c r="Q16" s="23" t="s">
        <v>119</v>
      </c>
      <c r="R16" s="23" t="s">
        <v>120</v>
      </c>
      <c r="S16" s="23" t="s">
        <v>121</v>
      </c>
      <c r="T16" s="23" t="s">
        <v>122</v>
      </c>
      <c r="U16" s="23" t="s">
        <v>123</v>
      </c>
      <c r="V16" s="23" t="s">
        <v>124</v>
      </c>
      <c r="W16" s="25" t="s">
        <v>101</v>
      </c>
      <c r="X16" s="26"/>
      <c r="Y16" s="26"/>
      <c r="Z16" s="26"/>
      <c r="AA16" s="22"/>
      <c r="AB16" s="22"/>
      <c r="AC16" s="22"/>
    </row>
    <row r="17" spans="1:29" ht="12.75" customHeight="1">
      <c r="B17" s="23" t="s">
        <v>85</v>
      </c>
      <c r="C17" s="23" t="s">
        <v>90</v>
      </c>
      <c r="D17" s="23" t="s">
        <v>125</v>
      </c>
      <c r="E17" s="23" t="s">
        <v>92</v>
      </c>
      <c r="F17" s="23" t="s">
        <v>126</v>
      </c>
      <c r="G17" s="23" t="s">
        <v>127</v>
      </c>
      <c r="H17" s="23" t="s">
        <v>95</v>
      </c>
      <c r="I17" s="23" t="s">
        <v>128</v>
      </c>
      <c r="J17" s="23" t="s">
        <v>63</v>
      </c>
      <c r="K17" s="23" t="s">
        <v>98</v>
      </c>
      <c r="L17" s="23" t="s">
        <v>65</v>
      </c>
      <c r="M17" s="23" t="s">
        <v>129</v>
      </c>
      <c r="N17" s="23" t="s">
        <v>130</v>
      </c>
      <c r="O17" s="23" t="s">
        <v>68</v>
      </c>
      <c r="P17" s="23" t="s">
        <v>69</v>
      </c>
      <c r="Q17" s="23" t="s">
        <v>131</v>
      </c>
      <c r="R17" s="23" t="s">
        <v>120</v>
      </c>
      <c r="S17" s="23" t="s">
        <v>132</v>
      </c>
      <c r="T17" s="23" t="s">
        <v>110</v>
      </c>
      <c r="U17" s="23" t="s">
        <v>133</v>
      </c>
      <c r="V17" s="23" t="s">
        <v>134</v>
      </c>
      <c r="W17" s="25" t="s">
        <v>101</v>
      </c>
      <c r="X17" s="26"/>
      <c r="Y17" s="26"/>
      <c r="Z17" s="26"/>
      <c r="AA17" s="22"/>
      <c r="AB17" s="22"/>
      <c r="AC17" s="22"/>
    </row>
    <row r="18" spans="1:29" ht="12.75" customHeight="1">
      <c r="B18" s="23" t="s">
        <v>135</v>
      </c>
      <c r="C18" s="23" t="s">
        <v>90</v>
      </c>
      <c r="D18" s="23" t="s">
        <v>125</v>
      </c>
      <c r="E18" s="23" t="s">
        <v>103</v>
      </c>
      <c r="F18" s="23" t="s">
        <v>136</v>
      </c>
      <c r="G18" s="23" t="s">
        <v>104</v>
      </c>
      <c r="H18" s="23" t="s">
        <v>95</v>
      </c>
      <c r="I18" s="23" t="s">
        <v>137</v>
      </c>
      <c r="J18" s="23" t="s">
        <v>63</v>
      </c>
      <c r="K18" s="23" t="s">
        <v>98</v>
      </c>
      <c r="L18" s="23" t="s">
        <v>65</v>
      </c>
      <c r="M18" s="23" t="s">
        <v>99</v>
      </c>
      <c r="N18" s="23" t="s">
        <v>117</v>
      </c>
      <c r="O18" s="23" t="s">
        <v>68</v>
      </c>
      <c r="P18" s="23" t="s">
        <v>118</v>
      </c>
      <c r="Q18" s="23" t="s">
        <v>138</v>
      </c>
      <c r="R18" s="23" t="s">
        <v>120</v>
      </c>
      <c r="S18" s="23" t="s">
        <v>132</v>
      </c>
      <c r="T18" s="23" t="s">
        <v>139</v>
      </c>
      <c r="U18" s="23" t="s">
        <v>133</v>
      </c>
      <c r="V18" s="23" t="s">
        <v>134</v>
      </c>
      <c r="W18" s="25" t="s">
        <v>101</v>
      </c>
      <c r="X18" s="26"/>
      <c r="Y18" s="26"/>
      <c r="Z18" s="26"/>
      <c r="AA18" s="22"/>
      <c r="AB18" s="22"/>
      <c r="AC18" s="22"/>
    </row>
    <row r="19" spans="1:2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88"/>
  <sheetViews>
    <sheetView workbookViewId="0">
      <selection activeCell="B53" sqref="B53"/>
    </sheetView>
  </sheetViews>
  <sheetFormatPr defaultColWidth="14.42578125" defaultRowHeight="15.75" customHeight="1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10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12" t="s">
        <v>6</v>
      </c>
      <c r="B4" s="14" t="s">
        <v>8</v>
      </c>
      <c r="C4" s="14" t="s">
        <v>12</v>
      </c>
      <c r="D4" s="14" t="s">
        <v>13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6" t="str">
        <f t="shared" ref="A5:A13" si="0">"OM" &amp; TEXT(ROW()-ROW($A$4), "00")</f>
        <v>OM01</v>
      </c>
      <c r="B5" s="17" t="s">
        <v>15</v>
      </c>
      <c r="C5" s="17" t="s">
        <v>17</v>
      </c>
      <c r="D5" s="18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6" t="str">
        <f t="shared" si="0"/>
        <v>OM02</v>
      </c>
      <c r="B6" s="17" t="s">
        <v>20</v>
      </c>
      <c r="C6" s="17" t="s">
        <v>21</v>
      </c>
      <c r="D6" s="18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6" t="str">
        <f t="shared" si="0"/>
        <v>OM03</v>
      </c>
      <c r="B7" s="17" t="s">
        <v>30</v>
      </c>
      <c r="C7" s="17" t="s">
        <v>32</v>
      </c>
      <c r="D7" s="18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6" t="str">
        <f t="shared" si="0"/>
        <v>OM04</v>
      </c>
      <c r="B8" s="17" t="s">
        <v>45</v>
      </c>
      <c r="C8" s="17" t="s">
        <v>32</v>
      </c>
      <c r="D8" s="18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16" t="str">
        <f t="shared" si="0"/>
        <v>OM05</v>
      </c>
      <c r="B9" s="17" t="s">
        <v>47</v>
      </c>
      <c r="C9" s="17" t="s">
        <v>48</v>
      </c>
      <c r="D9" s="18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16" t="str">
        <f t="shared" si="0"/>
        <v>OM06</v>
      </c>
      <c r="B10" s="17" t="s">
        <v>49</v>
      </c>
      <c r="C10" s="17" t="s">
        <v>50</v>
      </c>
      <c r="D10" s="18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16" t="str">
        <f t="shared" si="0"/>
        <v>OM07</v>
      </c>
      <c r="B11" s="17" t="s">
        <v>52</v>
      </c>
      <c r="C11" s="17" t="s">
        <v>53</v>
      </c>
      <c r="D11" s="18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16" t="str">
        <f t="shared" si="0"/>
        <v>OM08</v>
      </c>
      <c r="B12" s="17" t="s">
        <v>61</v>
      </c>
      <c r="C12" s="17" t="s">
        <v>62</v>
      </c>
      <c r="D12" s="18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6" t="str">
        <f t="shared" si="0"/>
        <v>OM09</v>
      </c>
      <c r="B13" s="17" t="s">
        <v>71</v>
      </c>
      <c r="C13" s="17" t="s">
        <v>73</v>
      </c>
      <c r="D13" s="18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7"/>
      <c r="B14" s="27"/>
      <c r="C14" s="27"/>
      <c r="D14" s="2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10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12" t="s">
        <v>6</v>
      </c>
      <c r="B17" s="14" t="s">
        <v>83</v>
      </c>
      <c r="C17" s="14" t="s">
        <v>12</v>
      </c>
      <c r="D17" s="14" t="s">
        <v>13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16" t="str">
        <f t="shared" ref="A18:A28" si="2">"OS" &amp; TEXT(ROW()-ROW($A$17), "00")</f>
        <v>OS01</v>
      </c>
      <c r="B18" s="17" t="s">
        <v>86</v>
      </c>
      <c r="C18" s="17" t="s">
        <v>87</v>
      </c>
      <c r="D18" s="18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16" t="str">
        <f t="shared" si="2"/>
        <v>OS02</v>
      </c>
      <c r="B19" s="17" t="s">
        <v>55</v>
      </c>
      <c r="C19" s="17" t="s">
        <v>87</v>
      </c>
      <c r="D19" s="18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16" t="str">
        <f t="shared" si="2"/>
        <v>OS03</v>
      </c>
      <c r="B20" s="17" t="s">
        <v>88</v>
      </c>
      <c r="C20" s="17" t="s">
        <v>87</v>
      </c>
      <c r="D20" s="18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6" t="str">
        <f t="shared" si="2"/>
        <v>OS04</v>
      </c>
      <c r="B21" s="17" t="s">
        <v>89</v>
      </c>
      <c r="C21" s="17" t="s">
        <v>87</v>
      </c>
      <c r="D21" s="18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6" t="str">
        <f t="shared" si="2"/>
        <v>OS05</v>
      </c>
      <c r="B22" s="17" t="s">
        <v>93</v>
      </c>
      <c r="C22" s="17" t="s">
        <v>87</v>
      </c>
      <c r="D22" s="18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6" t="str">
        <f t="shared" si="2"/>
        <v>OS06</v>
      </c>
      <c r="B23" s="17" t="s">
        <v>97</v>
      </c>
      <c r="C23" s="17" t="s">
        <v>87</v>
      </c>
      <c r="D23" s="18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6" t="str">
        <f t="shared" si="2"/>
        <v>OS07</v>
      </c>
      <c r="B24" s="17" t="s">
        <v>100</v>
      </c>
      <c r="C24" s="17" t="s">
        <v>102</v>
      </c>
      <c r="D24" s="18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6" t="str">
        <f t="shared" si="2"/>
        <v>OS08</v>
      </c>
      <c r="B25" s="17" t="s">
        <v>105</v>
      </c>
      <c r="C25" s="17" t="s">
        <v>102</v>
      </c>
      <c r="D25" s="18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6" t="str">
        <f t="shared" si="2"/>
        <v>OS09</v>
      </c>
      <c r="B26" s="17" t="s">
        <v>107</v>
      </c>
      <c r="C26" s="17" t="s">
        <v>102</v>
      </c>
      <c r="D26" s="18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6" t="str">
        <f t="shared" si="2"/>
        <v>OS10</v>
      </c>
      <c r="B27" s="17" t="s">
        <v>112</v>
      </c>
      <c r="C27" s="17" t="s">
        <v>102</v>
      </c>
      <c r="D27" s="18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6" t="str">
        <f t="shared" si="2"/>
        <v>OS11</v>
      </c>
      <c r="B28" s="17" t="s">
        <v>71</v>
      </c>
      <c r="C28" s="17" t="s">
        <v>73</v>
      </c>
      <c r="D28" s="18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27"/>
      <c r="B29" s="27"/>
      <c r="C29" s="27"/>
      <c r="D29" s="2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10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2" t="s">
        <v>6</v>
      </c>
      <c r="B32" s="14" t="s">
        <v>83</v>
      </c>
      <c r="C32" s="14" t="s">
        <v>12</v>
      </c>
      <c r="D32" s="14" t="s">
        <v>13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6" t="str">
        <f t="shared" ref="A33:A39" si="4">"SD" &amp; TEXT(ROW()-ROW($A$32), "00")</f>
        <v>SD01</v>
      </c>
      <c r="B33" s="17" t="s">
        <v>140</v>
      </c>
      <c r="C33" s="17" t="s">
        <v>141</v>
      </c>
      <c r="D33" s="18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6" t="str">
        <f t="shared" si="4"/>
        <v>SD02</v>
      </c>
      <c r="B34" s="17" t="s">
        <v>142</v>
      </c>
      <c r="C34" s="17" t="s">
        <v>141</v>
      </c>
      <c r="D34" s="18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6" t="str">
        <f t="shared" si="4"/>
        <v>SD03</v>
      </c>
      <c r="B35" s="17" t="s">
        <v>143</v>
      </c>
      <c r="C35" s="17" t="s">
        <v>141</v>
      </c>
      <c r="D35" s="18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6" t="str">
        <f t="shared" si="4"/>
        <v>SD04</v>
      </c>
      <c r="B36" s="17" t="s">
        <v>144</v>
      </c>
      <c r="C36" s="17" t="s">
        <v>141</v>
      </c>
      <c r="D36" s="18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16" t="str">
        <f t="shared" si="4"/>
        <v>SD05</v>
      </c>
      <c r="B37" s="17" t="s">
        <v>145</v>
      </c>
      <c r="C37" s="17" t="s">
        <v>141</v>
      </c>
      <c r="D37" s="18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6" t="str">
        <f t="shared" si="4"/>
        <v>SD06</v>
      </c>
      <c r="B38" s="17" t="s">
        <v>146</v>
      </c>
      <c r="C38" s="17" t="s">
        <v>141</v>
      </c>
      <c r="D38" s="18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6" t="str">
        <f t="shared" si="4"/>
        <v>SD07</v>
      </c>
      <c r="B39" s="17" t="s">
        <v>71</v>
      </c>
      <c r="C39" s="17" t="s">
        <v>73</v>
      </c>
      <c r="D39" s="18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27"/>
      <c r="B40" s="27"/>
      <c r="C40" s="27"/>
      <c r="D40" s="2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 t="s">
        <v>147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2" t="s">
        <v>6</v>
      </c>
      <c r="B43" s="14" t="s">
        <v>8</v>
      </c>
      <c r="C43" s="14" t="s">
        <v>12</v>
      </c>
      <c r="D43" s="14" t="s">
        <v>13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6" t="str">
        <f t="shared" ref="A44:A46" si="6">"IU" &amp; TEXT(ROW()-ROW($A$43), "00")</f>
        <v>IU01</v>
      </c>
      <c r="B44" s="17" t="s">
        <v>149</v>
      </c>
      <c r="C44" s="17" t="s">
        <v>150</v>
      </c>
      <c r="D44" s="18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6" t="str">
        <f t="shared" si="6"/>
        <v>IU02</v>
      </c>
      <c r="B45" s="17" t="s">
        <v>151</v>
      </c>
      <c r="C45" s="17" t="s">
        <v>152</v>
      </c>
      <c r="D45" s="18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6" t="str">
        <f t="shared" si="6"/>
        <v>IU03</v>
      </c>
      <c r="B46" s="17" t="s">
        <v>71</v>
      </c>
      <c r="C46" s="17" t="s">
        <v>73</v>
      </c>
      <c r="D46" s="18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27"/>
      <c r="B47" s="27"/>
      <c r="C47" s="27"/>
      <c r="D47" s="2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10" t="s">
        <v>23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2" t="s">
        <v>6</v>
      </c>
      <c r="B50" s="14" t="s">
        <v>83</v>
      </c>
      <c r="C50" s="14" t="s">
        <v>12</v>
      </c>
      <c r="D50" s="14" t="s">
        <v>13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6" t="str">
        <f t="shared" ref="A51:A59" si="8">"EN" &amp; TEXT(ROW()-ROW($A$50), "00")</f>
        <v>EN01</v>
      </c>
      <c r="B51" s="17" t="s">
        <v>158</v>
      </c>
      <c r="C51" s="17" t="s">
        <v>160</v>
      </c>
      <c r="D51" s="18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6" t="str">
        <f t="shared" si="8"/>
        <v>EN02</v>
      </c>
      <c r="B52" s="17" t="s">
        <v>164</v>
      </c>
      <c r="C52" s="17" t="s">
        <v>160</v>
      </c>
      <c r="D52" s="18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6" t="str">
        <f t="shared" si="8"/>
        <v>EN03</v>
      </c>
      <c r="B53" s="17" t="s">
        <v>167</v>
      </c>
      <c r="C53" s="17" t="s">
        <v>160</v>
      </c>
      <c r="D53" s="18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6" t="str">
        <f t="shared" si="8"/>
        <v>EN04</v>
      </c>
      <c r="B54" s="17" t="s">
        <v>169</v>
      </c>
      <c r="C54" s="17" t="s">
        <v>160</v>
      </c>
      <c r="D54" s="18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6" t="str">
        <f t="shared" si="8"/>
        <v>EN05</v>
      </c>
      <c r="B55" s="17" t="s">
        <v>172</v>
      </c>
      <c r="C55" s="17" t="s">
        <v>160</v>
      </c>
      <c r="D55" s="18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6" t="str">
        <f t="shared" si="8"/>
        <v>EN06</v>
      </c>
      <c r="B56" s="17" t="s">
        <v>173</v>
      </c>
      <c r="C56" s="17" t="s">
        <v>102</v>
      </c>
      <c r="D56" s="18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6" t="str">
        <f t="shared" si="8"/>
        <v>EN07</v>
      </c>
      <c r="B57" s="17" t="s">
        <v>175</v>
      </c>
      <c r="C57" s="17" t="s">
        <v>102</v>
      </c>
      <c r="D57" s="18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6" t="str">
        <f t="shared" si="8"/>
        <v>EN08</v>
      </c>
      <c r="B58" s="17" t="s">
        <v>177</v>
      </c>
      <c r="C58" s="17" t="s">
        <v>102</v>
      </c>
      <c r="D58" s="18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6" t="str">
        <f t="shared" si="8"/>
        <v>EN09</v>
      </c>
      <c r="B59" s="17" t="s">
        <v>71</v>
      </c>
      <c r="C59" s="17" t="s">
        <v>73</v>
      </c>
      <c r="D59" s="18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27"/>
      <c r="B60" s="27"/>
      <c r="C60" s="27"/>
      <c r="D60" s="2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3"/>
  <sheetViews>
    <sheetView workbookViewId="0">
      <selection activeCell="B22" sqref="B22"/>
    </sheetView>
  </sheetViews>
  <sheetFormatPr defaultColWidth="14.42578125" defaultRowHeight="15.75" customHeight="1"/>
  <cols>
    <col min="2" max="2" width="43.140625" customWidth="1"/>
    <col min="3" max="3" width="28.42578125" customWidth="1"/>
    <col min="4" max="4" width="45.7109375" customWidth="1"/>
  </cols>
  <sheetData>
    <row r="1" spans="1:26" ht="15.75" customHeight="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>
      <c r="A2" s="10" t="s">
        <v>29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>
      <c r="A3" s="12" t="s">
        <v>6</v>
      </c>
      <c r="B3" s="14" t="s">
        <v>148</v>
      </c>
      <c r="C3" s="14" t="s">
        <v>12</v>
      </c>
      <c r="D3" s="14" t="s">
        <v>13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>
      <c r="A4" s="16" t="str">
        <f t="shared" ref="A4:A23" si="0">"DV" &amp; TEXT(ROW()-ROW($A$3), "00")</f>
        <v>DV01</v>
      </c>
      <c r="B4" s="17" t="s">
        <v>64</v>
      </c>
      <c r="C4" s="17" t="s">
        <v>153</v>
      </c>
      <c r="D4" s="18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>
      <c r="A5" s="16" t="str">
        <f t="shared" si="0"/>
        <v>DV02</v>
      </c>
      <c r="B5" s="17" t="s">
        <v>154</v>
      </c>
      <c r="C5" s="17" t="s">
        <v>153</v>
      </c>
      <c r="D5" s="18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>
      <c r="A6" s="16" t="str">
        <f t="shared" si="0"/>
        <v>DV03</v>
      </c>
      <c r="B6" s="17" t="s">
        <v>155</v>
      </c>
      <c r="C6" s="17" t="s">
        <v>153</v>
      </c>
      <c r="D6" s="18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>
      <c r="A7" s="16" t="str">
        <f t="shared" si="0"/>
        <v>DV04</v>
      </c>
      <c r="B7" s="17" t="s">
        <v>156</v>
      </c>
      <c r="C7" s="17" t="s">
        <v>157</v>
      </c>
      <c r="D7" s="18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>
      <c r="A8" s="16" t="str">
        <f t="shared" si="0"/>
        <v>DV05</v>
      </c>
      <c r="B8" s="17" t="s">
        <v>159</v>
      </c>
      <c r="C8" s="17" t="s">
        <v>157</v>
      </c>
      <c r="D8" s="18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>
      <c r="A9" s="16" t="str">
        <f t="shared" si="0"/>
        <v>DV06</v>
      </c>
      <c r="B9" s="17" t="s">
        <v>161</v>
      </c>
      <c r="C9" s="17" t="s">
        <v>162</v>
      </c>
      <c r="D9" s="18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>
      <c r="A10" s="16" t="str">
        <f t="shared" si="0"/>
        <v>DV07</v>
      </c>
      <c r="B10" s="17" t="s">
        <v>163</v>
      </c>
      <c r="C10" s="17" t="s">
        <v>162</v>
      </c>
      <c r="D10" s="18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>
      <c r="A11" s="16" t="str">
        <f t="shared" si="0"/>
        <v>DV08</v>
      </c>
      <c r="B11" s="17" t="s">
        <v>165</v>
      </c>
      <c r="C11" s="17" t="s">
        <v>166</v>
      </c>
      <c r="D11" s="18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>
      <c r="A12" s="16" t="str">
        <f t="shared" si="0"/>
        <v>DV09</v>
      </c>
      <c r="B12" s="17" t="s">
        <v>168</v>
      </c>
      <c r="C12" s="17" t="s">
        <v>166</v>
      </c>
      <c r="D12" s="18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>
      <c r="A13" s="16" t="str">
        <f t="shared" si="0"/>
        <v>DV10</v>
      </c>
      <c r="B13" s="17" t="s">
        <v>170</v>
      </c>
      <c r="C13" s="17" t="s">
        <v>171</v>
      </c>
      <c r="D13" s="18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>
      <c r="A14" s="16" t="str">
        <f t="shared" si="0"/>
        <v>DV11</v>
      </c>
      <c r="B14" s="17" t="s">
        <v>174</v>
      </c>
      <c r="C14" s="17" t="s">
        <v>171</v>
      </c>
      <c r="D14" s="18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>
      <c r="A15" s="16" t="str">
        <f t="shared" si="0"/>
        <v>DV12</v>
      </c>
      <c r="B15" s="17" t="s">
        <v>176</v>
      </c>
      <c r="C15" s="17" t="s">
        <v>157</v>
      </c>
      <c r="D15" s="18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>
      <c r="A16" s="16" t="str">
        <f t="shared" si="0"/>
        <v>DV13</v>
      </c>
      <c r="B16" s="17" t="s">
        <v>178</v>
      </c>
      <c r="C16" s="17" t="s">
        <v>157</v>
      </c>
      <c r="D16" s="18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>
      <c r="A17" s="16" t="str">
        <f t="shared" si="0"/>
        <v>DV14</v>
      </c>
      <c r="B17" s="17" t="s">
        <v>179</v>
      </c>
      <c r="C17" s="17" t="s">
        <v>162</v>
      </c>
      <c r="D17" s="18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>
      <c r="A18" s="16" t="str">
        <f t="shared" si="0"/>
        <v>DV15</v>
      </c>
      <c r="B18" s="17" t="s">
        <v>180</v>
      </c>
      <c r="C18" s="17" t="s">
        <v>162</v>
      </c>
      <c r="D18" s="18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>
      <c r="A19" s="16" t="str">
        <f t="shared" si="0"/>
        <v>DV16</v>
      </c>
      <c r="B19" s="17" t="s">
        <v>181</v>
      </c>
      <c r="C19" s="17" t="s">
        <v>166</v>
      </c>
      <c r="D19" s="18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>
      <c r="A20" s="16" t="str">
        <f t="shared" si="0"/>
        <v>DV17</v>
      </c>
      <c r="B20" s="17" t="s">
        <v>182</v>
      </c>
      <c r="C20" s="17" t="s">
        <v>166</v>
      </c>
      <c r="D20" s="18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>
      <c r="A21" s="16" t="str">
        <f t="shared" si="0"/>
        <v>DV18</v>
      </c>
      <c r="B21" s="17" t="s">
        <v>183</v>
      </c>
      <c r="C21" s="17" t="s">
        <v>171</v>
      </c>
      <c r="D21" s="18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>
      <c r="A22" s="16" t="str">
        <f t="shared" si="0"/>
        <v>DV19</v>
      </c>
      <c r="B22" s="17" t="s">
        <v>184</v>
      </c>
      <c r="C22" s="17" t="s">
        <v>171</v>
      </c>
      <c r="D22" s="18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>
      <c r="A23" s="16" t="str">
        <f t="shared" si="0"/>
        <v>DV20</v>
      </c>
      <c r="B23" s="17" t="s">
        <v>71</v>
      </c>
      <c r="C23" s="17" t="s">
        <v>73</v>
      </c>
      <c r="D23" s="18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>
      <c r="A24" s="27"/>
      <c r="B24" s="27"/>
      <c r="C24" s="27"/>
      <c r="D24" s="27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>
      <c r="A26" s="33" t="s">
        <v>185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>
      <c r="A27" s="36" t="s">
        <v>6</v>
      </c>
      <c r="B27" s="37" t="s">
        <v>186</v>
      </c>
      <c r="C27" s="38" t="s">
        <v>12</v>
      </c>
      <c r="D27" s="37" t="s">
        <v>13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>
      <c r="A28" s="39" t="str">
        <f t="shared" ref="A28:A41" si="2">"EV" &amp; TEXT(ROW()-ROW($A$35), "00")</f>
        <v>EV-07</v>
      </c>
      <c r="B28" s="40" t="s">
        <v>187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>
      <c r="A29" s="43" t="str">
        <f t="shared" si="2"/>
        <v>EV-06</v>
      </c>
      <c r="B29" s="44" t="s">
        <v>188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>
      <c r="A30" s="43" t="str">
        <f t="shared" si="2"/>
        <v>EV-05</v>
      </c>
      <c r="B30" s="44" t="s">
        <v>189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>
      <c r="A31" s="39" t="str">
        <f t="shared" si="2"/>
        <v>EV-04</v>
      </c>
      <c r="B31" s="44" t="s">
        <v>66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>
      <c r="A32" s="39" t="str">
        <f t="shared" si="2"/>
        <v>EV-03</v>
      </c>
      <c r="B32" s="40" t="s">
        <v>190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>
      <c r="A33" s="39" t="str">
        <f t="shared" si="2"/>
        <v>EV-02</v>
      </c>
      <c r="B33" s="40" t="s">
        <v>191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>
      <c r="A34" s="39" t="str">
        <f t="shared" si="2"/>
        <v>EV-01</v>
      </c>
      <c r="B34" s="40" t="s">
        <v>192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>
      <c r="A35" s="39" t="str">
        <f t="shared" si="2"/>
        <v>EV00</v>
      </c>
      <c r="B35" s="40" t="s">
        <v>193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>
      <c r="A36" s="39" t="str">
        <f t="shared" si="2"/>
        <v>EV01</v>
      </c>
      <c r="B36" s="40" t="s">
        <v>194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>
      <c r="A37" s="39" t="str">
        <f t="shared" si="2"/>
        <v>EV02</v>
      </c>
      <c r="B37" s="40" t="s">
        <v>195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>
      <c r="A38" s="39" t="str">
        <f t="shared" si="2"/>
        <v>EV03</v>
      </c>
      <c r="B38" s="40" t="s">
        <v>196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>
      <c r="A39" s="39" t="str">
        <f t="shared" si="2"/>
        <v>EV04</v>
      </c>
      <c r="B39" s="40" t="s">
        <v>197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>
      <c r="A40" s="39" t="str">
        <f t="shared" si="2"/>
        <v>EV05</v>
      </c>
      <c r="B40" s="40" t="s">
        <v>198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>
      <c r="A41" s="39" t="str">
        <f t="shared" si="2"/>
        <v>EV06</v>
      </c>
      <c r="B41" s="40" t="s">
        <v>71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2.75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2.75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2.75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2.75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2.75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2.75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2.75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2.75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2.75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2.75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2.75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24"/>
  <sheetViews>
    <sheetView workbookViewId="0">
      <selection activeCell="B6" sqref="B6"/>
    </sheetView>
  </sheetViews>
  <sheetFormatPr defaultColWidth="14.42578125" defaultRowHeight="15.75" customHeight="1"/>
  <cols>
    <col min="2" max="2" width="29.85546875" customWidth="1"/>
    <col min="3" max="4" width="51.5703125" customWidth="1"/>
    <col min="5" max="5" width="33.7109375" customWidth="1"/>
  </cols>
  <sheetData>
    <row r="1" spans="1:26" ht="12.75" customHeight="1">
      <c r="A1" s="10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2" t="s">
        <v>6</v>
      </c>
      <c r="B2" s="14" t="s">
        <v>200</v>
      </c>
      <c r="C2" s="14" t="s">
        <v>201</v>
      </c>
      <c r="D2" s="14" t="s">
        <v>202</v>
      </c>
      <c r="E2" s="14" t="s">
        <v>13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0" t="s">
        <v>203</v>
      </c>
      <c r="B3" s="17" t="s">
        <v>204</v>
      </c>
      <c r="C3" s="17"/>
      <c r="D3" s="17"/>
      <c r="E3" s="18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50" t="s">
        <v>206</v>
      </c>
      <c r="B4" s="17" t="s">
        <v>207</v>
      </c>
      <c r="C4" s="17" t="s">
        <v>208</v>
      </c>
      <c r="D4" s="17" t="s">
        <v>209</v>
      </c>
      <c r="E4" s="18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50" t="s">
        <v>210</v>
      </c>
      <c r="B5" s="17" t="s">
        <v>211</v>
      </c>
      <c r="C5" s="17" t="s">
        <v>212</v>
      </c>
      <c r="D5" s="17" t="s">
        <v>213</v>
      </c>
      <c r="E5" s="18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50" t="s">
        <v>214</v>
      </c>
      <c r="B6" s="17" t="s">
        <v>215</v>
      </c>
      <c r="C6" s="17" t="s">
        <v>216</v>
      </c>
      <c r="D6" s="17" t="s">
        <v>217</v>
      </c>
      <c r="E6" s="18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50" t="s">
        <v>219</v>
      </c>
      <c r="B7" s="17" t="s">
        <v>220</v>
      </c>
      <c r="C7" s="17" t="s">
        <v>221</v>
      </c>
      <c r="D7" s="17" t="s">
        <v>222</v>
      </c>
      <c r="E7" s="18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7"/>
      <c r="B8" s="27"/>
      <c r="C8" s="27"/>
      <c r="D8" s="27"/>
      <c r="E8" s="2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10" t="s">
        <v>218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12" t="s">
        <v>6</v>
      </c>
      <c r="B11" s="14" t="s">
        <v>200</v>
      </c>
      <c r="C11" s="14" t="s">
        <v>12</v>
      </c>
      <c r="D11" s="14" t="s">
        <v>223</v>
      </c>
      <c r="E11" s="14" t="s">
        <v>13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50" t="s">
        <v>224</v>
      </c>
      <c r="B12" s="17" t="s">
        <v>225</v>
      </c>
      <c r="C12" s="17" t="s">
        <v>225</v>
      </c>
      <c r="D12" s="17" t="s">
        <v>226</v>
      </c>
      <c r="E12" s="18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50" t="s">
        <v>227</v>
      </c>
      <c r="B13" s="17" t="s">
        <v>231</v>
      </c>
      <c r="C13" s="17" t="s">
        <v>231</v>
      </c>
      <c r="D13" s="17" t="s">
        <v>232</v>
      </c>
      <c r="E13" s="18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50" t="s">
        <v>228</v>
      </c>
      <c r="B14" s="17" t="s">
        <v>233</v>
      </c>
      <c r="C14" s="17" t="s">
        <v>234</v>
      </c>
      <c r="D14" s="17" t="s">
        <v>235</v>
      </c>
      <c r="E14" s="18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50" t="s">
        <v>229</v>
      </c>
      <c r="B15" s="17" t="s">
        <v>236</v>
      </c>
      <c r="C15" s="17" t="s">
        <v>238</v>
      </c>
      <c r="D15" s="17" t="s">
        <v>239</v>
      </c>
      <c r="E15" s="18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7"/>
      <c r="B16" s="27"/>
      <c r="C16" s="27"/>
      <c r="D16" s="27"/>
      <c r="E16" s="2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10" t="s">
        <v>205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12" t="s">
        <v>6</v>
      </c>
      <c r="B19" s="14" t="s">
        <v>200</v>
      </c>
      <c r="C19" s="53" t="s">
        <v>12</v>
      </c>
      <c r="D19" s="54"/>
      <c r="E19" s="14" t="s">
        <v>13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50" t="s">
        <v>243</v>
      </c>
      <c r="B20" s="17" t="s">
        <v>244</v>
      </c>
      <c r="C20" s="55" t="s">
        <v>244</v>
      </c>
      <c r="D20" s="56"/>
      <c r="E20" s="18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50" t="s">
        <v>230</v>
      </c>
      <c r="B21" s="17" t="s">
        <v>245</v>
      </c>
      <c r="C21" s="55" t="s">
        <v>246</v>
      </c>
      <c r="D21" s="56"/>
      <c r="E21" s="18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50" t="s">
        <v>237</v>
      </c>
      <c r="B22" s="17" t="s">
        <v>247</v>
      </c>
      <c r="C22" s="55" t="s">
        <v>248</v>
      </c>
      <c r="D22" s="56"/>
      <c r="E22" s="18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50" t="s">
        <v>241</v>
      </c>
      <c r="B23" s="17" t="s">
        <v>249</v>
      </c>
      <c r="C23" s="55" t="s">
        <v>250</v>
      </c>
      <c r="D23" s="56"/>
      <c r="E23" s="18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27"/>
      <c r="B24" s="27"/>
      <c r="C24" s="57"/>
      <c r="D24" s="58"/>
      <c r="E24" s="2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2:G15"/>
  <sheetViews>
    <sheetView workbookViewId="0">
      <selection activeCell="G6" sqref="G6"/>
    </sheetView>
  </sheetViews>
  <sheetFormatPr defaultColWidth="14.42578125" defaultRowHeight="15.75" customHeight="1"/>
  <sheetData>
    <row r="2" spans="2:7" ht="15.75" customHeight="1">
      <c r="B2" s="72" t="s">
        <v>205</v>
      </c>
      <c r="C2" s="73" t="s">
        <v>199</v>
      </c>
      <c r="D2" s="75" t="s">
        <v>218</v>
      </c>
      <c r="E2" s="76"/>
      <c r="F2" s="76"/>
      <c r="G2" s="77"/>
    </row>
    <row r="3" spans="2:7" ht="15.75" customHeight="1">
      <c r="B3" s="71"/>
      <c r="C3" s="74"/>
      <c r="D3" s="51" t="s">
        <v>224</v>
      </c>
      <c r="E3" s="51" t="s">
        <v>227</v>
      </c>
      <c r="F3" s="51" t="s">
        <v>228</v>
      </c>
      <c r="G3" s="51" t="s">
        <v>229</v>
      </c>
    </row>
    <row r="4" spans="2:7" ht="15.75" customHeight="1">
      <c r="B4" s="69" t="s">
        <v>230</v>
      </c>
      <c r="C4" s="52" t="s">
        <v>206</v>
      </c>
      <c r="D4" s="52" t="s">
        <v>77</v>
      </c>
      <c r="E4" s="52" t="s">
        <v>77</v>
      </c>
      <c r="F4" s="52" t="s">
        <v>77</v>
      </c>
      <c r="G4" s="52" t="s">
        <v>77</v>
      </c>
    </row>
    <row r="5" spans="2:7" ht="15.75" customHeight="1">
      <c r="B5" s="70"/>
      <c r="C5" s="52" t="s">
        <v>210</v>
      </c>
      <c r="D5" s="52" t="s">
        <v>77</v>
      </c>
      <c r="E5" s="52" t="s">
        <v>77</v>
      </c>
      <c r="F5" s="52" t="s">
        <v>77</v>
      </c>
      <c r="G5" s="52" t="s">
        <v>77</v>
      </c>
    </row>
    <row r="6" spans="2:7" ht="15.75" customHeight="1">
      <c r="B6" s="70"/>
      <c r="C6" s="52" t="s">
        <v>214</v>
      </c>
      <c r="D6" s="52" t="s">
        <v>77</v>
      </c>
      <c r="E6" s="52" t="s">
        <v>77</v>
      </c>
      <c r="F6" s="52" t="s">
        <v>77</v>
      </c>
      <c r="G6" s="52" t="s">
        <v>124</v>
      </c>
    </row>
    <row r="7" spans="2:7" ht="15.75" customHeight="1">
      <c r="B7" s="71"/>
      <c r="C7" s="52" t="s">
        <v>219</v>
      </c>
      <c r="D7" s="52" t="s">
        <v>77</v>
      </c>
      <c r="E7" s="52" t="s">
        <v>77</v>
      </c>
      <c r="F7" s="52" t="s">
        <v>124</v>
      </c>
      <c r="G7" s="52" t="s">
        <v>134</v>
      </c>
    </row>
    <row r="8" spans="2:7" ht="15.75" customHeight="1">
      <c r="B8" s="69" t="s">
        <v>237</v>
      </c>
      <c r="C8" s="52" t="s">
        <v>206</v>
      </c>
      <c r="D8" s="52" t="s">
        <v>77</v>
      </c>
      <c r="E8" s="52" t="s">
        <v>77</v>
      </c>
      <c r="F8" s="52" t="s">
        <v>77</v>
      </c>
      <c r="G8" s="52" t="s">
        <v>77</v>
      </c>
    </row>
    <row r="9" spans="2:7" ht="15.75" customHeight="1">
      <c r="B9" s="70"/>
      <c r="C9" s="52" t="s">
        <v>210</v>
      </c>
      <c r="D9" s="52" t="s">
        <v>77</v>
      </c>
      <c r="E9" s="52" t="s">
        <v>77</v>
      </c>
      <c r="F9" s="52" t="s">
        <v>77</v>
      </c>
      <c r="G9" s="52" t="s">
        <v>124</v>
      </c>
    </row>
    <row r="10" spans="2:7" ht="15.75" customHeight="1">
      <c r="B10" s="70"/>
      <c r="C10" s="52" t="s">
        <v>214</v>
      </c>
      <c r="D10" s="52" t="s">
        <v>77</v>
      </c>
      <c r="E10" s="52" t="s">
        <v>77</v>
      </c>
      <c r="F10" s="52" t="s">
        <v>124</v>
      </c>
      <c r="G10" s="52" t="s">
        <v>134</v>
      </c>
    </row>
    <row r="11" spans="2:7" ht="15.75" customHeight="1">
      <c r="B11" s="71"/>
      <c r="C11" s="52" t="s">
        <v>219</v>
      </c>
      <c r="D11" s="52" t="s">
        <v>77</v>
      </c>
      <c r="E11" s="52" t="s">
        <v>124</v>
      </c>
      <c r="F11" s="52" t="s">
        <v>134</v>
      </c>
      <c r="G11" s="52" t="s">
        <v>240</v>
      </c>
    </row>
    <row r="12" spans="2:7" ht="15.75" customHeight="1">
      <c r="B12" s="69" t="s">
        <v>241</v>
      </c>
      <c r="C12" s="52" t="s">
        <v>206</v>
      </c>
      <c r="D12" s="52" t="s">
        <v>77</v>
      </c>
      <c r="E12" s="52" t="s">
        <v>77</v>
      </c>
      <c r="F12" s="52" t="s">
        <v>77</v>
      </c>
      <c r="G12" s="52" t="s">
        <v>124</v>
      </c>
    </row>
    <row r="13" spans="2:7" ht="15.75" customHeight="1">
      <c r="B13" s="70"/>
      <c r="C13" s="52" t="s">
        <v>210</v>
      </c>
      <c r="D13" s="52" t="s">
        <v>77</v>
      </c>
      <c r="E13" s="52" t="s">
        <v>77</v>
      </c>
      <c r="F13" s="52" t="s">
        <v>124</v>
      </c>
      <c r="G13" s="52" t="s">
        <v>134</v>
      </c>
    </row>
    <row r="14" spans="2:7" ht="15.75" customHeight="1">
      <c r="B14" s="70"/>
      <c r="C14" s="52" t="s">
        <v>214</v>
      </c>
      <c r="D14" s="52" t="s">
        <v>77</v>
      </c>
      <c r="E14" s="52" t="s">
        <v>124</v>
      </c>
      <c r="F14" s="52" t="s">
        <v>134</v>
      </c>
      <c r="G14" s="52" t="s">
        <v>240</v>
      </c>
    </row>
    <row r="15" spans="2:7" ht="15.75" customHeight="1">
      <c r="B15" s="71"/>
      <c r="C15" s="52" t="s">
        <v>219</v>
      </c>
      <c r="D15" s="52" t="s">
        <v>77</v>
      </c>
      <c r="E15" s="52" t="s">
        <v>134</v>
      </c>
      <c r="F15" s="52" t="s">
        <v>240</v>
      </c>
      <c r="G15" s="52" t="s">
        <v>242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Ishan</cp:lastModifiedBy>
  <dcterms:modified xsi:type="dcterms:W3CDTF">2018-05-24T18:57:05Z</dcterms:modified>
</cp:coreProperties>
</file>