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tark\Github\Fall_2018_Homework\PS-250\"/>
    </mc:Choice>
  </mc:AlternateContent>
  <xr:revisionPtr revIDLastSave="0" documentId="10_ncr:8100000_{645B52BC-B146-4C1D-9848-9875AE9620C2}" xr6:coauthVersionLast="34" xr6:coauthVersionMax="36" xr10:uidLastSave="{00000000-0000-0000-0000-000000000000}"/>
  <bookViews>
    <workbookView xWindow="375" yWindow="915" windowWidth="27915" windowHeight="17445" xr2:uid="{8A792487-665D-AC4A-9DA8-7CD03030D35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D7" i="1"/>
  <c r="D6" i="1"/>
  <c r="D5" i="1"/>
  <c r="D4" i="1"/>
  <c r="D3" i="1"/>
  <c r="D2" i="1"/>
  <c r="D15" i="1" l="1"/>
  <c r="D13" i="1"/>
  <c r="D11" i="1"/>
  <c r="F1" i="1"/>
  <c r="F2" i="1"/>
  <c r="D14" i="1" s="1"/>
  <c r="C7" i="1"/>
  <c r="C6" i="1"/>
  <c r="C5" i="1"/>
  <c r="C4" i="1"/>
  <c r="C3" i="1"/>
  <c r="C2" i="1"/>
  <c r="C8" i="1" s="1"/>
  <c r="F3" i="1"/>
  <c r="D12" i="1" l="1"/>
  <c r="D16" i="1" s="1"/>
  <c r="D17" i="1"/>
  <c r="C9" i="1"/>
  <c r="F7" i="1" s="1"/>
  <c r="D18" i="1" l="1"/>
  <c r="F8" i="1"/>
  <c r="C15" i="1" l="1"/>
  <c r="C11" i="1"/>
  <c r="C14" i="1"/>
  <c r="C13" i="1"/>
  <c r="C12" i="1"/>
</calcChain>
</file>

<file path=xl/sharedStrings.xml><?xml version="1.0" encoding="utf-8"?>
<sst xmlns="http://schemas.openxmlformats.org/spreadsheetml/2006/main" count="21" uniqueCount="21">
  <si>
    <t>Pendulum Launch</t>
  </si>
  <si>
    <t>Range Launch</t>
  </si>
  <si>
    <t>Height from platform to Screw at rest cm</t>
  </si>
  <si>
    <t>Change in Height cm</t>
  </si>
  <si>
    <t>Height from Platform to Screw cm</t>
  </si>
  <si>
    <t>Mass of Ball g</t>
  </si>
  <si>
    <t>Pendulum Velocty m/s^2</t>
  </si>
  <si>
    <t>Esitmation of Distance m</t>
  </si>
  <si>
    <t>Average Heigth in Meters</t>
  </si>
  <si>
    <t>Mass of Pendulum g</t>
  </si>
  <si>
    <t>Vertical Distance Platform to Floor m</t>
  </si>
  <si>
    <t>Standard Deviation of Velocity</t>
  </si>
  <si>
    <t>Total Mean Change in Height</t>
  </si>
  <si>
    <t>Standard Deviation of Height</t>
  </si>
  <si>
    <t>Horizontal Distance Traveled M</t>
  </si>
  <si>
    <t>Diffence in Expected to actual</t>
  </si>
  <si>
    <t>Velocity based experimental x and y</t>
  </si>
  <si>
    <t xml:space="preserve">Average Velocity </t>
  </si>
  <si>
    <t xml:space="preserve">Total Mean Velocity </t>
  </si>
  <si>
    <t>Percent Difference Between the two methods</t>
  </si>
  <si>
    <t>Pendulum Initial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</si>
</sst>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3D6-B871-4D42-92E4-C2B666FA1C58}">
  <dimension ref="A1:F25"/>
  <sheetViews>
    <sheetView tabSelected="1" topLeftCell="B1" workbookViewId="0">
      <selection activeCell="C29" sqref="C29"/>
    </sheetView>
  </sheetViews>
  <sheetFormatPr defaultColWidth="11" defaultRowHeight="15.75" x14ac:dyDescent="0.25"/>
  <cols>
    <col min="1" max="1" width="17.125" customWidth="1"/>
    <col min="2" max="2" width="32.5" customWidth="1"/>
    <col min="3" max="3" width="36.625" customWidth="1"/>
    <col min="4" max="4" width="39.125" customWidth="1"/>
    <col min="5" max="5" width="43" customWidth="1"/>
    <col min="6" max="6" width="21.125" customWidth="1"/>
  </cols>
  <sheetData>
    <row r="1" spans="1:6" x14ac:dyDescent="0.25">
      <c r="A1" s="1" t="s">
        <v>0</v>
      </c>
      <c r="B1" s="1" t="s">
        <v>4</v>
      </c>
      <c r="C1" s="1" t="s">
        <v>3</v>
      </c>
      <c r="D1" s="1" t="s">
        <v>20</v>
      </c>
      <c r="E1" t="s">
        <v>5</v>
      </c>
      <c r="F1">
        <f>68.6</f>
        <v>68.599999999999994</v>
      </c>
    </row>
    <row r="2" spans="1:6" x14ac:dyDescent="0.25">
      <c r="A2" s="1">
        <v>1</v>
      </c>
      <c r="B2" s="1">
        <v>13.3</v>
      </c>
      <c r="C2" s="1">
        <f>(B2 - F4) / 100</f>
        <v>7.5500000000000012E-2</v>
      </c>
      <c r="D2" s="1">
        <f xml:space="preserve"> ((F1 + F3) / F1) * SQRT(2 * 9.8 * C2)</f>
        <v>6.1178171254684237</v>
      </c>
      <c r="E2" t="s">
        <v>10</v>
      </c>
      <c r="F2">
        <f>89.5 / 100</f>
        <v>0.89500000000000002</v>
      </c>
    </row>
    <row r="3" spans="1:6" x14ac:dyDescent="0.25">
      <c r="A3" s="1">
        <v>2</v>
      </c>
      <c r="B3" s="1">
        <v>13.7</v>
      </c>
      <c r="C3" s="1">
        <f>(B3 - F4) / 100</f>
        <v>7.9499999999999987E-2</v>
      </c>
      <c r="D3" s="1">
        <f xml:space="preserve"> ((F1 + F3) / F1) * SQRT(2 * 9.8 * C3)</f>
        <v>6.277787043412058</v>
      </c>
      <c r="E3" t="s">
        <v>9</v>
      </c>
      <c r="F3">
        <f xml:space="preserve"> 276.4</f>
        <v>276.39999999999998</v>
      </c>
    </row>
    <row r="4" spans="1:6" x14ac:dyDescent="0.25">
      <c r="A4" s="1">
        <v>3</v>
      </c>
      <c r="B4" s="1">
        <v>13.7</v>
      </c>
      <c r="C4" s="1">
        <f>(B4 - F4) / 100</f>
        <v>7.9499999999999987E-2</v>
      </c>
      <c r="D4" s="1">
        <f xml:space="preserve"> ((F1 + F3) / F1) * SQRT(2 * 9.8 * C4)</f>
        <v>6.277787043412058</v>
      </c>
      <c r="E4" t="s">
        <v>2</v>
      </c>
      <c r="F4">
        <v>5.75</v>
      </c>
    </row>
    <row r="5" spans="1:6" x14ac:dyDescent="0.25">
      <c r="A5" s="1">
        <v>4</v>
      </c>
      <c r="B5" s="1">
        <v>14</v>
      </c>
      <c r="C5" s="1">
        <f xml:space="preserve"> (B5 - F4) / 100</f>
        <v>8.2500000000000004E-2</v>
      </c>
      <c r="D5" s="1">
        <f xml:space="preserve"> ((F1 + F3) / F1) * SQRT(2 * 9.8 * C5)</f>
        <v>6.3951390132467427</v>
      </c>
    </row>
    <row r="6" spans="1:6" x14ac:dyDescent="0.25">
      <c r="A6" s="1">
        <v>5</v>
      </c>
      <c r="B6" s="1">
        <v>13.3</v>
      </c>
      <c r="C6" s="1">
        <f>(B6 - F4) / 100</f>
        <v>7.5500000000000012E-2</v>
      </c>
      <c r="D6" s="1">
        <f xml:space="preserve"> ((F1 + F3) / F1) * SQRT(2 * 9.8 * C6)</f>
        <v>6.1178171254684237</v>
      </c>
    </row>
    <row r="7" spans="1:6" x14ac:dyDescent="0.25">
      <c r="B7" s="2" t="s">
        <v>8</v>
      </c>
      <c r="C7" s="2">
        <f>AVERAGE(C2:C6)</f>
        <v>7.85E-2</v>
      </c>
      <c r="D7" s="1">
        <f>AVERAGE(D2:D6)</f>
        <v>6.2372694702015412</v>
      </c>
      <c r="E7" t="s">
        <v>6</v>
      </c>
      <c r="F7">
        <f xml:space="preserve"> ((F1 + F3) / F1) * SQRT(2 * 9.8 * C9)</f>
        <v>6.2912615644657928</v>
      </c>
    </row>
    <row r="8" spans="1:6" x14ac:dyDescent="0.25">
      <c r="B8" s="2" t="s">
        <v>13</v>
      </c>
      <c r="C8" s="2">
        <f>STDEVA(C2:C6) / SQRT(5)</f>
        <v>1.3416407864998709E-3</v>
      </c>
      <c r="E8" t="s">
        <v>7</v>
      </c>
      <c r="F8">
        <f>(F7) / SQRT(9.8 / (2 * F2))</f>
        <v>2.6887549278851033</v>
      </c>
    </row>
    <row r="9" spans="1:6" x14ac:dyDescent="0.25">
      <c r="B9" s="2" t="s">
        <v>12</v>
      </c>
      <c r="C9" s="2">
        <f xml:space="preserve"> C7 +C8</f>
        <v>7.9841640786499871E-2</v>
      </c>
    </row>
    <row r="10" spans="1:6" x14ac:dyDescent="0.25">
      <c r="A10" s="1" t="s">
        <v>1</v>
      </c>
      <c r="B10" s="1" t="s">
        <v>14</v>
      </c>
      <c r="C10" s="1" t="s">
        <v>15</v>
      </c>
      <c r="D10" s="1" t="s">
        <v>16</v>
      </c>
    </row>
    <row r="11" spans="1:6" x14ac:dyDescent="0.25">
      <c r="A11" s="1">
        <v>1</v>
      </c>
      <c r="B11" s="1">
        <v>2.59</v>
      </c>
      <c r="C11" s="1">
        <f xml:space="preserve"> F8 - B11</f>
        <v>9.8754927885103427E-2</v>
      </c>
      <c r="D11" s="1">
        <f xml:space="preserve"> B11 * SQRT(9.8 /  (2 * F2))</f>
        <v>6.0601906417640965</v>
      </c>
    </row>
    <row r="12" spans="1:6" x14ac:dyDescent="0.25">
      <c r="A12" s="1">
        <v>2</v>
      </c>
      <c r="B12" s="1">
        <v>2.63</v>
      </c>
      <c r="C12" s="1">
        <f>F8 - B12</f>
        <v>5.8754927885103392E-2</v>
      </c>
      <c r="D12" s="1">
        <f xml:space="preserve"> B12 * SQRT(9.8 / (2 * F2))</f>
        <v>6.1537843196291799</v>
      </c>
    </row>
    <row r="13" spans="1:6" x14ac:dyDescent="0.25">
      <c r="A13" s="1">
        <v>3</v>
      </c>
      <c r="B13" s="1">
        <v>2.57</v>
      </c>
      <c r="C13" s="1">
        <f xml:space="preserve"> F8 - B13</f>
        <v>0.11875492788510345</v>
      </c>
      <c r="D13" s="1">
        <f xml:space="preserve"> B13 * SQRT(9.8 / (2 * F2))</f>
        <v>6.0133938028315557</v>
      </c>
    </row>
    <row r="14" spans="1:6" x14ac:dyDescent="0.25">
      <c r="A14" s="1">
        <v>4</v>
      </c>
      <c r="B14" s="1">
        <v>2.59</v>
      </c>
      <c r="C14" s="1">
        <f xml:space="preserve"> F8 - B14</f>
        <v>9.8754927885103427E-2</v>
      </c>
      <c r="D14" s="1">
        <f xml:space="preserve"> B14 * SQRT(9.8 / (2 * F2))</f>
        <v>6.0601906417640965</v>
      </c>
    </row>
    <row r="15" spans="1:6" x14ac:dyDescent="0.25">
      <c r="A15" s="1">
        <v>5</v>
      </c>
      <c r="B15" s="1">
        <v>2.61</v>
      </c>
      <c r="C15" s="1">
        <f xml:space="preserve"> F8 - B15</f>
        <v>7.875492788510341E-2</v>
      </c>
      <c r="D15" s="1">
        <f xml:space="preserve"> B15 * SQRT(9.8 / (2 * F2))</f>
        <v>6.1069874806966382</v>
      </c>
    </row>
    <row r="16" spans="1:6" x14ac:dyDescent="0.25">
      <c r="C16" s="2" t="s">
        <v>17</v>
      </c>
      <c r="D16" s="2">
        <f>AVERAGE(D11:D15)</f>
        <v>6.0789093773371139</v>
      </c>
    </row>
    <row r="17" spans="3:5" x14ac:dyDescent="0.25">
      <c r="C17" s="2" t="s">
        <v>11</v>
      </c>
      <c r="D17" s="2">
        <f>STDEVA(D11:D15)</f>
        <v>5.3356605723206371E-2</v>
      </c>
    </row>
    <row r="18" spans="3:5" x14ac:dyDescent="0.25">
      <c r="C18" s="2" t="s">
        <v>18</v>
      </c>
      <c r="D18" s="2">
        <f xml:space="preserve"> D17 + D16</f>
        <v>6.1322659830603206</v>
      </c>
    </row>
    <row r="21" spans="3:5" x14ac:dyDescent="0.25">
      <c r="D21" s="1" t="s">
        <v>19</v>
      </c>
      <c r="E21" s="1">
        <f xml:space="preserve"> ((D7 - D18) / ((D18 + D7) / 2)) * 100</f>
        <v>1.6977757578362591</v>
      </c>
    </row>
    <row r="22" spans="3:5" x14ac:dyDescent="0.25">
      <c r="D22" s="1"/>
      <c r="E22" s="1"/>
    </row>
    <row r="23" spans="3:5" x14ac:dyDescent="0.25">
      <c r="D23" s="1"/>
      <c r="E23" s="1"/>
    </row>
    <row r="24" spans="3:5" x14ac:dyDescent="0.25">
      <c r="D24" s="1"/>
      <c r="E24" s="1"/>
    </row>
    <row r="25" spans="3:5" x14ac:dyDescent="0.25">
      <c r="D25" s="1"/>
      <c r="E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Cameron Stark</cp:lastModifiedBy>
  <dcterms:created xsi:type="dcterms:W3CDTF">2018-09-06T21:30:27Z</dcterms:created>
  <dcterms:modified xsi:type="dcterms:W3CDTF">2018-09-09T22:36:20Z</dcterms:modified>
</cp:coreProperties>
</file>