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Spring2019_Homework\MA-412\Excel_Templates\"/>
    </mc:Choice>
  </mc:AlternateContent>
  <xr:revisionPtr revIDLastSave="0" documentId="13_ncr:1_{FFB41A4A-71F9-4462-BFEA-5E8EE6F202B1}" xr6:coauthVersionLast="36" xr6:coauthVersionMax="43" xr10:uidLastSave="{00000000-0000-0000-0000-000000000000}"/>
  <bookViews>
    <workbookView xWindow="0" yWindow="450" windowWidth="28800" windowHeight="18000" firstSheet="1" activeTab="5" xr2:uid="{122D31AB-6986-9449-BD6D-ACEEB549C908}"/>
  </bookViews>
  <sheets>
    <sheet name="CI For Pi" sheetId="1" r:id="rId1"/>
    <sheet name="HT For PI" sheetId="2" r:id="rId2"/>
    <sheet name="Sampling Distribution" sheetId="3" r:id="rId3"/>
    <sheet name="Normal Distribution" sheetId="4" r:id="rId4"/>
    <sheet name="CI For Mu" sheetId="5" r:id="rId5"/>
    <sheet name="HT For M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6" l="1"/>
  <c r="C10" i="6"/>
  <c r="B10" i="6"/>
  <c r="C8" i="6"/>
  <c r="D8" i="6"/>
  <c r="B8" i="6"/>
  <c r="D7" i="6"/>
  <c r="C7" i="6"/>
  <c r="B7" i="6"/>
  <c r="B11" i="5"/>
  <c r="B10" i="5"/>
  <c r="B8" i="5"/>
  <c r="B7" i="5"/>
  <c r="B5" i="5"/>
  <c r="E16" i="4" l="1"/>
  <c r="G2" i="4"/>
  <c r="H2" i="4" s="1"/>
  <c r="E2" i="4"/>
  <c r="F2" i="4" s="1"/>
  <c r="I2" i="3" l="1"/>
  <c r="L2" i="3" s="1"/>
  <c r="H2" i="3"/>
  <c r="P2" i="3" s="1"/>
  <c r="F2" i="3"/>
  <c r="E2" i="3"/>
  <c r="D10" i="2"/>
  <c r="C10" i="2"/>
  <c r="D8" i="2"/>
  <c r="C8" i="2"/>
  <c r="B8" i="2"/>
  <c r="B10" i="2" s="1"/>
  <c r="M2" i="3" l="1"/>
  <c r="B17" i="1"/>
  <c r="D10" i="1"/>
  <c r="D12" i="1" s="1"/>
  <c r="B9" i="1"/>
  <c r="B10" i="1" s="1"/>
  <c r="C9" i="1"/>
  <c r="C17" i="1" s="1"/>
  <c r="D9" i="1"/>
  <c r="D17" i="1" s="1"/>
  <c r="C8" i="1"/>
  <c r="B8" i="1"/>
  <c r="D8" i="1"/>
  <c r="D13" i="1" l="1"/>
  <c r="C10" i="1"/>
</calcChain>
</file>

<file path=xl/sharedStrings.xml><?xml version="1.0" encoding="utf-8"?>
<sst xmlns="http://schemas.openxmlformats.org/spreadsheetml/2006/main" count="69" uniqueCount="58">
  <si>
    <t>PiHat</t>
  </si>
  <si>
    <t>n</t>
  </si>
  <si>
    <t>confidence</t>
  </si>
  <si>
    <t>Checks for CLT</t>
  </si>
  <si>
    <t>10 in Each Category IN DATA</t>
  </si>
  <si>
    <t>Estimated sd of PiHat = 0.5/sqrt(n)</t>
  </si>
  <si>
    <t>z-score = (1+confidence)/2</t>
  </si>
  <si>
    <t>MOE</t>
  </si>
  <si>
    <t>MOE = (z-score) * (est sd of piHat)</t>
  </si>
  <si>
    <t>Lower Limit</t>
  </si>
  <si>
    <t>Upper Limit</t>
  </si>
  <si>
    <t>FIND N</t>
  </si>
  <si>
    <t>FIND CONFIDENCE INTERVAL</t>
  </si>
  <si>
    <t>n = (z-score * .5) / MOE</t>
  </si>
  <si>
    <t>Lower Tail</t>
  </si>
  <si>
    <t>Two Tail</t>
  </si>
  <si>
    <t>Upper Tail</t>
  </si>
  <si>
    <t>Pi0</t>
  </si>
  <si>
    <t>Alpha</t>
  </si>
  <si>
    <t>piHat</t>
  </si>
  <si>
    <t>mean</t>
  </si>
  <si>
    <t>std = sqrt(pi*(1-pi)/n)</t>
  </si>
  <si>
    <t>p-value</t>
  </si>
  <si>
    <t>pi</t>
  </si>
  <si>
    <t>1-pi</t>
  </si>
  <si>
    <t>Expected for pi</t>
  </si>
  <si>
    <t>Expected for 1 - pi</t>
  </si>
  <si>
    <t>Mean</t>
  </si>
  <si>
    <t>StdDev</t>
  </si>
  <si>
    <t>Variable Value</t>
  </si>
  <si>
    <t>Percentile</t>
  </si>
  <si>
    <t>Percentile (%)</t>
  </si>
  <si>
    <t>Variable</t>
  </si>
  <si>
    <t>FIND Percentile</t>
  </si>
  <si>
    <t>x</t>
  </si>
  <si>
    <t>Mu</t>
  </si>
  <si>
    <t>Upper Percentile</t>
  </si>
  <si>
    <t>Upper Percentile (%)</t>
  </si>
  <si>
    <t>Lower Percentile</t>
  </si>
  <si>
    <t>Lower Percentile (%)</t>
  </si>
  <si>
    <t>FIND X Value</t>
  </si>
  <si>
    <t xml:space="preserve">MuHat </t>
  </si>
  <si>
    <t>Sigma Hat</t>
  </si>
  <si>
    <t>Est StdDev of MuHat = Sigma Hat/sqrt(n)</t>
  </si>
  <si>
    <t>Confidence Level</t>
  </si>
  <si>
    <t>Est # StdDev of Muhat</t>
  </si>
  <si>
    <t>MOE = (Est StdDev Of MuHat) * (Est # StdDev of MuHat)</t>
  </si>
  <si>
    <t>Lower Endpoint</t>
  </si>
  <si>
    <t>Upper Endpoint</t>
  </si>
  <si>
    <t>Inputs</t>
  </si>
  <si>
    <t>Mu0 (Mean under null)</t>
  </si>
  <si>
    <t>2 Tailed</t>
  </si>
  <si>
    <t>MuHat (Sample Mean)</t>
  </si>
  <si>
    <t xml:space="preserve">Sigma Hat (Sample Standard Deviation) </t>
  </si>
  <si>
    <t>n (Sample Size)</t>
  </si>
  <si>
    <t>Standar Error = Sigma Hat / sqrt(n)</t>
  </si>
  <si>
    <t>t score = (MuHat - Mu0) / standard Error</t>
  </si>
  <si>
    <t xml:space="preserve">p-value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</si>
</sst>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9" fontId="0" fillId="5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B894-3787-6B4C-A0CA-4B1047F7F73D}">
  <dimension ref="A1:D17"/>
  <sheetViews>
    <sheetView workbookViewId="0">
      <selection activeCell="G21" sqref="G21"/>
    </sheetView>
  </sheetViews>
  <sheetFormatPr defaultColWidth="11" defaultRowHeight="15.75" x14ac:dyDescent="0.25"/>
  <cols>
    <col min="1" max="1" width="30.125" bestFit="1" customWidth="1"/>
    <col min="2" max="2" width="24.875" bestFit="1" customWidth="1"/>
    <col min="3" max="3" width="15.125" customWidth="1"/>
    <col min="4" max="4" width="17.625" customWidth="1"/>
  </cols>
  <sheetData>
    <row r="1" spans="1:4" x14ac:dyDescent="0.25">
      <c r="A1" s="1" t="s">
        <v>12</v>
      </c>
      <c r="B1" s="2">
        <v>0.9</v>
      </c>
      <c r="C1" s="2">
        <v>0.95</v>
      </c>
      <c r="D1" s="2">
        <v>0.99</v>
      </c>
    </row>
    <row r="2" spans="1:4" x14ac:dyDescent="0.25">
      <c r="A2" s="3" t="s">
        <v>0</v>
      </c>
      <c r="B2" s="3"/>
      <c r="C2" s="3"/>
      <c r="D2" s="3"/>
    </row>
    <row r="3" spans="1:4" x14ac:dyDescent="0.25">
      <c r="A3" s="3" t="s">
        <v>1</v>
      </c>
      <c r="B3" s="3"/>
      <c r="C3" s="3"/>
      <c r="D3" s="3"/>
    </row>
    <row r="4" spans="1:4" x14ac:dyDescent="0.25">
      <c r="A4" s="4" t="s">
        <v>2</v>
      </c>
      <c r="B4" s="4">
        <v>0.9</v>
      </c>
      <c r="C4" s="4">
        <v>0.95</v>
      </c>
      <c r="D4" s="4">
        <v>0.99</v>
      </c>
    </row>
    <row r="5" spans="1:4" x14ac:dyDescent="0.25">
      <c r="A5" s="5"/>
      <c r="B5" s="5"/>
      <c r="C5" s="5"/>
      <c r="D5" s="5"/>
    </row>
    <row r="6" spans="1:4" x14ac:dyDescent="0.25">
      <c r="A6" s="5" t="s">
        <v>3</v>
      </c>
      <c r="B6" s="5" t="s">
        <v>4</v>
      </c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6" t="s">
        <v>5</v>
      </c>
      <c r="B8" s="6" t="e">
        <f t="shared" ref="B8" si="0">0.5/SQRT(B3)</f>
        <v>#DIV/0!</v>
      </c>
      <c r="C8" s="6" t="e">
        <f>0.5/SQRT(C3)</f>
        <v>#DIV/0!</v>
      </c>
      <c r="D8" s="6" t="e">
        <f>0.5/SQRT(D3)</f>
        <v>#DIV/0!</v>
      </c>
    </row>
    <row r="9" spans="1:4" x14ac:dyDescent="0.25">
      <c r="A9" s="6" t="s">
        <v>6</v>
      </c>
      <c r="B9" s="6">
        <f t="shared" ref="B9:C9" si="1">_xlfn.NORM.S.INV((1+B4)/2)</f>
        <v>1.6448536269514715</v>
      </c>
      <c r="C9" s="6">
        <f t="shared" si="1"/>
        <v>1.9599639845400536</v>
      </c>
      <c r="D9" s="6">
        <f>_xlfn.NORM.S.INV((1+D4)/2)</f>
        <v>2.5758293035488999</v>
      </c>
    </row>
    <row r="10" spans="1:4" x14ac:dyDescent="0.25">
      <c r="A10" s="6" t="s">
        <v>8</v>
      </c>
      <c r="B10" s="6" t="e">
        <f>B9*B8</f>
        <v>#DIV/0!</v>
      </c>
      <c r="C10" s="6" t="e">
        <f>C9*C8</f>
        <v>#DIV/0!</v>
      </c>
      <c r="D10" s="6" t="e">
        <f>D9*D8</f>
        <v>#DIV/0!</v>
      </c>
    </row>
    <row r="11" spans="1:4" x14ac:dyDescent="0.25">
      <c r="A11" s="5"/>
      <c r="B11" s="5"/>
      <c r="C11" s="5"/>
      <c r="D11" s="5"/>
    </row>
    <row r="12" spans="1:4" x14ac:dyDescent="0.25">
      <c r="A12" s="7" t="s">
        <v>9</v>
      </c>
      <c r="B12" s="7"/>
      <c r="C12" s="7"/>
      <c r="D12" s="7" t="e">
        <f>D2 - D10</f>
        <v>#DIV/0!</v>
      </c>
    </row>
    <row r="13" spans="1:4" x14ac:dyDescent="0.25">
      <c r="A13" s="7" t="s">
        <v>10</v>
      </c>
      <c r="B13" s="7"/>
      <c r="C13" s="7"/>
      <c r="D13" s="7" t="e">
        <f>D2 + D10</f>
        <v>#DIV/0!</v>
      </c>
    </row>
    <row r="14" spans="1:4" x14ac:dyDescent="0.25">
      <c r="A14" s="5"/>
      <c r="B14" s="5"/>
      <c r="C14" s="5"/>
      <c r="D14" s="5"/>
    </row>
    <row r="15" spans="1:4" x14ac:dyDescent="0.25">
      <c r="A15" s="1" t="s">
        <v>11</v>
      </c>
      <c r="B15" s="5"/>
      <c r="C15" s="5"/>
      <c r="D15" s="5"/>
    </row>
    <row r="16" spans="1:4" x14ac:dyDescent="0.25">
      <c r="A16" s="8" t="s">
        <v>7</v>
      </c>
      <c r="B16" s="8"/>
      <c r="C16" s="8"/>
      <c r="D16" s="8"/>
    </row>
    <row r="17" spans="1:4" x14ac:dyDescent="0.25">
      <c r="A17" s="8" t="s">
        <v>13</v>
      </c>
      <c r="B17" s="8" t="e">
        <f>ROUNDUP(((B9*0.5) / B16) ^ 2,0)</f>
        <v>#DIV/0!</v>
      </c>
      <c r="C17" s="8" t="e">
        <f t="shared" ref="C17:D17" si="2">ROUNDUP(((C9*0.5) / C16) ^ 2,0)</f>
        <v>#DIV/0!</v>
      </c>
      <c r="D17" s="8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FCA5-24D1-416D-B17D-6C7063B56E4A}">
  <dimension ref="A1:D10"/>
  <sheetViews>
    <sheetView workbookViewId="0">
      <selection activeCell="E9" sqref="E9"/>
    </sheetView>
  </sheetViews>
  <sheetFormatPr defaultRowHeight="15.75" x14ac:dyDescent="0.25"/>
  <cols>
    <col min="1" max="1" width="24.375" customWidth="1"/>
    <col min="2" max="2" width="15.5" customWidth="1"/>
    <col min="3" max="3" width="14.5" customWidth="1"/>
    <col min="4" max="4" width="16.25" customWidth="1"/>
  </cols>
  <sheetData>
    <row r="1" spans="1:4" x14ac:dyDescent="0.25">
      <c r="A1" s="9"/>
      <c r="B1" s="9" t="s">
        <v>14</v>
      </c>
      <c r="C1" s="9" t="s">
        <v>15</v>
      </c>
      <c r="D1" s="9" t="s">
        <v>16</v>
      </c>
    </row>
    <row r="2" spans="1:4" x14ac:dyDescent="0.25">
      <c r="A2" s="10" t="s">
        <v>17</v>
      </c>
      <c r="B2" s="10"/>
      <c r="C2" s="10"/>
      <c r="D2" s="10"/>
    </row>
    <row r="3" spans="1:4" x14ac:dyDescent="0.25">
      <c r="A3" s="10" t="s">
        <v>18</v>
      </c>
      <c r="B3" s="10"/>
      <c r="C3" s="10"/>
      <c r="D3" s="10"/>
    </row>
    <row r="4" spans="1:4" x14ac:dyDescent="0.25">
      <c r="A4" s="10" t="s">
        <v>1</v>
      </c>
      <c r="B4" s="10"/>
      <c r="C4" s="10"/>
      <c r="D4" s="10"/>
    </row>
    <row r="5" spans="1:4" x14ac:dyDescent="0.25">
      <c r="A5" s="10" t="s">
        <v>19</v>
      </c>
      <c r="B5" s="10"/>
      <c r="C5" s="10"/>
      <c r="D5" s="10"/>
    </row>
    <row r="6" spans="1:4" x14ac:dyDescent="0.25">
      <c r="A6" s="9"/>
      <c r="B6" s="9"/>
      <c r="C6" s="9"/>
      <c r="D6" s="9"/>
    </row>
    <row r="7" spans="1:4" x14ac:dyDescent="0.25">
      <c r="A7" s="11" t="s">
        <v>20</v>
      </c>
      <c r="B7" s="11"/>
      <c r="C7" s="11"/>
      <c r="D7" s="11"/>
    </row>
    <row r="8" spans="1:4" x14ac:dyDescent="0.25">
      <c r="A8" s="11" t="s">
        <v>21</v>
      </c>
      <c r="B8" s="11" t="e">
        <f>SQRT((B7*(1-B7))/B4)</f>
        <v>#DIV/0!</v>
      </c>
      <c r="C8" s="11" t="e">
        <f t="shared" ref="C8:D8" si="0">SQRT((C7*(1-C7))/C4)</f>
        <v>#DIV/0!</v>
      </c>
      <c r="D8" s="11" t="e">
        <f t="shared" si="0"/>
        <v>#DIV/0!</v>
      </c>
    </row>
    <row r="9" spans="1:4" x14ac:dyDescent="0.25">
      <c r="A9" s="9"/>
      <c r="B9" s="9"/>
      <c r="C9" s="9"/>
      <c r="D9" s="9"/>
    </row>
    <row r="10" spans="1:4" x14ac:dyDescent="0.25">
      <c r="A10" s="12" t="s">
        <v>22</v>
      </c>
      <c r="B10" s="12" t="e">
        <f>_xlfn.NORM.DIST(B5,B7,B8,TRUE)</f>
        <v>#DIV/0!</v>
      </c>
      <c r="C10" s="12" t="e">
        <f xml:space="preserve"> 2 * (1-_xlfn.NORM.DIST(C5,C7,C8,TRUE))</f>
        <v>#DIV/0!</v>
      </c>
      <c r="D10" s="12" t="e">
        <f>1-_xlfn.NORM.DIST(D5,D7,D8,TRUE)</f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8E2B-FB7B-4591-B456-D8965FF6B7C6}">
  <dimension ref="A1:P23"/>
  <sheetViews>
    <sheetView topLeftCell="C1" workbookViewId="0">
      <selection activeCell="H39" sqref="H39"/>
    </sheetView>
  </sheetViews>
  <sheetFormatPr defaultRowHeight="15.75" x14ac:dyDescent="0.25"/>
  <cols>
    <col min="5" max="5" width="13.125" bestFit="1" customWidth="1"/>
    <col min="6" max="6" width="15.75" bestFit="1" customWidth="1"/>
    <col min="11" max="11" width="12.75" bestFit="1" customWidth="1"/>
    <col min="13" max="13" width="12.125" bestFit="1" customWidth="1"/>
  </cols>
  <sheetData>
    <row r="1" spans="1:16" x14ac:dyDescent="0.25">
      <c r="A1" s="13" t="s">
        <v>23</v>
      </c>
      <c r="B1" s="13" t="s">
        <v>24</v>
      </c>
      <c r="C1" s="13" t="s">
        <v>1</v>
      </c>
      <c r="D1" s="14"/>
      <c r="E1" s="15" t="s">
        <v>25</v>
      </c>
      <c r="F1" s="15" t="s">
        <v>26</v>
      </c>
      <c r="G1" s="14"/>
      <c r="H1" s="16" t="s">
        <v>27</v>
      </c>
      <c r="I1" s="16" t="s">
        <v>28</v>
      </c>
      <c r="J1" s="14"/>
      <c r="K1" s="17" t="s">
        <v>29</v>
      </c>
      <c r="L1" s="17" t="s">
        <v>30</v>
      </c>
      <c r="M1" s="17" t="s">
        <v>31</v>
      </c>
      <c r="N1" s="14"/>
      <c r="O1" s="18" t="s">
        <v>30</v>
      </c>
      <c r="P1" s="18" t="s">
        <v>32</v>
      </c>
    </row>
    <row r="2" spans="1:16" x14ac:dyDescent="0.25">
      <c r="A2" s="13"/>
      <c r="B2" s="13"/>
      <c r="C2" s="13"/>
      <c r="D2" s="14"/>
      <c r="E2" s="15">
        <f>A2 * C2</f>
        <v>0</v>
      </c>
      <c r="F2" s="15">
        <f>B2 * C2</f>
        <v>0</v>
      </c>
      <c r="G2" s="14"/>
      <c r="H2" s="16">
        <f>A2</f>
        <v>0</v>
      </c>
      <c r="I2" s="16" t="e">
        <f>SQRT((A2 * B2)/C2)</f>
        <v>#DIV/0!</v>
      </c>
      <c r="J2" s="14"/>
      <c r="K2" s="17"/>
      <c r="L2" s="17" t="e">
        <f>_xlfn.NORM.DIST(K2,H2,I2, TRUE)</f>
        <v>#DIV/0!</v>
      </c>
      <c r="M2" s="17" t="e">
        <f>_xlfn.NORM.DIST(K2,H2,I2, TRUE) * 100</f>
        <v>#DIV/0!</v>
      </c>
      <c r="N2" s="14"/>
      <c r="O2" s="18"/>
      <c r="P2" s="18" t="e">
        <f>_xlfn.NORM.INV(O2,H2,I2)</f>
        <v>#DIV/0!</v>
      </c>
    </row>
    <row r="3" spans="1:16" x14ac:dyDescent="0.25">
      <c r="A3" s="13"/>
      <c r="B3" s="13"/>
      <c r="C3" s="13"/>
      <c r="D3" s="14"/>
      <c r="E3" s="15"/>
      <c r="F3" s="15"/>
      <c r="G3" s="14"/>
      <c r="H3" s="16"/>
      <c r="I3" s="16"/>
      <c r="J3" s="14"/>
      <c r="K3" s="17"/>
      <c r="L3" s="17"/>
      <c r="M3" s="17"/>
      <c r="N3" s="14"/>
      <c r="O3" s="18"/>
      <c r="P3" s="18"/>
    </row>
    <row r="4" spans="1:16" x14ac:dyDescent="0.25">
      <c r="A4" s="13"/>
      <c r="B4" s="13"/>
      <c r="C4" s="13"/>
      <c r="D4" s="14"/>
      <c r="E4" s="15"/>
      <c r="F4" s="15"/>
      <c r="G4" s="14"/>
      <c r="H4" s="16"/>
      <c r="I4" s="16"/>
      <c r="J4" s="14"/>
      <c r="K4" s="17"/>
      <c r="L4" s="17"/>
      <c r="M4" s="17"/>
      <c r="N4" s="14"/>
      <c r="O4" s="18"/>
      <c r="P4" s="18"/>
    </row>
    <row r="5" spans="1:16" x14ac:dyDescent="0.25">
      <c r="A5" s="13"/>
      <c r="B5" s="13"/>
      <c r="C5" s="13"/>
      <c r="D5" s="14"/>
      <c r="E5" s="15"/>
      <c r="F5" s="15"/>
      <c r="G5" s="14"/>
      <c r="H5" s="16"/>
      <c r="I5" s="16"/>
      <c r="J5" s="14"/>
      <c r="K5" s="17"/>
      <c r="L5" s="17"/>
      <c r="M5" s="17"/>
      <c r="N5" s="14"/>
      <c r="O5" s="18"/>
      <c r="P5" s="18"/>
    </row>
    <row r="6" spans="1:16" x14ac:dyDescent="0.25">
      <c r="A6" s="13"/>
      <c r="B6" s="13"/>
      <c r="C6" s="13"/>
      <c r="D6" s="14"/>
      <c r="E6" s="15"/>
      <c r="F6" s="15"/>
      <c r="G6" s="14"/>
      <c r="H6" s="16"/>
      <c r="I6" s="16"/>
      <c r="J6" s="14"/>
      <c r="K6" s="17"/>
      <c r="L6" s="17"/>
      <c r="M6" s="17"/>
      <c r="N6" s="14"/>
      <c r="O6" s="18"/>
      <c r="P6" s="18"/>
    </row>
    <row r="7" spans="1:16" x14ac:dyDescent="0.25">
      <c r="A7" s="13"/>
      <c r="B7" s="13"/>
      <c r="C7" s="13"/>
      <c r="D7" s="14"/>
      <c r="E7" s="15"/>
      <c r="F7" s="15"/>
      <c r="G7" s="14"/>
      <c r="H7" s="16"/>
      <c r="I7" s="16"/>
      <c r="J7" s="14"/>
      <c r="K7" s="17"/>
      <c r="L7" s="17"/>
      <c r="M7" s="17"/>
      <c r="N7" s="14"/>
      <c r="O7" s="18"/>
      <c r="P7" s="18"/>
    </row>
    <row r="8" spans="1:16" x14ac:dyDescent="0.25">
      <c r="A8" s="13"/>
      <c r="B8" s="13"/>
      <c r="C8" s="13"/>
      <c r="D8" s="14"/>
      <c r="E8" s="15"/>
      <c r="F8" s="15"/>
      <c r="G8" s="14"/>
      <c r="H8" s="16"/>
      <c r="I8" s="16"/>
      <c r="J8" s="14"/>
      <c r="K8" s="17"/>
      <c r="L8" s="17"/>
      <c r="M8" s="17"/>
      <c r="N8" s="14"/>
      <c r="O8" s="18"/>
      <c r="P8" s="18"/>
    </row>
    <row r="9" spans="1:16" x14ac:dyDescent="0.25">
      <c r="A9" s="13"/>
      <c r="B9" s="13"/>
      <c r="C9" s="13"/>
      <c r="D9" s="14"/>
      <c r="E9" s="15"/>
      <c r="F9" s="15"/>
      <c r="G9" s="14"/>
      <c r="H9" s="16"/>
      <c r="I9" s="16"/>
      <c r="J9" s="14"/>
      <c r="K9" s="17"/>
      <c r="L9" s="17"/>
      <c r="M9" s="17"/>
      <c r="N9" s="14"/>
      <c r="O9" s="18"/>
      <c r="P9" s="18"/>
    </row>
    <row r="10" spans="1:16" x14ac:dyDescent="0.25">
      <c r="A10" s="13"/>
      <c r="B10" s="13"/>
      <c r="C10" s="13"/>
      <c r="D10" s="14"/>
      <c r="E10" s="15"/>
      <c r="F10" s="15"/>
      <c r="G10" s="14"/>
      <c r="H10" s="16"/>
      <c r="I10" s="16"/>
      <c r="J10" s="14"/>
      <c r="K10" s="17"/>
      <c r="L10" s="17"/>
      <c r="M10" s="17"/>
      <c r="N10" s="14"/>
      <c r="O10" s="18"/>
      <c r="P10" s="18"/>
    </row>
    <row r="11" spans="1:16" x14ac:dyDescent="0.25">
      <c r="A11" s="13"/>
      <c r="B11" s="13"/>
      <c r="C11" s="13"/>
      <c r="D11" s="14"/>
      <c r="E11" s="15"/>
      <c r="F11" s="15"/>
      <c r="G11" s="14"/>
      <c r="H11" s="16"/>
      <c r="I11" s="16"/>
      <c r="J11" s="14"/>
      <c r="K11" s="17"/>
      <c r="L11" s="17"/>
      <c r="M11" s="17"/>
      <c r="N11" s="14"/>
      <c r="O11" s="18"/>
      <c r="P11" s="18"/>
    </row>
    <row r="12" spans="1:16" x14ac:dyDescent="0.25">
      <c r="A12" s="13"/>
      <c r="B12" s="13"/>
      <c r="C12" s="13"/>
      <c r="D12" s="14"/>
      <c r="E12" s="15"/>
      <c r="F12" s="15"/>
      <c r="G12" s="14"/>
      <c r="H12" s="16"/>
      <c r="I12" s="16"/>
      <c r="J12" s="14"/>
      <c r="K12" s="17"/>
      <c r="L12" s="17"/>
      <c r="M12" s="17"/>
      <c r="N12" s="14"/>
      <c r="O12" s="18"/>
      <c r="P12" s="18"/>
    </row>
    <row r="13" spans="1:16" x14ac:dyDescent="0.25">
      <c r="A13" s="13"/>
      <c r="B13" s="13"/>
      <c r="C13" s="13"/>
      <c r="D13" s="14"/>
      <c r="E13" s="15"/>
      <c r="F13" s="15"/>
      <c r="G13" s="14"/>
      <c r="H13" s="16"/>
      <c r="I13" s="16"/>
      <c r="J13" s="14"/>
      <c r="K13" s="17"/>
      <c r="L13" s="17"/>
      <c r="M13" s="17"/>
      <c r="N13" s="14"/>
      <c r="O13" s="18"/>
      <c r="P13" s="18"/>
    </row>
    <row r="14" spans="1:16" x14ac:dyDescent="0.25">
      <c r="A14" s="13"/>
      <c r="B14" s="13"/>
      <c r="C14" s="13"/>
      <c r="D14" s="14"/>
      <c r="E14" s="15"/>
      <c r="F14" s="15"/>
      <c r="G14" s="14"/>
      <c r="H14" s="16"/>
      <c r="I14" s="16"/>
      <c r="J14" s="14"/>
      <c r="K14" s="17"/>
      <c r="L14" s="17"/>
      <c r="M14" s="17"/>
      <c r="N14" s="14"/>
      <c r="O14" s="18"/>
      <c r="P14" s="18"/>
    </row>
    <row r="15" spans="1:16" x14ac:dyDescent="0.25">
      <c r="A15" s="13"/>
      <c r="B15" s="13"/>
      <c r="C15" s="13"/>
      <c r="D15" s="14"/>
      <c r="E15" s="15"/>
      <c r="F15" s="15"/>
      <c r="G15" s="14"/>
      <c r="H15" s="16"/>
      <c r="I15" s="16"/>
      <c r="J15" s="14"/>
      <c r="K15" s="17"/>
      <c r="L15" s="17"/>
      <c r="M15" s="17"/>
      <c r="N15" s="14"/>
      <c r="O15" s="18"/>
      <c r="P15" s="18"/>
    </row>
    <row r="16" spans="1:16" x14ac:dyDescent="0.25">
      <c r="A16" s="13"/>
      <c r="B16" s="13"/>
      <c r="C16" s="13"/>
      <c r="D16" s="14"/>
      <c r="E16" s="15"/>
      <c r="F16" s="15"/>
      <c r="G16" s="14"/>
      <c r="H16" s="16"/>
      <c r="I16" s="16"/>
      <c r="J16" s="14"/>
      <c r="K16" s="17"/>
      <c r="L16" s="17"/>
      <c r="M16" s="17"/>
      <c r="N16" s="14"/>
      <c r="O16" s="18"/>
      <c r="P16" s="18"/>
    </row>
    <row r="17" spans="1:16" x14ac:dyDescent="0.25">
      <c r="A17" s="13"/>
      <c r="B17" s="13"/>
      <c r="C17" s="13"/>
      <c r="D17" s="14"/>
      <c r="E17" s="15"/>
      <c r="F17" s="15"/>
      <c r="G17" s="14"/>
      <c r="H17" s="16"/>
      <c r="I17" s="16"/>
      <c r="J17" s="14"/>
      <c r="K17" s="17"/>
      <c r="L17" s="17"/>
      <c r="M17" s="17"/>
      <c r="N17" s="14"/>
      <c r="O17" s="18"/>
      <c r="P17" s="18"/>
    </row>
    <row r="18" spans="1:16" x14ac:dyDescent="0.25">
      <c r="A18" s="13"/>
      <c r="B18" s="13"/>
      <c r="C18" s="13"/>
      <c r="D18" s="14"/>
      <c r="E18" s="15"/>
      <c r="F18" s="15"/>
      <c r="G18" s="14"/>
      <c r="H18" s="16"/>
      <c r="I18" s="16"/>
      <c r="J18" s="14"/>
      <c r="K18" s="17"/>
      <c r="L18" s="17"/>
      <c r="M18" s="17"/>
      <c r="N18" s="14"/>
      <c r="O18" s="18"/>
      <c r="P18" s="18"/>
    </row>
    <row r="19" spans="1:16" x14ac:dyDescent="0.25">
      <c r="A19" s="13"/>
      <c r="B19" s="13"/>
      <c r="C19" s="13"/>
      <c r="D19" s="14"/>
      <c r="E19" s="15"/>
      <c r="F19" s="15"/>
      <c r="G19" s="14"/>
      <c r="H19" s="16"/>
      <c r="I19" s="16"/>
      <c r="J19" s="14"/>
      <c r="K19" s="17"/>
      <c r="L19" s="17"/>
      <c r="M19" s="17"/>
      <c r="N19" s="14"/>
      <c r="O19" s="18"/>
      <c r="P19" s="18"/>
    </row>
    <row r="20" spans="1:16" x14ac:dyDescent="0.25">
      <c r="A20" s="13"/>
      <c r="B20" s="13"/>
      <c r="C20" s="13"/>
      <c r="D20" s="14"/>
      <c r="E20" s="15"/>
      <c r="F20" s="15"/>
      <c r="G20" s="14"/>
      <c r="H20" s="16"/>
      <c r="I20" s="16"/>
      <c r="J20" s="14"/>
      <c r="K20" s="17"/>
      <c r="L20" s="17"/>
      <c r="M20" s="17"/>
      <c r="N20" s="14"/>
      <c r="O20" s="18"/>
      <c r="P20" s="18"/>
    </row>
    <row r="21" spans="1:16" x14ac:dyDescent="0.25">
      <c r="A21" s="13"/>
      <c r="B21" s="13"/>
      <c r="C21" s="13"/>
      <c r="D21" s="14"/>
      <c r="E21" s="15"/>
      <c r="F21" s="15"/>
      <c r="G21" s="14"/>
      <c r="H21" s="16"/>
      <c r="I21" s="16"/>
      <c r="J21" s="14"/>
      <c r="K21" s="17"/>
      <c r="L21" s="17"/>
      <c r="M21" s="17"/>
      <c r="N21" s="14"/>
      <c r="O21" s="18"/>
      <c r="P21" s="18"/>
    </row>
    <row r="22" spans="1:16" x14ac:dyDescent="0.25">
      <c r="A22" s="13"/>
      <c r="B22" s="13"/>
      <c r="C22" s="13"/>
      <c r="D22" s="14"/>
      <c r="E22" s="15"/>
      <c r="F22" s="15"/>
      <c r="G22" s="14"/>
      <c r="H22" s="16"/>
      <c r="I22" s="16"/>
      <c r="J22" s="14"/>
      <c r="K22" s="17"/>
      <c r="L22" s="17"/>
      <c r="M22" s="17"/>
      <c r="N22" s="14"/>
      <c r="O22" s="18"/>
      <c r="P22" s="18"/>
    </row>
    <row r="23" spans="1:16" x14ac:dyDescent="0.25">
      <c r="A23" s="13"/>
      <c r="B23" s="13"/>
      <c r="C23" s="13"/>
      <c r="D23" s="14"/>
      <c r="E23" s="15"/>
      <c r="F23" s="15"/>
      <c r="G23" s="14"/>
      <c r="H23" s="16"/>
      <c r="I23" s="16"/>
      <c r="J23" s="14"/>
      <c r="K23" s="17"/>
      <c r="L23" s="17"/>
      <c r="M23" s="17"/>
      <c r="N23" s="14"/>
      <c r="O23" s="18"/>
      <c r="P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2A73-E22D-4971-8A54-BCF3A274A38D}">
  <dimension ref="A1:H16"/>
  <sheetViews>
    <sheetView workbookViewId="0">
      <selection activeCell="E20" sqref="E20"/>
    </sheetView>
  </sheetViews>
  <sheetFormatPr defaultRowHeight="15.75" x14ac:dyDescent="0.25"/>
  <cols>
    <col min="1" max="1" width="13.5" bestFit="1" customWidth="1"/>
    <col min="5" max="5" width="15" customWidth="1"/>
    <col min="6" max="6" width="17.75" bestFit="1" customWidth="1"/>
    <col min="7" max="7" width="14.5" bestFit="1" customWidth="1"/>
    <col min="8" max="8" width="17.75" bestFit="1" customWidth="1"/>
  </cols>
  <sheetData>
    <row r="1" spans="1:8" x14ac:dyDescent="0.25">
      <c r="A1" s="19" t="s">
        <v>33</v>
      </c>
      <c r="B1" t="s">
        <v>34</v>
      </c>
      <c r="C1" t="s">
        <v>35</v>
      </c>
      <c r="D1" t="s">
        <v>28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B2">
        <v>16.5</v>
      </c>
      <c r="C2">
        <v>16</v>
      </c>
      <c r="D2">
        <v>0.6</v>
      </c>
      <c r="E2">
        <f>1 - _xlfn.NORM.DIST(B2,C2,D2, TRUE)</f>
        <v>0.20232838096364303</v>
      </c>
      <c r="F2">
        <f>E2 * 100</f>
        <v>20.232838096364304</v>
      </c>
      <c r="G2">
        <f>_xlfn.NORM.DIST(B2,C2,D2, TRUE)</f>
        <v>0.79767161903635697</v>
      </c>
      <c r="H2">
        <f>G2 * 100</f>
        <v>79.767161903635696</v>
      </c>
    </row>
    <row r="15" spans="1:8" x14ac:dyDescent="0.25">
      <c r="A15" s="19" t="s">
        <v>40</v>
      </c>
      <c r="B15" t="s">
        <v>30</v>
      </c>
      <c r="C15" t="s">
        <v>35</v>
      </c>
      <c r="D15" t="s">
        <v>28</v>
      </c>
      <c r="E15" t="s">
        <v>34</v>
      </c>
    </row>
    <row r="16" spans="1:8" x14ac:dyDescent="0.25">
      <c r="E16" t="e">
        <f>_xlfn.NORM.INV(B16,C16,D16)</f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9C9C-748C-4CA7-ACF1-F6B8A70E25B5}">
  <dimension ref="A1:B11"/>
  <sheetViews>
    <sheetView workbookViewId="0">
      <selection activeCell="A36" sqref="A36"/>
    </sheetView>
  </sheetViews>
  <sheetFormatPr defaultRowHeight="15.75" x14ac:dyDescent="0.25"/>
  <cols>
    <col min="1" max="1" width="47.875" bestFit="1" customWidth="1"/>
  </cols>
  <sheetData>
    <row r="1" spans="1:2" x14ac:dyDescent="0.25">
      <c r="A1" t="s">
        <v>41</v>
      </c>
    </row>
    <row r="3" spans="1:2" x14ac:dyDescent="0.25">
      <c r="A3" t="s">
        <v>42</v>
      </c>
    </row>
    <row r="4" spans="1:2" x14ac:dyDescent="0.25">
      <c r="A4" t="s">
        <v>1</v>
      </c>
    </row>
    <row r="5" spans="1:2" x14ac:dyDescent="0.25">
      <c r="A5" t="s">
        <v>43</v>
      </c>
      <c r="B5" t="e">
        <f>B3/ SQRT(B4)</f>
        <v>#DIV/0!</v>
      </c>
    </row>
    <row r="6" spans="1:2" x14ac:dyDescent="0.25">
      <c r="A6" t="s">
        <v>44</v>
      </c>
    </row>
    <row r="7" spans="1:2" x14ac:dyDescent="0.25">
      <c r="A7" t="s">
        <v>45</v>
      </c>
      <c r="B7" t="e">
        <f>_xlfn.T.INV((1+B6)/2,B4-1)</f>
        <v>#NUM!</v>
      </c>
    </row>
    <row r="8" spans="1:2" x14ac:dyDescent="0.25">
      <c r="A8" t="s">
        <v>46</v>
      </c>
      <c r="B8" t="e">
        <f>B7 *B5</f>
        <v>#NUM!</v>
      </c>
    </row>
    <row r="10" spans="1:2" x14ac:dyDescent="0.25">
      <c r="A10" t="s">
        <v>47</v>
      </c>
      <c r="B10" t="e">
        <f>B1 - B8</f>
        <v>#NUM!</v>
      </c>
    </row>
    <row r="11" spans="1:2" x14ac:dyDescent="0.25">
      <c r="A11" t="s">
        <v>48</v>
      </c>
      <c r="B11" t="e">
        <f>B2 +B8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7A02-DC9A-4783-9AAA-7957BFA3F771}">
  <dimension ref="A1:D10"/>
  <sheetViews>
    <sheetView tabSelected="1" workbookViewId="0">
      <selection activeCell="F11" sqref="F11"/>
    </sheetView>
  </sheetViews>
  <sheetFormatPr defaultRowHeight="15.75" x14ac:dyDescent="0.25"/>
  <cols>
    <col min="1" max="1" width="33.875" bestFit="1" customWidth="1"/>
    <col min="2" max="2" width="9.25" bestFit="1" customWidth="1"/>
    <col min="4" max="4" width="9.25" bestFit="1" customWidth="1"/>
  </cols>
  <sheetData>
    <row r="1" spans="1:4" x14ac:dyDescent="0.25">
      <c r="A1" s="19" t="s">
        <v>49</v>
      </c>
      <c r="B1" t="s">
        <v>14</v>
      </c>
      <c r="C1" t="s">
        <v>51</v>
      </c>
      <c r="D1" t="s">
        <v>16</v>
      </c>
    </row>
    <row r="2" spans="1:4" x14ac:dyDescent="0.25">
      <c r="A2" t="s">
        <v>50</v>
      </c>
    </row>
    <row r="3" spans="1:4" x14ac:dyDescent="0.25">
      <c r="A3" t="s">
        <v>52</v>
      </c>
    </row>
    <row r="4" spans="1:4" x14ac:dyDescent="0.25">
      <c r="A4" t="s">
        <v>53</v>
      </c>
    </row>
    <row r="5" spans="1:4" x14ac:dyDescent="0.25">
      <c r="A5" t="s">
        <v>54</v>
      </c>
    </row>
    <row r="7" spans="1:4" x14ac:dyDescent="0.25">
      <c r="A7" t="s">
        <v>55</v>
      </c>
      <c r="B7" t="e">
        <f>B4 / SQRT(B5)</f>
        <v>#DIV/0!</v>
      </c>
      <c r="C7" t="e">
        <f>C4 / SQRT(C5)</f>
        <v>#DIV/0!</v>
      </c>
      <c r="D7" t="e">
        <f>D4 / SQRT(D5)</f>
        <v>#DIV/0!</v>
      </c>
    </row>
    <row r="8" spans="1:4" x14ac:dyDescent="0.25">
      <c r="A8" t="s">
        <v>56</v>
      </c>
      <c r="B8" t="e">
        <f>(B3-B2) /B7</f>
        <v>#DIV/0!</v>
      </c>
      <c r="C8" t="e">
        <f t="shared" ref="C8:D8" si="0">(C3-C2) /C7</f>
        <v>#DIV/0!</v>
      </c>
      <c r="D8" t="e">
        <f t="shared" si="0"/>
        <v>#DIV/0!</v>
      </c>
    </row>
    <row r="10" spans="1:4" x14ac:dyDescent="0.25">
      <c r="A10" t="s">
        <v>57</v>
      </c>
      <c r="B10" t="e">
        <f>_xlfn.T.DIST(B8,B5-1,TRUE)</f>
        <v>#DIV/0!</v>
      </c>
      <c r="C10" t="e">
        <f>2*_xlfn.T.DIST(C8,C5-1,TRUE)</f>
        <v>#DIV/0!</v>
      </c>
      <c r="D10" t="e">
        <f>1-_xlfn.T.DIST(D8,D5-1,TRUE)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 For Pi</vt:lpstr>
      <vt:lpstr>HT For PI</vt:lpstr>
      <vt:lpstr>Sampling Distribution</vt:lpstr>
      <vt:lpstr>Normal Distribution</vt:lpstr>
      <vt:lpstr>CI For Mu</vt:lpstr>
      <vt:lpstr>HT For 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2019-04-23T18:23:39Z</dcterms:created>
  <dcterms:modified xsi:type="dcterms:W3CDTF">2019-04-24T17:40:50Z</dcterms:modified>
</cp:coreProperties>
</file>