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s - 17 Feb B Term/"/>
    </mc:Choice>
  </mc:AlternateContent>
  <xr:revisionPtr revIDLastSave="0" documentId="8_{A0084F28-8F70-DD43-9735-D06E251D535D}" xr6:coauthVersionLast="47" xr6:coauthVersionMax="47" xr10:uidLastSave="{00000000-0000-0000-0000-000000000000}"/>
  <bookViews>
    <workbookView xWindow="400" yWindow="580" windowWidth="34260" windowHeight="26920" activeTab="1" xr2:uid="{00000000-000D-0000-FFFF-FFFF00000000}"/>
  </bookViews>
  <sheets>
    <sheet name="Grades" sheetId="1" r:id="rId1"/>
    <sheet name="EHSS-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29" i="2"/>
  <c r="L20" i="2"/>
  <c r="J26" i="2"/>
  <c r="J19" i="2"/>
  <c r="J34" i="2"/>
  <c r="J30" i="2"/>
  <c r="J10" i="2"/>
  <c r="J15" i="2"/>
  <c r="J22" i="2"/>
  <c r="J12" i="2"/>
  <c r="J25" i="2"/>
  <c r="J27" i="2"/>
  <c r="J24" i="2"/>
  <c r="J32" i="2"/>
  <c r="J8" i="2"/>
  <c r="J18" i="2"/>
  <c r="J11" i="2"/>
  <c r="J33" i="2"/>
  <c r="J9" i="2"/>
  <c r="J35" i="2"/>
  <c r="J14" i="2"/>
  <c r="J29" i="2"/>
  <c r="J23" i="2"/>
  <c r="J17" i="2"/>
  <c r="J28" i="2"/>
  <c r="J20" i="2"/>
  <c r="J36" i="2"/>
  <c r="J7" i="2"/>
  <c r="J16" i="2"/>
  <c r="J31" i="2"/>
  <c r="J13" i="2"/>
  <c r="J21" i="2"/>
  <c r="H26" i="2"/>
  <c r="H19" i="2"/>
  <c r="H34" i="2"/>
  <c r="H30" i="2"/>
  <c r="H10" i="2"/>
  <c r="H15" i="2"/>
  <c r="H22" i="2"/>
  <c r="H12" i="2"/>
  <c r="H25" i="2"/>
  <c r="H27" i="2"/>
  <c r="H24" i="2"/>
  <c r="H32" i="2"/>
  <c r="H8" i="2"/>
  <c r="H18" i="2"/>
  <c r="H11" i="2"/>
  <c r="H33" i="2"/>
  <c r="H9" i="2"/>
  <c r="H35" i="2"/>
  <c r="H14" i="2"/>
  <c r="H29" i="2"/>
  <c r="H23" i="2"/>
  <c r="H17" i="2"/>
  <c r="H28" i="2"/>
  <c r="H20" i="2"/>
  <c r="H36" i="2"/>
  <c r="H7" i="2"/>
  <c r="H16" i="2"/>
  <c r="H31" i="2"/>
  <c r="H13" i="2"/>
  <c r="H21" i="2"/>
  <c r="F26" i="2" l="1"/>
  <c r="I26" i="2" s="1"/>
  <c r="K26" i="2" s="1"/>
  <c r="L26" i="2" s="1"/>
  <c r="F19" i="2"/>
  <c r="I19" i="2" s="1"/>
  <c r="K19" i="2" s="1"/>
  <c r="L19" i="2" s="1"/>
  <c r="F34" i="2"/>
  <c r="I34" i="2" s="1"/>
  <c r="K34" i="2" s="1"/>
  <c r="L34" i="2" s="1"/>
  <c r="F30" i="2"/>
  <c r="I30" i="2" s="1"/>
  <c r="K30" i="2" s="1"/>
  <c r="L30" i="2" s="1"/>
  <c r="F10" i="2"/>
  <c r="I10" i="2" s="1"/>
  <c r="K10" i="2" s="1"/>
  <c r="L10" i="2" s="1"/>
  <c r="F15" i="2"/>
  <c r="I15" i="2" s="1"/>
  <c r="K15" i="2" s="1"/>
  <c r="L15" i="2" s="1"/>
  <c r="F22" i="2"/>
  <c r="I22" i="2" s="1"/>
  <c r="K22" i="2" s="1"/>
  <c r="L22" i="2" s="1"/>
  <c r="F12" i="2"/>
  <c r="I12" i="2" s="1"/>
  <c r="K12" i="2" s="1"/>
  <c r="L12" i="2" s="1"/>
  <c r="F25" i="2"/>
  <c r="I25" i="2" s="1"/>
  <c r="K25" i="2" s="1"/>
  <c r="L25" i="2" s="1"/>
  <c r="F27" i="2"/>
  <c r="I27" i="2" s="1"/>
  <c r="K27" i="2" s="1"/>
  <c r="L27" i="2" s="1"/>
  <c r="F24" i="2"/>
  <c r="I24" i="2" s="1"/>
  <c r="K24" i="2" s="1"/>
  <c r="L24" i="2" s="1"/>
  <c r="F32" i="2"/>
  <c r="I32" i="2" s="1"/>
  <c r="K32" i="2" s="1"/>
  <c r="L32" i="2" s="1"/>
  <c r="F8" i="2"/>
  <c r="I8" i="2" s="1"/>
  <c r="K8" i="2" s="1"/>
  <c r="L8" i="2" s="1"/>
  <c r="F18" i="2"/>
  <c r="I18" i="2" s="1"/>
  <c r="K18" i="2" s="1"/>
  <c r="L18" i="2" s="1"/>
  <c r="F11" i="2"/>
  <c r="I11" i="2" s="1"/>
  <c r="K11" i="2" s="1"/>
  <c r="L11" i="2" s="1"/>
  <c r="F33" i="2"/>
  <c r="I33" i="2" s="1"/>
  <c r="K33" i="2" s="1"/>
  <c r="L33" i="2" s="1"/>
  <c r="F9" i="2"/>
  <c r="I9" i="2" s="1"/>
  <c r="F35" i="2"/>
  <c r="I35" i="2" s="1"/>
  <c r="K35" i="2" s="1"/>
  <c r="L35" i="2" s="1"/>
  <c r="F14" i="2"/>
  <c r="I14" i="2" s="1"/>
  <c r="K14" i="2" s="1"/>
  <c r="L14" i="2" s="1"/>
  <c r="F29" i="2"/>
  <c r="I29" i="2" s="1"/>
  <c r="F23" i="2"/>
  <c r="I23" i="2" s="1"/>
  <c r="K23" i="2" s="1"/>
  <c r="L23" i="2" s="1"/>
  <c r="F17" i="2"/>
  <c r="I17" i="2" s="1"/>
  <c r="K17" i="2" s="1"/>
  <c r="L17" i="2" s="1"/>
  <c r="F28" i="2"/>
  <c r="I28" i="2" s="1"/>
  <c r="K28" i="2" s="1"/>
  <c r="L28" i="2" s="1"/>
  <c r="F20" i="2"/>
  <c r="I20" i="2" s="1"/>
  <c r="F36" i="2"/>
  <c r="I36" i="2" s="1"/>
  <c r="K36" i="2" s="1"/>
  <c r="L36" i="2" s="1"/>
  <c r="F7" i="2"/>
  <c r="I7" i="2" s="1"/>
  <c r="K7" i="2" s="1"/>
  <c r="L7" i="2" s="1"/>
  <c r="F16" i="2"/>
  <c r="I16" i="2" s="1"/>
  <c r="K16" i="2" s="1"/>
  <c r="L16" i="2" s="1"/>
  <c r="F31" i="2"/>
  <c r="I31" i="2" s="1"/>
  <c r="K31" i="2" s="1"/>
  <c r="L31" i="2" s="1"/>
  <c r="F13" i="2"/>
  <c r="I13" i="2" s="1"/>
  <c r="K13" i="2" s="1"/>
  <c r="L13" i="2" s="1"/>
  <c r="F21" i="2" l="1"/>
  <c r="I21" i="2" s="1"/>
  <c r="K21" i="2" s="1"/>
  <c r="L21" i="2" s="1"/>
</calcChain>
</file>

<file path=xl/sharedStrings.xml><?xml version="1.0" encoding="utf-8"?>
<sst xmlns="http://schemas.openxmlformats.org/spreadsheetml/2006/main" count="465" uniqueCount="172">
  <si>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</si>
  <si>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</si>
  <si>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</si>
  <si>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</si>
  <si>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</si>
  <si>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</si>
  <si>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</si>
  <si>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</si>
  <si>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</si>
  <si>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6 (Real)</t>
  </si>
  <si>
    <t>Quiz: Exercise UNIT 7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</si>
  <si>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</si>
  <si>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</si>
  <si>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</si>
  <si>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</si>
  <si>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</si>
  <si>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</si>
  <si>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8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</si>
  <si>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</si>
  <si>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</si>
  <si>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</si>
  <si>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</si>
  <si>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</si>
  <si>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</si>
  <si>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</si>
  <si>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</si>
  <si>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</si>
  <si>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</si>
  <si>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Ban</t>
  </si>
  <si>
    <t>Natasa</t>
  </si>
  <si>
    <t>14026</t>
  </si>
  <si>
    <t>ban.natasa@pucsr.edu.kh</t>
  </si>
  <si>
    <t>-</t>
  </si>
  <si>
    <t>1683515685</t>
  </si>
  <si>
    <t>Bunna</t>
  </si>
  <si>
    <t>David</t>
  </si>
  <si>
    <t>14329</t>
  </si>
  <si>
    <t>bunna.david@pucsr.edu.kh</t>
  </si>
  <si>
    <t>Chan</t>
  </si>
  <si>
    <t>Oudom</t>
  </si>
  <si>
    <t>13944</t>
  </si>
  <si>
    <t>chan.oudom@pucsr.edu.kh</t>
  </si>
  <si>
    <t>Sokunvichara</t>
  </si>
  <si>
    <t>14825</t>
  </si>
  <si>
    <t>chan.sokunvichara@pucsr.edu.kh</t>
  </si>
  <si>
    <t>Chea</t>
  </si>
  <si>
    <t>Sovansideth</t>
  </si>
  <si>
    <t>14409</t>
  </si>
  <si>
    <t>chea.sovansideth@pucsr.edu.kh</t>
  </si>
  <si>
    <t>Chheak</t>
  </si>
  <si>
    <t>Monyrath</t>
  </si>
  <si>
    <t>chheak.monyrath@pucsr.edu.kh</t>
  </si>
  <si>
    <t>Chin</t>
  </si>
  <si>
    <t>Seyhaphina</t>
  </si>
  <si>
    <t>13595</t>
  </si>
  <si>
    <t>chin.seyhaphina@pucsr.edu.kh</t>
  </si>
  <si>
    <t>Chrech</t>
  </si>
  <si>
    <t>Sotheara</t>
  </si>
  <si>
    <t>14036</t>
  </si>
  <si>
    <t>chrech.sotheara@pucsr.edu.kh</t>
  </si>
  <si>
    <t>Douk</t>
  </si>
  <si>
    <t>Keven</t>
  </si>
  <si>
    <t>14402</t>
  </si>
  <si>
    <t>douk.keven@pucsr.edu.kh</t>
  </si>
  <si>
    <t>Eang</t>
  </si>
  <si>
    <t>Lysien</t>
  </si>
  <si>
    <t>13265</t>
  </si>
  <si>
    <t>eang.lysien@pucsr.edu.kh</t>
  </si>
  <si>
    <t>Gnep</t>
  </si>
  <si>
    <t>Sonaly</t>
  </si>
  <si>
    <t>14107</t>
  </si>
  <si>
    <t>gnep.sonaly@pucsr.edu.kh</t>
  </si>
  <si>
    <t>Heng</t>
  </si>
  <si>
    <t>Seyha</t>
  </si>
  <si>
    <t>14361</t>
  </si>
  <si>
    <t>heng.seyha2@pucsr.edu.kh</t>
  </si>
  <si>
    <t>Hoeurm</t>
  </si>
  <si>
    <t>Kimho</t>
  </si>
  <si>
    <t>14067</t>
  </si>
  <si>
    <t>hoeurm.kimho@pucsr.edu.kh</t>
  </si>
  <si>
    <t>Hout</t>
  </si>
  <si>
    <t>Sopanha</t>
  </si>
  <si>
    <t>14783</t>
  </si>
  <si>
    <t>hout.sopanha@pucsr.edu.kh</t>
  </si>
  <si>
    <t>Hun</t>
  </si>
  <si>
    <t>Sokheang</t>
  </si>
  <si>
    <t>12249</t>
  </si>
  <si>
    <t>hun.sokheang@pucsr.edu.kh</t>
  </si>
  <si>
    <t>Kai</t>
  </si>
  <si>
    <t>Manin</t>
  </si>
  <si>
    <t>13939</t>
  </si>
  <si>
    <t>kai.manin@pucsr.edu.kh</t>
  </si>
  <si>
    <t>Khoeng</t>
  </si>
  <si>
    <t>Youlyseang</t>
  </si>
  <si>
    <t>13255</t>
  </si>
  <si>
    <t>khoeng.youlyseang@pucsr.edu.kh</t>
  </si>
  <si>
    <t>Kong</t>
  </si>
  <si>
    <t>Itskay</t>
  </si>
  <si>
    <t>14789</t>
  </si>
  <si>
    <t>kong.itskay@pucsr.edu.kh</t>
  </si>
  <si>
    <t>Lach</t>
  </si>
  <si>
    <t>Thaily</t>
  </si>
  <si>
    <t>12464</t>
  </si>
  <si>
    <t>lach.thaily@pucsr.edu.kh</t>
  </si>
  <si>
    <t>Laylay</t>
  </si>
  <si>
    <t>Ratheanin</t>
  </si>
  <si>
    <t>14831</t>
  </si>
  <si>
    <t>laylay.ratheanin@pucsr.edu.kh</t>
  </si>
  <si>
    <t>Lorn</t>
  </si>
  <si>
    <t>Ratha</t>
  </si>
  <si>
    <t>13338</t>
  </si>
  <si>
    <t>lorn.ratha@pucsr.edu.kh</t>
  </si>
  <si>
    <t>Men</t>
  </si>
  <si>
    <t>Chanpich</t>
  </si>
  <si>
    <t>14405</t>
  </si>
  <si>
    <t>men.chanpich@pucsr.edu.kh</t>
  </si>
  <si>
    <t>Phouthon</t>
  </si>
  <si>
    <t>14060</t>
  </si>
  <si>
    <t>men.phouthon@pucsr.edu.kh</t>
  </si>
  <si>
    <t>Nat</t>
  </si>
  <si>
    <t>Khunny</t>
  </si>
  <si>
    <t>13856</t>
  </si>
  <si>
    <t>nat.khunny@pucsr.edu.kh</t>
  </si>
  <si>
    <t>Sarik</t>
  </si>
  <si>
    <t>Rothtanakneary</t>
  </si>
  <si>
    <t>14394</t>
  </si>
  <si>
    <t>sarik.rothtanakneary@pucsr.edu.kh</t>
  </si>
  <si>
    <t>Sey</t>
  </si>
  <si>
    <t>Sokheng</t>
  </si>
  <si>
    <t>12422</t>
  </si>
  <si>
    <t>sey.sokheng@pucsr.edu.kh</t>
  </si>
  <si>
    <t>Soeng</t>
  </si>
  <si>
    <t>Sophea</t>
  </si>
  <si>
    <t>14811</t>
  </si>
  <si>
    <t>soeng.sophea@pucsr.edu.kh</t>
  </si>
  <si>
    <t>Somoun</t>
  </si>
  <si>
    <t>Mony</t>
  </si>
  <si>
    <t>13969</t>
  </si>
  <si>
    <t>somoun.mony@pucsr.edu.kh</t>
  </si>
  <si>
    <t>Touch</t>
  </si>
  <si>
    <t>15424</t>
  </si>
  <si>
    <t>touch.oudom@pucsr.edu.kh</t>
  </si>
  <si>
    <t>Un</t>
  </si>
  <si>
    <t>Vanndane</t>
  </si>
  <si>
    <t>10205</t>
  </si>
  <si>
    <t>un.vanndane@pucsr.edu.kh</t>
  </si>
  <si>
    <t>Vy</t>
  </si>
  <si>
    <t>Thomanea</t>
  </si>
  <si>
    <t>13604</t>
  </si>
  <si>
    <t>vy.thomanea@pucsr.edu.kh</t>
  </si>
  <si>
    <t>Yim</t>
  </si>
  <si>
    <t>China</t>
  </si>
  <si>
    <t>14751</t>
  </si>
  <si>
    <t>yim.china@pucsr.edu.kh</t>
  </si>
  <si>
    <t>13317</t>
  </si>
  <si>
    <t>rith.sotina@pucsr.edu.kh</t>
  </si>
  <si>
    <t>SURNAME</t>
  </si>
  <si>
    <t>FIRST NAME</t>
  </si>
  <si>
    <t>ID</t>
  </si>
  <si>
    <t>2 DAYS</t>
  </si>
  <si>
    <t>3 DAYS</t>
  </si>
  <si>
    <t>GRADE</t>
  </si>
  <si>
    <t>EHSS-6</t>
  </si>
  <si>
    <t>12716</t>
  </si>
  <si>
    <t xml:space="preserve"> Sotina</t>
  </si>
  <si>
    <t>Rith</t>
  </si>
  <si>
    <t>SUBTOTAL</t>
  </si>
  <si>
    <t>ABSENCE PENALTY</t>
  </si>
  <si>
    <t>FINAL TOTAL AFTER PENALTY</t>
  </si>
  <si>
    <t>Column1</t>
  </si>
  <si>
    <t>Column2</t>
  </si>
  <si>
    <t>EHSS-6 - Final Grades - 13 Feb 2023 B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</si>
</sst>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5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  <xf numFmtId="0" fontId="7" fillId="0" borderId="0" xfId="0" applyFont="1"/>
  </cellXfs>
  <cellStyles count="2">
    <cellStyle name="Comma" xfId="1" builtinId="3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350B7F-F006-D04F-967F-3440931871C1}" name="Table1" displayName="Table1" ref="D6:L36" totalsRowShown="0" headerRowDxfId="0" dataDxfId="1" headerRowCellStyle="Comma" dataCellStyle="Comma">
  <autoFilter ref="D6:L36" xr:uid="{57350B7F-F006-D04F-967F-3440931871C1}"/>
  <tableColumns count="9">
    <tableColumn id="1" xr3:uid="{B7550EA2-99D6-0D4D-89E6-6782B41F77A0}" name="ID" dataDxfId="10"/>
    <tableColumn id="2" xr3:uid="{9DBC291D-0A71-A249-AE72-145C9F0723C6}" name="2 DAYS" dataDxfId="9" dataCellStyle="Comma"/>
    <tableColumn id="3" xr3:uid="{5E41DC0F-09B7-954E-ADCD-444042EF6655}" name="Column1" dataDxfId="8" dataCellStyle="Comma">
      <calculatedColumnFormula>E7*0.4</calculatedColumnFormula>
    </tableColumn>
    <tableColumn id="4" xr3:uid="{59F69096-1B68-AD41-A2CD-FE361DA3FE79}" name="3 DAYS" dataDxfId="7" dataCellStyle="Comma"/>
    <tableColumn id="5" xr3:uid="{8B848BB7-261F-3B4F-9BE9-B4E183A369C4}" name="Column2" dataDxfId="6" dataCellStyle="Comma">
      <calculatedColumnFormula>G7*0.6</calculatedColumnFormula>
    </tableColumn>
    <tableColumn id="6" xr3:uid="{98204E87-16C1-004B-8284-9EA677783589}" name="SUBTOTAL" dataDxfId="5" dataCellStyle="Comma">
      <calculatedColumnFormula>F7+H7</calculatedColumnFormula>
    </tableColumn>
    <tableColumn id="7" xr3:uid="{32CC9E72-2516-BB4B-8217-1B04B9FA186F}" name="ABSENCE PENALTY" dataDxfId="4" dataCellStyle="Comma">
      <calculatedColumnFormula>SUM(O7:U7)*0.475*0.7</calculatedColumnFormula>
    </tableColumn>
    <tableColumn id="8" xr3:uid="{E6CB48B9-2817-C74D-B84E-B6AF628FABF4}" name="FINAL TOTAL AFTER PENALTY" dataDxfId="3" dataCellStyle="Comma">
      <calculatedColumnFormula>I7-J7</calculatedColumnFormula>
    </tableColumn>
    <tableColumn id="9" xr3:uid="{DAA7D565-AB93-0547-9ADB-AC5D16078E1B}" name="GRADE" dataDxfId="2" dataCellStyle="Comma">
      <calculatedColumnFormula>IF(K7&lt;50,"F",IF(K7&lt;65,"D",IF(K7&lt;80,"C",IF(K7&lt;90,"B",IF(K7&gt;=90,"A")))))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opLeftCell="H9" workbookViewId="0">
      <selection activeCell="Z1" sqref="Z1:AA34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70.23</v>
      </c>
      <c r="H2">
        <v>62.38</v>
      </c>
      <c r="I2">
        <v>9.0299999999999994</v>
      </c>
      <c r="J2">
        <v>5.79</v>
      </c>
      <c r="K2">
        <v>6.25</v>
      </c>
      <c r="L2">
        <v>9.1300000000000008</v>
      </c>
      <c r="M2">
        <v>6.09</v>
      </c>
      <c r="N2">
        <v>44.22</v>
      </c>
      <c r="O2">
        <v>6.32</v>
      </c>
      <c r="P2">
        <v>74.959999999999994</v>
      </c>
      <c r="Q2">
        <v>8.5399999999999991</v>
      </c>
      <c r="R2">
        <v>6.21</v>
      </c>
      <c r="S2">
        <v>5.38</v>
      </c>
      <c r="T2">
        <v>5.49</v>
      </c>
      <c r="U2">
        <v>9.94</v>
      </c>
      <c r="V2">
        <v>6.63</v>
      </c>
      <c r="W2">
        <v>56.48</v>
      </c>
      <c r="X2">
        <v>8.07</v>
      </c>
      <c r="Y2">
        <v>5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79.48</v>
      </c>
      <c r="H3">
        <v>68.77</v>
      </c>
      <c r="I3">
        <v>11.3</v>
      </c>
      <c r="J3">
        <v>7.37</v>
      </c>
      <c r="K3">
        <v>7.69</v>
      </c>
      <c r="L3">
        <v>10.61</v>
      </c>
      <c r="M3">
        <v>7.08</v>
      </c>
      <c r="N3">
        <v>46.86</v>
      </c>
      <c r="O3">
        <v>6.69</v>
      </c>
      <c r="P3">
        <v>88.04</v>
      </c>
      <c r="Q3">
        <v>13.32</v>
      </c>
      <c r="R3">
        <v>8.93</v>
      </c>
      <c r="S3">
        <v>9.3800000000000008</v>
      </c>
      <c r="T3">
        <v>8.33</v>
      </c>
      <c r="U3">
        <v>13.07</v>
      </c>
      <c r="V3">
        <v>8.7100000000000009</v>
      </c>
      <c r="W3">
        <v>61.65</v>
      </c>
      <c r="X3">
        <v>8.81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85.64</v>
      </c>
      <c r="H4">
        <v>79.27</v>
      </c>
      <c r="I4">
        <v>11.97</v>
      </c>
      <c r="J4">
        <v>8.42</v>
      </c>
      <c r="K4">
        <v>7.54</v>
      </c>
      <c r="L4">
        <v>11.77</v>
      </c>
      <c r="M4">
        <v>7.85</v>
      </c>
      <c r="N4">
        <v>55.54</v>
      </c>
      <c r="O4">
        <v>7.93</v>
      </c>
      <c r="P4">
        <v>90.5</v>
      </c>
      <c r="Q4">
        <v>13.21</v>
      </c>
      <c r="R4">
        <v>8.5399999999999991</v>
      </c>
      <c r="S4">
        <v>9.25</v>
      </c>
      <c r="T4">
        <v>8.6300000000000008</v>
      </c>
      <c r="U4">
        <v>13.66</v>
      </c>
      <c r="V4">
        <v>9.1</v>
      </c>
      <c r="W4">
        <v>63.64</v>
      </c>
      <c r="X4">
        <v>9.09</v>
      </c>
      <c r="Y4">
        <v>5</v>
      </c>
      <c r="Z4" s="1" t="s">
        <v>32</v>
      </c>
      <c r="AA4" s="1" t="s">
        <v>32</v>
      </c>
      <c r="AB4" s="1" t="s">
        <v>33</v>
      </c>
    </row>
    <row r="5" spans="1:28" x14ac:dyDescent="0.2">
      <c r="A5" s="1" t="s">
        <v>38</v>
      </c>
      <c r="B5" s="1" t="s">
        <v>42</v>
      </c>
      <c r="C5" s="1" t="s">
        <v>43</v>
      </c>
      <c r="D5" s="1"/>
      <c r="E5" s="1"/>
      <c r="F5" s="1" t="s">
        <v>44</v>
      </c>
      <c r="G5">
        <v>72.67</v>
      </c>
      <c r="H5">
        <v>75.709999999999994</v>
      </c>
      <c r="I5">
        <v>10.89</v>
      </c>
      <c r="J5">
        <v>6.36</v>
      </c>
      <c r="K5">
        <v>8.15</v>
      </c>
      <c r="L5">
        <v>11.03</v>
      </c>
      <c r="M5">
        <v>7.35</v>
      </c>
      <c r="N5">
        <v>53.8</v>
      </c>
      <c r="O5">
        <v>7.69</v>
      </c>
      <c r="P5">
        <v>70.95</v>
      </c>
      <c r="Q5">
        <v>10.8</v>
      </c>
      <c r="R5">
        <v>7.67</v>
      </c>
      <c r="S5">
        <v>7.75</v>
      </c>
      <c r="T5">
        <v>6.18</v>
      </c>
      <c r="U5">
        <v>3.28</v>
      </c>
      <c r="V5">
        <v>2.19</v>
      </c>
      <c r="W5">
        <v>56.88</v>
      </c>
      <c r="X5">
        <v>8.1300000000000008</v>
      </c>
      <c r="Y5">
        <v>3</v>
      </c>
      <c r="Z5" s="1" t="s">
        <v>32</v>
      </c>
      <c r="AA5" s="1" t="s">
        <v>32</v>
      </c>
      <c r="AB5" s="1" t="s">
        <v>33</v>
      </c>
    </row>
    <row r="6" spans="1:28" x14ac:dyDescent="0.2">
      <c r="A6" s="1" t="s">
        <v>45</v>
      </c>
      <c r="B6" s="1" t="s">
        <v>46</v>
      </c>
      <c r="C6" s="1" t="s">
        <v>47</v>
      </c>
      <c r="D6" s="1"/>
      <c r="E6" s="1"/>
      <c r="F6" s="1" t="s">
        <v>48</v>
      </c>
      <c r="G6">
        <v>67.819999999999993</v>
      </c>
      <c r="H6">
        <v>47.44</v>
      </c>
      <c r="I6">
        <v>0</v>
      </c>
      <c r="J6">
        <v>0</v>
      </c>
      <c r="K6">
        <v>0</v>
      </c>
      <c r="L6">
        <v>0</v>
      </c>
      <c r="M6">
        <v>0</v>
      </c>
      <c r="N6">
        <v>47.44</v>
      </c>
      <c r="O6">
        <v>6.78</v>
      </c>
      <c r="P6">
        <v>86.91</v>
      </c>
      <c r="Q6">
        <v>11.84</v>
      </c>
      <c r="R6">
        <v>8.16</v>
      </c>
      <c r="S6">
        <v>7.88</v>
      </c>
      <c r="T6">
        <v>7.65</v>
      </c>
      <c r="U6">
        <v>12.23</v>
      </c>
      <c r="V6">
        <v>8.15</v>
      </c>
      <c r="W6">
        <v>62.84</v>
      </c>
      <c r="X6">
        <v>8.98</v>
      </c>
      <c r="Y6">
        <v>4</v>
      </c>
      <c r="Z6" s="1" t="s">
        <v>32</v>
      </c>
      <c r="AA6" s="1" t="s">
        <v>32</v>
      </c>
      <c r="AB6" s="1" t="s">
        <v>33</v>
      </c>
    </row>
    <row r="7" spans="1:28" x14ac:dyDescent="0.2">
      <c r="A7" s="1" t="s">
        <v>49</v>
      </c>
      <c r="B7" s="1" t="s">
        <v>50</v>
      </c>
      <c r="C7" s="1" t="s">
        <v>163</v>
      </c>
      <c r="D7" s="1"/>
      <c r="E7" s="1"/>
      <c r="F7" s="1" t="s">
        <v>51</v>
      </c>
      <c r="G7">
        <v>80.98</v>
      </c>
      <c r="H7">
        <v>77.8</v>
      </c>
      <c r="I7">
        <v>11.56</v>
      </c>
      <c r="J7">
        <v>7.63</v>
      </c>
      <c r="K7">
        <v>7.78</v>
      </c>
      <c r="L7">
        <v>12.44</v>
      </c>
      <c r="M7">
        <v>8.2899999999999991</v>
      </c>
      <c r="N7">
        <v>53.8</v>
      </c>
      <c r="O7">
        <v>7.69</v>
      </c>
      <c r="P7">
        <v>90.59</v>
      </c>
      <c r="Q7">
        <v>12.92</v>
      </c>
      <c r="R7">
        <v>8.64</v>
      </c>
      <c r="S7">
        <v>8.3800000000000008</v>
      </c>
      <c r="T7">
        <v>8.82</v>
      </c>
      <c r="U7">
        <v>13.24</v>
      </c>
      <c r="V7">
        <v>8.83</v>
      </c>
      <c r="W7">
        <v>64.430000000000007</v>
      </c>
      <c r="X7">
        <v>9.1999999999999993</v>
      </c>
      <c r="Y7">
        <v>1</v>
      </c>
      <c r="Z7" s="1" t="s">
        <v>32</v>
      </c>
      <c r="AA7" s="1" t="s">
        <v>32</v>
      </c>
      <c r="AB7" s="1" t="s">
        <v>33</v>
      </c>
    </row>
    <row r="8" spans="1:28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84.12</v>
      </c>
      <c r="H8">
        <v>80.180000000000007</v>
      </c>
      <c r="I8">
        <v>12.18</v>
      </c>
      <c r="J8">
        <v>8.25</v>
      </c>
      <c r="K8">
        <v>8</v>
      </c>
      <c r="L8">
        <v>11.3</v>
      </c>
      <c r="M8">
        <v>7.53</v>
      </c>
      <c r="N8">
        <v>56.69</v>
      </c>
      <c r="O8">
        <v>8.1</v>
      </c>
      <c r="P8">
        <v>88.49</v>
      </c>
      <c r="Q8">
        <v>13.47</v>
      </c>
      <c r="R8">
        <v>8.74</v>
      </c>
      <c r="S8">
        <v>9.3800000000000008</v>
      </c>
      <c r="T8">
        <v>8.82</v>
      </c>
      <c r="U8">
        <v>12.18</v>
      </c>
      <c r="V8">
        <v>8.1199999999999992</v>
      </c>
      <c r="W8">
        <v>62.84</v>
      </c>
      <c r="X8">
        <v>8.98</v>
      </c>
      <c r="Y8">
        <v>4</v>
      </c>
      <c r="Z8" s="1" t="s">
        <v>32</v>
      </c>
      <c r="AA8" s="1" t="s">
        <v>32</v>
      </c>
      <c r="AB8" s="1" t="s">
        <v>33</v>
      </c>
    </row>
    <row r="9" spans="1:28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85.93</v>
      </c>
      <c r="H9">
        <v>82.66</v>
      </c>
      <c r="I9">
        <v>11.43</v>
      </c>
      <c r="J9">
        <v>7.54</v>
      </c>
      <c r="K9">
        <v>7.69</v>
      </c>
      <c r="L9">
        <v>12.22</v>
      </c>
      <c r="M9">
        <v>8.15</v>
      </c>
      <c r="N9">
        <v>59.01</v>
      </c>
      <c r="O9">
        <v>8.43</v>
      </c>
      <c r="P9">
        <v>89.82</v>
      </c>
      <c r="Q9">
        <v>12.85</v>
      </c>
      <c r="R9">
        <v>8.5399999999999991</v>
      </c>
      <c r="S9">
        <v>9.1300000000000008</v>
      </c>
      <c r="T9">
        <v>8.0399999999999991</v>
      </c>
      <c r="U9">
        <v>13.33</v>
      </c>
      <c r="V9">
        <v>8.89</v>
      </c>
      <c r="W9">
        <v>63.64</v>
      </c>
      <c r="X9">
        <v>9.09</v>
      </c>
      <c r="Y9">
        <v>4</v>
      </c>
      <c r="Z9" s="1" t="s">
        <v>32</v>
      </c>
      <c r="AA9" s="1" t="s">
        <v>32</v>
      </c>
      <c r="AB9" s="1" t="s">
        <v>33</v>
      </c>
    </row>
    <row r="10" spans="1:28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 t="s">
        <v>32</v>
      </c>
      <c r="AA10" s="1" t="s">
        <v>32</v>
      </c>
      <c r="AB10" s="1" t="s">
        <v>33</v>
      </c>
    </row>
    <row r="11" spans="1:28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85.27</v>
      </c>
      <c r="H11">
        <v>80.98</v>
      </c>
      <c r="I11">
        <v>13.12</v>
      </c>
      <c r="J11">
        <v>8.11</v>
      </c>
      <c r="K11">
        <v>9.3800000000000008</v>
      </c>
      <c r="L11">
        <v>12.9</v>
      </c>
      <c r="M11">
        <v>8.6</v>
      </c>
      <c r="N11">
        <v>54.96</v>
      </c>
      <c r="O11">
        <v>7.85</v>
      </c>
      <c r="P11">
        <v>90.12</v>
      </c>
      <c r="Q11">
        <v>13.97</v>
      </c>
      <c r="R11">
        <v>9.1300000000000008</v>
      </c>
      <c r="S11">
        <v>9.5</v>
      </c>
      <c r="T11">
        <v>9.31</v>
      </c>
      <c r="U11">
        <v>12.51</v>
      </c>
      <c r="V11">
        <v>8.34</v>
      </c>
      <c r="W11">
        <v>63.64</v>
      </c>
      <c r="X11">
        <v>9.09</v>
      </c>
      <c r="Y11">
        <v>4</v>
      </c>
      <c r="Z11" s="1" t="s">
        <v>32</v>
      </c>
      <c r="AA11" s="1" t="s">
        <v>32</v>
      </c>
      <c r="AB11" s="1" t="s">
        <v>33</v>
      </c>
    </row>
    <row r="12" spans="1:28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58.98</v>
      </c>
      <c r="H12">
        <v>56.02</v>
      </c>
      <c r="I12">
        <v>5.39</v>
      </c>
      <c r="J12">
        <v>7.19</v>
      </c>
      <c r="K12">
        <v>0</v>
      </c>
      <c r="L12">
        <v>5.15</v>
      </c>
      <c r="M12">
        <v>3.43</v>
      </c>
      <c r="N12">
        <v>45.47</v>
      </c>
      <c r="O12">
        <v>6.5</v>
      </c>
      <c r="P12">
        <v>66.040000000000006</v>
      </c>
      <c r="Q12">
        <v>3.11</v>
      </c>
      <c r="R12">
        <v>6.21</v>
      </c>
      <c r="S12">
        <v>0</v>
      </c>
      <c r="T12">
        <v>0</v>
      </c>
      <c r="U12">
        <v>7.25</v>
      </c>
      <c r="V12">
        <v>4.84</v>
      </c>
      <c r="W12">
        <v>55.68</v>
      </c>
      <c r="X12">
        <v>7.95</v>
      </c>
      <c r="Y12">
        <v>1</v>
      </c>
      <c r="Z12" s="1" t="s">
        <v>32</v>
      </c>
      <c r="AA12">
        <v>10</v>
      </c>
      <c r="AB12" s="1" t="s">
        <v>33</v>
      </c>
    </row>
    <row r="13" spans="1:28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89.44</v>
      </c>
      <c r="H13">
        <v>82.97</v>
      </c>
      <c r="I13">
        <v>14.46</v>
      </c>
      <c r="J13">
        <v>9.43</v>
      </c>
      <c r="K13">
        <v>9.85</v>
      </c>
      <c r="L13">
        <v>11.82</v>
      </c>
      <c r="M13">
        <v>7.88</v>
      </c>
      <c r="N13">
        <v>56.69</v>
      </c>
      <c r="O13">
        <v>8.1</v>
      </c>
      <c r="P13">
        <v>94.79</v>
      </c>
      <c r="Q13">
        <v>13.84</v>
      </c>
      <c r="R13">
        <v>9.51</v>
      </c>
      <c r="S13">
        <v>9.25</v>
      </c>
      <c r="T13">
        <v>8.92</v>
      </c>
      <c r="U13">
        <v>14.13</v>
      </c>
      <c r="V13">
        <v>9.42</v>
      </c>
      <c r="W13">
        <v>66.819999999999993</v>
      </c>
      <c r="X13">
        <v>9.5500000000000007</v>
      </c>
      <c r="Y13">
        <v>5</v>
      </c>
      <c r="Z13" s="1" t="s">
        <v>32</v>
      </c>
      <c r="AA13" s="1" t="s">
        <v>32</v>
      </c>
      <c r="AB13" s="1" t="s">
        <v>33</v>
      </c>
    </row>
    <row r="14" spans="1:28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87.45</v>
      </c>
      <c r="H14">
        <v>83.13</v>
      </c>
      <c r="I14">
        <v>12.63</v>
      </c>
      <c r="J14">
        <v>7.76</v>
      </c>
      <c r="K14">
        <v>9.08</v>
      </c>
      <c r="L14">
        <v>11.49</v>
      </c>
      <c r="M14">
        <v>7.66</v>
      </c>
      <c r="N14">
        <v>59.01</v>
      </c>
      <c r="O14">
        <v>8.43</v>
      </c>
      <c r="P14">
        <v>90.44</v>
      </c>
      <c r="Q14">
        <v>13.99</v>
      </c>
      <c r="R14">
        <v>9.2200000000000006</v>
      </c>
      <c r="S14">
        <v>9.25</v>
      </c>
      <c r="T14">
        <v>9.51</v>
      </c>
      <c r="U14">
        <v>12.42</v>
      </c>
      <c r="V14">
        <v>8.2799999999999994</v>
      </c>
      <c r="W14">
        <v>64.03</v>
      </c>
      <c r="X14">
        <v>9.15</v>
      </c>
      <c r="Y14">
        <v>5</v>
      </c>
      <c r="Z14" s="1" t="s">
        <v>32</v>
      </c>
      <c r="AA14" s="1" t="s">
        <v>32</v>
      </c>
      <c r="AB14" s="1" t="s">
        <v>33</v>
      </c>
    </row>
    <row r="15" spans="1:28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73.56</v>
      </c>
      <c r="H15">
        <v>69.36</v>
      </c>
      <c r="I15">
        <v>10.29</v>
      </c>
      <c r="J15">
        <v>6.49</v>
      </c>
      <c r="K15">
        <v>7.23</v>
      </c>
      <c r="L15">
        <v>9.0299999999999994</v>
      </c>
      <c r="M15">
        <v>6.02</v>
      </c>
      <c r="N15">
        <v>50.04</v>
      </c>
      <c r="O15">
        <v>7.15</v>
      </c>
      <c r="P15">
        <v>74.97</v>
      </c>
      <c r="Q15">
        <v>8.8699999999999992</v>
      </c>
      <c r="R15">
        <v>5.63</v>
      </c>
      <c r="S15">
        <v>7.5</v>
      </c>
      <c r="T15">
        <v>4.6100000000000003</v>
      </c>
      <c r="U15">
        <v>10.42</v>
      </c>
      <c r="V15">
        <v>6.94</v>
      </c>
      <c r="W15">
        <v>55.68</v>
      </c>
      <c r="X15">
        <v>7.95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80.989999999999995</v>
      </c>
      <c r="H16">
        <v>76.400000000000006</v>
      </c>
      <c r="I16">
        <v>10.99</v>
      </c>
      <c r="J16">
        <v>7.02</v>
      </c>
      <c r="K16">
        <v>7.63</v>
      </c>
      <c r="L16">
        <v>10.55</v>
      </c>
      <c r="M16">
        <v>7.03</v>
      </c>
      <c r="N16">
        <v>54.86</v>
      </c>
      <c r="O16">
        <v>7.84</v>
      </c>
      <c r="P16">
        <v>83.59</v>
      </c>
      <c r="Q16">
        <v>12.05</v>
      </c>
      <c r="R16">
        <v>8.4499999999999993</v>
      </c>
      <c r="S16">
        <v>8</v>
      </c>
      <c r="T16">
        <v>7.65</v>
      </c>
      <c r="U16">
        <v>12.68</v>
      </c>
      <c r="V16">
        <v>8.4499999999999993</v>
      </c>
      <c r="W16">
        <v>58.86</v>
      </c>
      <c r="X16">
        <v>8.41</v>
      </c>
      <c r="Y16">
        <v>5</v>
      </c>
      <c r="Z16" s="1" t="s">
        <v>32</v>
      </c>
      <c r="AA16" s="1" t="s">
        <v>32</v>
      </c>
      <c r="AB16" s="1" t="s">
        <v>33</v>
      </c>
    </row>
    <row r="17" spans="1:28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83.45</v>
      </c>
      <c r="H17">
        <v>74.97</v>
      </c>
      <c r="I17">
        <v>12.51</v>
      </c>
      <c r="J17">
        <v>7.76</v>
      </c>
      <c r="K17">
        <v>8.92</v>
      </c>
      <c r="L17">
        <v>12.47</v>
      </c>
      <c r="M17">
        <v>8.31</v>
      </c>
      <c r="N17">
        <v>49.98</v>
      </c>
      <c r="O17">
        <v>7.14</v>
      </c>
      <c r="P17">
        <v>90.19</v>
      </c>
      <c r="Q17">
        <v>13.56</v>
      </c>
      <c r="R17">
        <v>9.0299999999999994</v>
      </c>
      <c r="S17">
        <v>9.3800000000000008</v>
      </c>
      <c r="T17">
        <v>8.73</v>
      </c>
      <c r="U17">
        <v>12.59</v>
      </c>
      <c r="V17">
        <v>8.39</v>
      </c>
      <c r="W17">
        <v>64.03</v>
      </c>
      <c r="X17">
        <v>9.15</v>
      </c>
      <c r="Y17">
        <v>5</v>
      </c>
      <c r="Z17" s="1" t="s">
        <v>32</v>
      </c>
      <c r="AA17" s="1" t="s">
        <v>32</v>
      </c>
      <c r="AB17" s="1" t="s">
        <v>33</v>
      </c>
    </row>
    <row r="18" spans="1:28" x14ac:dyDescent="0.2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60.78</v>
      </c>
      <c r="H18">
        <v>59.55</v>
      </c>
      <c r="I18">
        <v>9.82</v>
      </c>
      <c r="J18">
        <v>6.14</v>
      </c>
      <c r="K18">
        <v>6.95</v>
      </c>
      <c r="L18">
        <v>8.33</v>
      </c>
      <c r="M18">
        <v>5.55</v>
      </c>
      <c r="N18">
        <v>41.4</v>
      </c>
      <c r="O18">
        <v>5.91</v>
      </c>
      <c r="P18">
        <v>59.97</v>
      </c>
      <c r="Q18">
        <v>9.27</v>
      </c>
      <c r="R18">
        <v>6.99</v>
      </c>
      <c r="S18">
        <v>7.63</v>
      </c>
      <c r="T18">
        <v>3.92</v>
      </c>
      <c r="U18">
        <v>9.74</v>
      </c>
      <c r="V18">
        <v>6.49</v>
      </c>
      <c r="W18">
        <v>40.97</v>
      </c>
      <c r="X18">
        <v>5.85</v>
      </c>
      <c r="Y18">
        <v>4</v>
      </c>
      <c r="Z18" s="1" t="s">
        <v>32</v>
      </c>
      <c r="AA18" s="1" t="s">
        <v>32</v>
      </c>
      <c r="AB18" s="1" t="s">
        <v>33</v>
      </c>
    </row>
    <row r="19" spans="1:28" x14ac:dyDescent="0.2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86.41</v>
      </c>
      <c r="H19">
        <v>83.12</v>
      </c>
      <c r="I19">
        <v>10.87</v>
      </c>
      <c r="J19">
        <v>7.02</v>
      </c>
      <c r="K19">
        <v>7.48</v>
      </c>
      <c r="L19">
        <v>12.09</v>
      </c>
      <c r="M19">
        <v>8.06</v>
      </c>
      <c r="N19">
        <v>60.17</v>
      </c>
      <c r="O19">
        <v>8.6</v>
      </c>
      <c r="P19">
        <v>88.26</v>
      </c>
      <c r="Q19">
        <v>12.28</v>
      </c>
      <c r="R19">
        <v>8.35</v>
      </c>
      <c r="S19">
        <v>8.3800000000000008</v>
      </c>
      <c r="T19">
        <v>7.84</v>
      </c>
      <c r="U19">
        <v>13.13</v>
      </c>
      <c r="V19">
        <v>8.75</v>
      </c>
      <c r="W19">
        <v>62.84</v>
      </c>
      <c r="X19">
        <v>8.98</v>
      </c>
      <c r="Y19">
        <v>5</v>
      </c>
      <c r="Z19" s="1" t="s">
        <v>32</v>
      </c>
      <c r="AA19" s="1" t="s">
        <v>32</v>
      </c>
      <c r="AB19" s="1" t="s">
        <v>33</v>
      </c>
    </row>
    <row r="20" spans="1:28" x14ac:dyDescent="0.2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90.05</v>
      </c>
      <c r="H21">
        <v>87.78</v>
      </c>
      <c r="I21">
        <v>12.2</v>
      </c>
      <c r="J21">
        <v>8.42</v>
      </c>
      <c r="K21">
        <v>7.85</v>
      </c>
      <c r="L21">
        <v>13.68</v>
      </c>
      <c r="M21">
        <v>9.1199999999999992</v>
      </c>
      <c r="N21">
        <v>61.9</v>
      </c>
      <c r="O21">
        <v>8.84</v>
      </c>
      <c r="P21">
        <v>91.27</v>
      </c>
      <c r="Q21">
        <v>12.88</v>
      </c>
      <c r="R21">
        <v>8.5399999999999991</v>
      </c>
      <c r="S21">
        <v>9.3800000000000008</v>
      </c>
      <c r="T21">
        <v>7.84</v>
      </c>
      <c r="U21">
        <v>13.56</v>
      </c>
      <c r="V21">
        <v>9.0399999999999991</v>
      </c>
      <c r="W21">
        <v>64.83</v>
      </c>
      <c r="X21">
        <v>9.26</v>
      </c>
      <c r="Y21">
        <v>5</v>
      </c>
      <c r="Z21" s="1" t="s">
        <v>32</v>
      </c>
      <c r="AA21" s="1" t="s">
        <v>32</v>
      </c>
      <c r="AB21" s="1" t="s">
        <v>33</v>
      </c>
    </row>
    <row r="22" spans="1:28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89.08</v>
      </c>
      <c r="H22">
        <v>86.32</v>
      </c>
      <c r="I22">
        <v>12.46</v>
      </c>
      <c r="J22">
        <v>8.5500000000000007</v>
      </c>
      <c r="K22">
        <v>8.06</v>
      </c>
      <c r="L22">
        <v>12.54</v>
      </c>
      <c r="M22">
        <v>8.36</v>
      </c>
      <c r="N22">
        <v>61.32</v>
      </c>
      <c r="O22">
        <v>8.76</v>
      </c>
      <c r="P22">
        <v>90.69</v>
      </c>
      <c r="Q22">
        <v>13.2</v>
      </c>
      <c r="R22">
        <v>8.64</v>
      </c>
      <c r="S22">
        <v>9.1300000000000008</v>
      </c>
      <c r="T22">
        <v>8.6300000000000008</v>
      </c>
      <c r="U22">
        <v>13.46</v>
      </c>
      <c r="V22">
        <v>8.9700000000000006</v>
      </c>
      <c r="W22">
        <v>64.03</v>
      </c>
      <c r="X22">
        <v>9.15</v>
      </c>
      <c r="Y22">
        <v>5</v>
      </c>
      <c r="Z22" s="1" t="s">
        <v>32</v>
      </c>
      <c r="AA22" s="1" t="s">
        <v>32</v>
      </c>
      <c r="AB22" s="1" t="s">
        <v>33</v>
      </c>
    </row>
    <row r="23" spans="1:28" x14ac:dyDescent="0.2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 t="s">
        <v>32</v>
      </c>
      <c r="AA23" s="1" t="s">
        <v>32</v>
      </c>
      <c r="AB23" s="1" t="s">
        <v>33</v>
      </c>
    </row>
    <row r="24" spans="1:28" x14ac:dyDescent="0.2">
      <c r="A24" s="1" t="s">
        <v>112</v>
      </c>
      <c r="B24" s="1" t="s">
        <v>116</v>
      </c>
      <c r="C24" s="1" t="s">
        <v>117</v>
      </c>
      <c r="D24" s="1"/>
      <c r="E24" s="1"/>
      <c r="F24" s="1" t="s">
        <v>118</v>
      </c>
      <c r="G24">
        <v>48.93</v>
      </c>
      <c r="H24">
        <v>60.06</v>
      </c>
      <c r="I24">
        <v>8.91</v>
      </c>
      <c r="J24">
        <v>5.26</v>
      </c>
      <c r="K24">
        <v>6.62</v>
      </c>
      <c r="L24">
        <v>9.5</v>
      </c>
      <c r="M24">
        <v>6.33</v>
      </c>
      <c r="N24">
        <v>41.65</v>
      </c>
      <c r="O24">
        <v>5.95</v>
      </c>
      <c r="P24">
        <v>42.95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42.95</v>
      </c>
      <c r="X24">
        <v>6.14</v>
      </c>
      <c r="Y24">
        <v>0</v>
      </c>
      <c r="Z24" s="1" t="s">
        <v>32</v>
      </c>
      <c r="AA24">
        <v>25</v>
      </c>
      <c r="AB24" s="1" t="s">
        <v>33</v>
      </c>
    </row>
    <row r="25" spans="1:28" x14ac:dyDescent="0.2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54.8</v>
      </c>
      <c r="H25">
        <v>72.42</v>
      </c>
      <c r="I25">
        <v>10.54</v>
      </c>
      <c r="J25">
        <v>6.67</v>
      </c>
      <c r="K25">
        <v>7.38</v>
      </c>
      <c r="L25">
        <v>11.55</v>
      </c>
      <c r="M25">
        <v>7.7</v>
      </c>
      <c r="N25">
        <v>50.33</v>
      </c>
      <c r="O25">
        <v>7.19</v>
      </c>
      <c r="P25">
        <v>42.95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42.95</v>
      </c>
      <c r="X25">
        <v>6.14</v>
      </c>
      <c r="Y25">
        <v>0</v>
      </c>
      <c r="Z25" s="1" t="s">
        <v>32</v>
      </c>
      <c r="AA25">
        <v>25</v>
      </c>
      <c r="AB25" s="1" t="s">
        <v>33</v>
      </c>
    </row>
    <row r="26" spans="1:28" x14ac:dyDescent="0.2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82.33</v>
      </c>
      <c r="H26">
        <v>79.52</v>
      </c>
      <c r="I26">
        <v>12.7</v>
      </c>
      <c r="J26">
        <v>7.54</v>
      </c>
      <c r="K26">
        <v>9.3800000000000008</v>
      </c>
      <c r="L26">
        <v>11.86</v>
      </c>
      <c r="M26">
        <v>7.91</v>
      </c>
      <c r="N26">
        <v>54.96</v>
      </c>
      <c r="O26">
        <v>7.85</v>
      </c>
      <c r="P26">
        <v>85.38</v>
      </c>
      <c r="Q26">
        <v>13.07</v>
      </c>
      <c r="R26">
        <v>8.93</v>
      </c>
      <c r="S26">
        <v>9.75</v>
      </c>
      <c r="T26">
        <v>7.45</v>
      </c>
      <c r="U26">
        <v>13.06</v>
      </c>
      <c r="V26">
        <v>8.6999999999999993</v>
      </c>
      <c r="W26">
        <v>59.26</v>
      </c>
      <c r="X26">
        <v>8.4700000000000006</v>
      </c>
      <c r="Y26">
        <v>4</v>
      </c>
      <c r="Z26" s="1" t="s">
        <v>32</v>
      </c>
      <c r="AA26" s="1" t="s">
        <v>32</v>
      </c>
      <c r="AB26" s="1" t="s">
        <v>33</v>
      </c>
    </row>
    <row r="27" spans="1:28" x14ac:dyDescent="0.2">
      <c r="A27" s="1" t="s">
        <v>127</v>
      </c>
      <c r="B27" s="1" t="s">
        <v>128</v>
      </c>
      <c r="C27" s="1" t="s">
        <v>129</v>
      </c>
      <c r="D27" s="1"/>
      <c r="E27" s="1"/>
      <c r="F27" s="1" t="s">
        <v>130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 t="s">
        <v>32</v>
      </c>
      <c r="AA27" s="1" t="s">
        <v>32</v>
      </c>
      <c r="AB27" s="1" t="s">
        <v>33</v>
      </c>
    </row>
    <row r="28" spans="1:28" x14ac:dyDescent="0.2">
      <c r="A28" s="1" t="s">
        <v>131</v>
      </c>
      <c r="B28" s="1" t="s">
        <v>132</v>
      </c>
      <c r="C28" s="1" t="s">
        <v>133</v>
      </c>
      <c r="D28" s="1"/>
      <c r="E28" s="1"/>
      <c r="F28" s="1" t="s">
        <v>134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 t="s">
        <v>32</v>
      </c>
      <c r="AA28" s="1" t="s">
        <v>32</v>
      </c>
      <c r="AB28" s="1" t="s">
        <v>33</v>
      </c>
    </row>
    <row r="29" spans="1:28" x14ac:dyDescent="0.2">
      <c r="A29" s="1" t="s">
        <v>135</v>
      </c>
      <c r="B29" s="1" t="s">
        <v>136</v>
      </c>
      <c r="C29" s="1" t="s">
        <v>137</v>
      </c>
      <c r="D29" s="1"/>
      <c r="E29" s="1"/>
      <c r="F29" s="1" t="s">
        <v>138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" t="s">
        <v>32</v>
      </c>
      <c r="AA29" s="1" t="s">
        <v>32</v>
      </c>
      <c r="AB29" s="1" t="s">
        <v>33</v>
      </c>
    </row>
    <row r="30" spans="1:28" x14ac:dyDescent="0.2">
      <c r="A30" s="1" t="s">
        <v>139</v>
      </c>
      <c r="B30" s="1" t="s">
        <v>39</v>
      </c>
      <c r="C30" s="1" t="s">
        <v>140</v>
      </c>
      <c r="D30" s="1"/>
      <c r="E30" s="1"/>
      <c r="F30" s="1" t="s">
        <v>141</v>
      </c>
      <c r="G30">
        <v>37.15</v>
      </c>
      <c r="H30">
        <v>71.900000000000006</v>
      </c>
      <c r="I30">
        <v>8.6999999999999993</v>
      </c>
      <c r="J30">
        <v>4.21</v>
      </c>
      <c r="K30">
        <v>7.38</v>
      </c>
      <c r="L30">
        <v>10.56</v>
      </c>
      <c r="M30">
        <v>7.04</v>
      </c>
      <c r="N30">
        <v>52.64</v>
      </c>
      <c r="O30">
        <v>7.52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</v>
      </c>
      <c r="Z30" s="1" t="s">
        <v>32</v>
      </c>
      <c r="AA30" s="1" t="s">
        <v>32</v>
      </c>
      <c r="AB30" s="1" t="s">
        <v>33</v>
      </c>
    </row>
    <row r="31" spans="1:28" x14ac:dyDescent="0.2">
      <c r="A31" s="1" t="s">
        <v>142</v>
      </c>
      <c r="B31" s="1" t="s">
        <v>143</v>
      </c>
      <c r="C31" s="1" t="s">
        <v>144</v>
      </c>
      <c r="D31" s="1"/>
      <c r="E31" s="1"/>
      <c r="F31" s="1" t="s">
        <v>145</v>
      </c>
      <c r="G31">
        <v>64.08</v>
      </c>
      <c r="H31">
        <v>59.96</v>
      </c>
      <c r="I31">
        <v>10.029999999999999</v>
      </c>
      <c r="J31">
        <v>6.67</v>
      </c>
      <c r="K31">
        <v>6.71</v>
      </c>
      <c r="L31">
        <v>9.0500000000000007</v>
      </c>
      <c r="M31">
        <v>6.03</v>
      </c>
      <c r="N31">
        <v>40.880000000000003</v>
      </c>
      <c r="O31">
        <v>5.84</v>
      </c>
      <c r="P31">
        <v>72.83</v>
      </c>
      <c r="Q31">
        <v>10.82</v>
      </c>
      <c r="R31">
        <v>7.48</v>
      </c>
      <c r="S31">
        <v>8.8800000000000008</v>
      </c>
      <c r="T31">
        <v>5.29</v>
      </c>
      <c r="U31">
        <v>10.31</v>
      </c>
      <c r="V31">
        <v>6.87</v>
      </c>
      <c r="W31">
        <v>51.7</v>
      </c>
      <c r="X31">
        <v>7.39</v>
      </c>
      <c r="Y31">
        <v>1</v>
      </c>
      <c r="Z31" s="1" t="s">
        <v>32</v>
      </c>
      <c r="AA31" s="1" t="s">
        <v>32</v>
      </c>
      <c r="AB31" s="1" t="s">
        <v>33</v>
      </c>
    </row>
    <row r="32" spans="1:28" x14ac:dyDescent="0.2">
      <c r="A32" s="1" t="s">
        <v>146</v>
      </c>
      <c r="B32" s="1" t="s">
        <v>147</v>
      </c>
      <c r="C32" s="1" t="s">
        <v>148</v>
      </c>
      <c r="D32" s="1"/>
      <c r="E32" s="1"/>
      <c r="F32" s="1" t="s">
        <v>149</v>
      </c>
      <c r="G32">
        <v>81.180000000000007</v>
      </c>
      <c r="H32">
        <v>79.3</v>
      </c>
      <c r="I32">
        <v>10.86</v>
      </c>
      <c r="J32">
        <v>6.18</v>
      </c>
      <c r="K32">
        <v>8.31</v>
      </c>
      <c r="L32">
        <v>11.74</v>
      </c>
      <c r="M32">
        <v>7.83</v>
      </c>
      <c r="N32">
        <v>56.69</v>
      </c>
      <c r="O32">
        <v>8.1</v>
      </c>
      <c r="P32">
        <v>87.4</v>
      </c>
      <c r="Q32">
        <v>13.96</v>
      </c>
      <c r="R32">
        <v>9.0299999999999994</v>
      </c>
      <c r="S32">
        <v>9.3800000000000008</v>
      </c>
      <c r="T32">
        <v>9.51</v>
      </c>
      <c r="U32">
        <v>12.99</v>
      </c>
      <c r="V32">
        <v>8.66</v>
      </c>
      <c r="W32">
        <v>60.45</v>
      </c>
      <c r="X32">
        <v>8.64</v>
      </c>
      <c r="Y32">
        <v>2</v>
      </c>
      <c r="Z32" s="1" t="s">
        <v>32</v>
      </c>
      <c r="AA32" s="1" t="s">
        <v>32</v>
      </c>
      <c r="AB32" s="1" t="s">
        <v>33</v>
      </c>
    </row>
    <row r="33" spans="1:28" x14ac:dyDescent="0.2">
      <c r="A33" s="1" t="s">
        <v>150</v>
      </c>
      <c r="B33" s="1" t="s">
        <v>151</v>
      </c>
      <c r="C33" s="1" t="s">
        <v>152</v>
      </c>
      <c r="D33" s="1"/>
      <c r="E33" s="1"/>
      <c r="F33" s="1" t="s">
        <v>153</v>
      </c>
      <c r="G33">
        <v>38.42</v>
      </c>
      <c r="H33">
        <v>62.23</v>
      </c>
      <c r="I33">
        <v>9.1</v>
      </c>
      <c r="J33">
        <v>5.54</v>
      </c>
      <c r="K33">
        <v>6.58</v>
      </c>
      <c r="L33">
        <v>9.98</v>
      </c>
      <c r="M33">
        <v>6.65</v>
      </c>
      <c r="N33">
        <v>43.16</v>
      </c>
      <c r="O33">
        <v>6.17</v>
      </c>
      <c r="P33">
        <v>18.66</v>
      </c>
      <c r="Q33">
        <v>8.48</v>
      </c>
      <c r="R33">
        <v>6.6</v>
      </c>
      <c r="S33">
        <v>5.75</v>
      </c>
      <c r="T33">
        <v>4.6100000000000003</v>
      </c>
      <c r="U33">
        <v>10.18</v>
      </c>
      <c r="V33">
        <v>6.79</v>
      </c>
      <c r="W33">
        <v>0</v>
      </c>
      <c r="X33">
        <v>0</v>
      </c>
      <c r="Y33">
        <v>0</v>
      </c>
      <c r="Z33" s="1" t="s">
        <v>32</v>
      </c>
      <c r="AA33">
        <v>25</v>
      </c>
      <c r="AB33" s="1" t="s">
        <v>33</v>
      </c>
    </row>
    <row r="34" spans="1:28" x14ac:dyDescent="0.2">
      <c r="A34" s="1" t="s">
        <v>165</v>
      </c>
      <c r="B34" t="s">
        <v>164</v>
      </c>
      <c r="C34" s="1" t="s">
        <v>154</v>
      </c>
      <c r="D34" s="1"/>
      <c r="E34" s="1"/>
      <c r="F34" s="1" t="s">
        <v>155</v>
      </c>
      <c r="G34">
        <v>82.42</v>
      </c>
      <c r="H34">
        <v>72.36</v>
      </c>
      <c r="I34">
        <v>10.199999999999999</v>
      </c>
      <c r="J34">
        <v>5.75</v>
      </c>
      <c r="K34">
        <v>7.85</v>
      </c>
      <c r="L34">
        <v>12.06</v>
      </c>
      <c r="M34">
        <v>8.0399999999999991</v>
      </c>
      <c r="N34">
        <v>50.1</v>
      </c>
      <c r="O34">
        <v>7.16</v>
      </c>
      <c r="P34">
        <v>92.73</v>
      </c>
      <c r="Q34">
        <v>14.32</v>
      </c>
      <c r="R34">
        <v>9.81</v>
      </c>
      <c r="S34">
        <v>9.6300000000000008</v>
      </c>
      <c r="T34">
        <v>9.2200000000000006</v>
      </c>
      <c r="U34">
        <v>13.58</v>
      </c>
      <c r="V34">
        <v>9.0500000000000007</v>
      </c>
      <c r="W34">
        <v>64.83</v>
      </c>
      <c r="X34">
        <v>9.26</v>
      </c>
      <c r="Y34">
        <v>4</v>
      </c>
      <c r="Z34" s="1" t="s">
        <v>32</v>
      </c>
      <c r="AA34" s="1" t="s">
        <v>32</v>
      </c>
      <c r="AB34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36"/>
  <sheetViews>
    <sheetView tabSelected="1" zoomScale="150" zoomScaleNormal="150" workbookViewId="0">
      <selection activeCell="K39" sqref="K39"/>
    </sheetView>
  </sheetViews>
  <sheetFormatPr baseColWidth="10" defaultColWidth="8.83203125" defaultRowHeight="15" x14ac:dyDescent="0.2"/>
  <cols>
    <col min="2" max="2" width="15.33203125" customWidth="1"/>
    <col min="3" max="3" width="20.5" customWidth="1"/>
    <col min="5" max="8" width="0" style="6" hidden="1" customWidth="1"/>
    <col min="9" max="9" width="14.6640625" style="6" customWidth="1"/>
    <col min="10" max="10" width="13.6640625" style="6" customWidth="1"/>
    <col min="11" max="11" width="15.1640625" style="6" customWidth="1"/>
    <col min="12" max="12" width="9.5" style="6" customWidth="1"/>
  </cols>
  <sheetData>
    <row r="3" spans="2:22" ht="26" x14ac:dyDescent="0.3">
      <c r="B3" s="2" t="s">
        <v>162</v>
      </c>
      <c r="C3" s="2"/>
      <c r="D3" s="3"/>
    </row>
    <row r="4" spans="2:22" ht="26" x14ac:dyDescent="0.3">
      <c r="D4" s="12" t="s">
        <v>171</v>
      </c>
    </row>
    <row r="5" spans="2:22" ht="16" x14ac:dyDescent="0.2">
      <c r="O5" s="5" t="s">
        <v>159</v>
      </c>
      <c r="P5" s="5"/>
      <c r="Q5" s="5"/>
      <c r="R5" s="5"/>
      <c r="U5" s="5" t="s">
        <v>160</v>
      </c>
      <c r="V5" s="5"/>
    </row>
    <row r="6" spans="2:22" ht="34" x14ac:dyDescent="0.2">
      <c r="B6" s="4" t="s">
        <v>156</v>
      </c>
      <c r="C6" s="4" t="s">
        <v>157</v>
      </c>
      <c r="D6" s="4" t="s">
        <v>158</v>
      </c>
      <c r="E6" s="7" t="s">
        <v>159</v>
      </c>
      <c r="F6" s="7" t="s">
        <v>169</v>
      </c>
      <c r="G6" s="7" t="s">
        <v>160</v>
      </c>
      <c r="H6" s="7" t="s">
        <v>170</v>
      </c>
      <c r="I6" s="7" t="s">
        <v>166</v>
      </c>
      <c r="J6" s="11" t="s">
        <v>167</v>
      </c>
      <c r="K6" s="11" t="s">
        <v>168</v>
      </c>
      <c r="L6" s="7" t="s">
        <v>161</v>
      </c>
      <c r="O6" s="1" t="s">
        <v>25</v>
      </c>
      <c r="P6" s="1" t="s">
        <v>26</v>
      </c>
      <c r="T6" s="1" t="s">
        <v>25</v>
      </c>
      <c r="U6" s="1" t="s">
        <v>26</v>
      </c>
    </row>
    <row r="7" spans="2:22" ht="16" x14ac:dyDescent="0.2">
      <c r="B7" s="1" t="s">
        <v>142</v>
      </c>
      <c r="C7" s="1" t="s">
        <v>143</v>
      </c>
      <c r="D7" s="1" t="s">
        <v>144</v>
      </c>
      <c r="E7" s="6">
        <v>64.08</v>
      </c>
      <c r="F7" s="8">
        <f>E7*0.4</f>
        <v>25.632000000000001</v>
      </c>
      <c r="G7" s="6">
        <v>58.63</v>
      </c>
      <c r="H7" s="8">
        <f>G7*0.6</f>
        <v>35.177999999999997</v>
      </c>
      <c r="I7" s="9">
        <f>F7+H7</f>
        <v>60.81</v>
      </c>
      <c r="J7" s="9">
        <f>SUM(O7:U7)*0.475*0.7</f>
        <v>0</v>
      </c>
      <c r="K7" s="9">
        <f>I7-J7</f>
        <v>60.81</v>
      </c>
      <c r="L7" s="10" t="str">
        <f>IF(K7&lt;50,"F",IF(K7&lt;65,"D",IF(K7&lt;80,"C",IF(K7&lt;90,"B",IF(K7&gt;=90,"A")))))</f>
        <v>D</v>
      </c>
      <c r="O7" s="1" t="s">
        <v>32</v>
      </c>
      <c r="P7" s="1" t="s">
        <v>32</v>
      </c>
      <c r="T7" s="1" t="s">
        <v>32</v>
      </c>
      <c r="U7" s="1" t="s">
        <v>32</v>
      </c>
    </row>
    <row r="8" spans="2:22" ht="16" x14ac:dyDescent="0.2">
      <c r="B8" s="1" t="s">
        <v>84</v>
      </c>
      <c r="C8" s="1" t="s">
        <v>85</v>
      </c>
      <c r="D8" s="1" t="s">
        <v>86</v>
      </c>
      <c r="E8" s="6">
        <v>80.989999999999995</v>
      </c>
      <c r="F8" s="8">
        <f>E8*0.4</f>
        <v>32.396000000000001</v>
      </c>
      <c r="G8" s="6">
        <v>75.42</v>
      </c>
      <c r="H8" s="8">
        <f>G8*0.6</f>
        <v>45.252000000000002</v>
      </c>
      <c r="I8" s="9">
        <f>F8+H8</f>
        <v>77.647999999999996</v>
      </c>
      <c r="J8" s="9">
        <f>SUM(O8:U8)*0.475*0.7</f>
        <v>0</v>
      </c>
      <c r="K8" s="9">
        <f>I8-J8</f>
        <v>77.647999999999996</v>
      </c>
      <c r="L8" s="10" t="str">
        <f>IF(K8&lt;50,"F",IF(K8&lt;65,"D",IF(K8&lt;80,"C",IF(K8&lt;90,"B",IF(K8&gt;=90,"A")))))</f>
        <v>C</v>
      </c>
      <c r="O8" s="1" t="s">
        <v>32</v>
      </c>
      <c r="P8" s="1" t="s">
        <v>32</v>
      </c>
      <c r="T8" s="1" t="s">
        <v>32</v>
      </c>
      <c r="U8" s="1" t="s">
        <v>32</v>
      </c>
    </row>
    <row r="9" spans="2:22" ht="16" x14ac:dyDescent="0.2">
      <c r="B9" s="1" t="s">
        <v>100</v>
      </c>
      <c r="C9" s="1" t="s">
        <v>101</v>
      </c>
      <c r="D9" s="1" t="s">
        <v>102</v>
      </c>
      <c r="E9" s="6">
        <v>0</v>
      </c>
      <c r="F9" s="8">
        <f>E9*0.4</f>
        <v>0</v>
      </c>
      <c r="G9" s="6">
        <v>0</v>
      </c>
      <c r="H9" s="8">
        <f>G9*0.6</f>
        <v>0</v>
      </c>
      <c r="I9" s="9">
        <f>F9+H9</f>
        <v>0</v>
      </c>
      <c r="J9" s="9">
        <f>SUM(O9:U9)*0.475*0.7</f>
        <v>33.25</v>
      </c>
      <c r="K9" s="9">
        <v>0</v>
      </c>
      <c r="L9" s="10" t="str">
        <f>IF(K9&lt;50,"F",IF(K9&lt;65,"D",IF(K9&lt;80,"C",IF(K9&lt;90,"B",IF(K9&gt;=90,"A")))))</f>
        <v>F</v>
      </c>
      <c r="O9" s="1" t="s">
        <v>32</v>
      </c>
      <c r="P9" s="1" t="s">
        <v>32</v>
      </c>
      <c r="T9">
        <v>50</v>
      </c>
      <c r="U9">
        <v>50</v>
      </c>
    </row>
    <row r="10" spans="2:22" ht="16" x14ac:dyDescent="0.2">
      <c r="B10" s="1" t="s">
        <v>49</v>
      </c>
      <c r="C10" s="1" t="s">
        <v>50</v>
      </c>
      <c r="D10" s="1" t="s">
        <v>163</v>
      </c>
      <c r="E10" s="6">
        <v>80.98</v>
      </c>
      <c r="F10" s="8">
        <f>E10*0.4</f>
        <v>32.392000000000003</v>
      </c>
      <c r="G10" s="6">
        <v>78.44</v>
      </c>
      <c r="H10" s="8">
        <f>G10*0.6</f>
        <v>47.064</v>
      </c>
      <c r="I10" s="9">
        <f>F10+H10</f>
        <v>79.456000000000003</v>
      </c>
      <c r="J10" s="9">
        <f>SUM(O10:U10)*0.475*0.7</f>
        <v>3.3249999999999997</v>
      </c>
      <c r="K10" s="9">
        <f>I10-J10</f>
        <v>76.131</v>
      </c>
      <c r="L10" s="10" t="str">
        <f>IF(K10&lt;50,"F",IF(K10&lt;65,"D",IF(K10&lt;80,"C",IF(K10&lt;90,"B",IF(K10&gt;=90,"A")))))</f>
        <v>C</v>
      </c>
      <c r="O10" s="1" t="s">
        <v>32</v>
      </c>
      <c r="P10" s="1" t="s">
        <v>32</v>
      </c>
      <c r="T10" s="1" t="s">
        <v>32</v>
      </c>
      <c r="U10">
        <v>10</v>
      </c>
    </row>
    <row r="11" spans="2:22" ht="16" x14ac:dyDescent="0.2">
      <c r="B11" s="1" t="s">
        <v>92</v>
      </c>
      <c r="C11" s="1" t="s">
        <v>93</v>
      </c>
      <c r="D11" s="1" t="s">
        <v>94</v>
      </c>
      <c r="E11" s="6">
        <v>60.78</v>
      </c>
      <c r="F11" s="8">
        <f>E11*0.4</f>
        <v>24.312000000000001</v>
      </c>
      <c r="G11" s="6">
        <v>46.85</v>
      </c>
      <c r="H11" s="8">
        <f>G11*0.6</f>
        <v>28.11</v>
      </c>
      <c r="I11" s="9">
        <f>F11+H11</f>
        <v>52.421999999999997</v>
      </c>
      <c r="J11" s="9">
        <f>SUM(O11:U11)*0.475*0.7</f>
        <v>0</v>
      </c>
      <c r="K11" s="9">
        <f>I11-J11</f>
        <v>52.421999999999997</v>
      </c>
      <c r="L11" s="10" t="str">
        <f>IF(K11&lt;50,"F",IF(K11&lt;65,"D",IF(K11&lt;80,"C",IF(K11&lt;90,"B",IF(K11&gt;=90,"A")))))</f>
        <v>D</v>
      </c>
      <c r="O11" s="1" t="s">
        <v>32</v>
      </c>
      <c r="P11" s="1" t="s">
        <v>32</v>
      </c>
      <c r="T11" s="1" t="s">
        <v>32</v>
      </c>
      <c r="U11" s="1" t="s">
        <v>32</v>
      </c>
    </row>
    <row r="12" spans="2:22" ht="16" x14ac:dyDescent="0.2">
      <c r="B12" s="1" t="s">
        <v>64</v>
      </c>
      <c r="C12" s="1" t="s">
        <v>65</v>
      </c>
      <c r="D12" s="1" t="s">
        <v>66</v>
      </c>
      <c r="E12" s="6">
        <v>85.27</v>
      </c>
      <c r="F12" s="8">
        <f>E12*0.4</f>
        <v>34.107999999999997</v>
      </c>
      <c r="G12" s="6">
        <v>85.28</v>
      </c>
      <c r="H12" s="8">
        <f>G12*0.6</f>
        <v>51.167999999999999</v>
      </c>
      <c r="I12" s="9">
        <f>F12+H12</f>
        <v>85.275999999999996</v>
      </c>
      <c r="J12" s="9">
        <f>SUM(O12:U12)*0.475*0.7</f>
        <v>0</v>
      </c>
      <c r="K12" s="9">
        <f>I12-J12</f>
        <v>85.275999999999996</v>
      </c>
      <c r="L12" s="10" t="str">
        <f>IF(K12&lt;50,"F",IF(K12&lt;65,"D",IF(K12&lt;80,"C",IF(K12&lt;90,"B",IF(K12&gt;=90,"A")))))</f>
        <v>B</v>
      </c>
      <c r="O12" s="1" t="s">
        <v>32</v>
      </c>
      <c r="P12" s="1" t="s">
        <v>32</v>
      </c>
      <c r="T12" s="1" t="s">
        <v>32</v>
      </c>
      <c r="U12" s="1" t="s">
        <v>32</v>
      </c>
    </row>
    <row r="13" spans="2:22" ht="16" x14ac:dyDescent="0.2">
      <c r="B13" s="1" t="s">
        <v>165</v>
      </c>
      <c r="C13" t="s">
        <v>164</v>
      </c>
      <c r="D13" s="1" t="s">
        <v>154</v>
      </c>
      <c r="E13" s="6">
        <v>82.42</v>
      </c>
      <c r="F13" s="8">
        <f>E13*0.4</f>
        <v>32.968000000000004</v>
      </c>
      <c r="G13" s="6">
        <v>84.29</v>
      </c>
      <c r="H13" s="8">
        <f>G13*0.6</f>
        <v>50.574000000000005</v>
      </c>
      <c r="I13" s="9">
        <f>F13+H13</f>
        <v>83.542000000000002</v>
      </c>
      <c r="J13" s="9">
        <f>SUM(O13:U13)*0.475*0.7</f>
        <v>0</v>
      </c>
      <c r="K13" s="9">
        <f>I13-J13</f>
        <v>83.542000000000002</v>
      </c>
      <c r="L13" s="10" t="str">
        <f>IF(K13&lt;50,"F",IF(K13&lt;65,"D",IF(K13&lt;80,"C",IF(K13&lt;90,"B",IF(K13&gt;=90,"A")))))</f>
        <v>B</v>
      </c>
      <c r="O13" s="1" t="s">
        <v>32</v>
      </c>
      <c r="P13" s="1" t="s">
        <v>32</v>
      </c>
      <c r="T13" s="1" t="s">
        <v>32</v>
      </c>
      <c r="U13" s="1" t="s">
        <v>32</v>
      </c>
    </row>
    <row r="14" spans="2:22" ht="16" x14ac:dyDescent="0.2">
      <c r="B14" s="1" t="s">
        <v>108</v>
      </c>
      <c r="C14" s="1" t="s">
        <v>109</v>
      </c>
      <c r="D14" s="1" t="s">
        <v>110</v>
      </c>
      <c r="E14" s="6">
        <v>89.08</v>
      </c>
      <c r="F14" s="8">
        <f>E14*0.4</f>
        <v>35.631999999999998</v>
      </c>
      <c r="G14" s="6">
        <v>83.81</v>
      </c>
      <c r="H14" s="8">
        <f>G14*0.6</f>
        <v>50.286000000000001</v>
      </c>
      <c r="I14" s="9">
        <f>F14+H14</f>
        <v>85.918000000000006</v>
      </c>
      <c r="J14" s="9">
        <f>SUM(O14:U14)*0.475*0.7</f>
        <v>0</v>
      </c>
      <c r="K14" s="9">
        <f>I14-J14</f>
        <v>85.918000000000006</v>
      </c>
      <c r="L14" s="10" t="str">
        <f>IF(K14&lt;50,"F",IF(K14&lt;65,"D",IF(K14&lt;80,"C",IF(K14&lt;90,"B",IF(K14&gt;=90,"A")))))</f>
        <v>B</v>
      </c>
      <c r="O14" s="1" t="s">
        <v>32</v>
      </c>
      <c r="P14" s="1" t="s">
        <v>32</v>
      </c>
      <c r="T14" s="1" t="s">
        <v>32</v>
      </c>
      <c r="U14" s="1" t="s">
        <v>32</v>
      </c>
    </row>
    <row r="15" spans="2:22" ht="16" x14ac:dyDescent="0.2">
      <c r="B15" s="1" t="s">
        <v>52</v>
      </c>
      <c r="C15" s="1" t="s">
        <v>53</v>
      </c>
      <c r="D15" s="1" t="s">
        <v>54</v>
      </c>
      <c r="E15" s="6">
        <v>84.12</v>
      </c>
      <c r="F15" s="8">
        <f>E15*0.4</f>
        <v>33.648000000000003</v>
      </c>
      <c r="G15" s="6">
        <v>65.69</v>
      </c>
      <c r="H15" s="8">
        <f>G15*0.6</f>
        <v>39.413999999999994</v>
      </c>
      <c r="I15" s="9">
        <f>F15+H15</f>
        <v>73.061999999999998</v>
      </c>
      <c r="J15" s="9">
        <f>SUM(O15:U15)*0.475*0.7</f>
        <v>0</v>
      </c>
      <c r="K15" s="9">
        <f>I15-J15</f>
        <v>73.061999999999998</v>
      </c>
      <c r="L15" s="10" t="str">
        <f>IF(K15&lt;50,"F",IF(K15&lt;65,"D",IF(K15&lt;80,"C",IF(K15&lt;90,"B",IF(K15&gt;=90,"A")))))</f>
        <v>C</v>
      </c>
      <c r="O15" s="1" t="s">
        <v>32</v>
      </c>
      <c r="P15" s="1" t="s">
        <v>32</v>
      </c>
      <c r="T15" s="1" t="s">
        <v>32</v>
      </c>
      <c r="U15" s="1" t="s">
        <v>32</v>
      </c>
    </row>
    <row r="16" spans="2:22" ht="16" x14ac:dyDescent="0.2">
      <c r="B16" s="1" t="s">
        <v>146</v>
      </c>
      <c r="C16" s="1" t="s">
        <v>147</v>
      </c>
      <c r="D16" s="1" t="s">
        <v>148</v>
      </c>
      <c r="E16" s="6">
        <v>81.180000000000007</v>
      </c>
      <c r="F16" s="8">
        <f>E16*0.4</f>
        <v>32.472000000000001</v>
      </c>
      <c r="G16" s="6">
        <v>74.3</v>
      </c>
      <c r="H16" s="8">
        <f>G16*0.6</f>
        <v>44.58</v>
      </c>
      <c r="I16" s="9">
        <f>F16+H16</f>
        <v>77.051999999999992</v>
      </c>
      <c r="J16" s="9">
        <f>SUM(O16:U16)*0.475*0.7</f>
        <v>0</v>
      </c>
      <c r="K16" s="9">
        <f>I16-J16</f>
        <v>77.051999999999992</v>
      </c>
      <c r="L16" s="10" t="str">
        <f>IF(K16&lt;50,"F",IF(K16&lt;65,"D",IF(K16&lt;80,"C",IF(K16&lt;90,"B",IF(K16&gt;=90,"A")))))</f>
        <v>C</v>
      </c>
      <c r="O16" s="1" t="s">
        <v>32</v>
      </c>
      <c r="P16" s="1" t="s">
        <v>32</v>
      </c>
      <c r="T16" s="1" t="s">
        <v>32</v>
      </c>
      <c r="U16" s="1" t="s">
        <v>32</v>
      </c>
    </row>
    <row r="17" spans="2:21" ht="16" x14ac:dyDescent="0.2">
      <c r="B17" s="1" t="s">
        <v>119</v>
      </c>
      <c r="C17" s="1" t="s">
        <v>120</v>
      </c>
      <c r="D17" s="1" t="s">
        <v>121</v>
      </c>
      <c r="E17" s="6">
        <v>54.8</v>
      </c>
      <c r="F17" s="8">
        <f>E17*0.4</f>
        <v>21.92</v>
      </c>
      <c r="G17" s="6">
        <v>31.13</v>
      </c>
      <c r="H17" s="8">
        <f>G17*0.6</f>
        <v>18.677999999999997</v>
      </c>
      <c r="I17" s="9">
        <f>F17+H17</f>
        <v>40.597999999999999</v>
      </c>
      <c r="J17" s="9">
        <f>SUM(O17:U17)*0.475*0.7</f>
        <v>19.95</v>
      </c>
      <c r="K17" s="9">
        <f>I17-J17</f>
        <v>20.648</v>
      </c>
      <c r="L17" s="10" t="str">
        <f>IF(K17&lt;50,"F",IF(K17&lt;65,"D",IF(K17&lt;80,"C",IF(K17&lt;90,"B",IF(K17&gt;=90,"A")))))</f>
        <v>F</v>
      </c>
      <c r="O17" s="1" t="s">
        <v>32</v>
      </c>
      <c r="P17">
        <v>25</v>
      </c>
      <c r="T17">
        <v>10</v>
      </c>
      <c r="U17">
        <v>25</v>
      </c>
    </row>
    <row r="18" spans="2:21" ht="16" x14ac:dyDescent="0.2">
      <c r="B18" s="1" t="s">
        <v>88</v>
      </c>
      <c r="C18" s="1" t="s">
        <v>89</v>
      </c>
      <c r="D18" s="1" t="s">
        <v>90</v>
      </c>
      <c r="E18" s="6">
        <v>83.45</v>
      </c>
      <c r="F18" s="8">
        <f>E18*0.4</f>
        <v>33.380000000000003</v>
      </c>
      <c r="G18" s="6">
        <v>64.099999999999994</v>
      </c>
      <c r="H18" s="8">
        <f>G18*0.6</f>
        <v>38.459999999999994</v>
      </c>
      <c r="I18" s="9">
        <f>F18+H18</f>
        <v>71.84</v>
      </c>
      <c r="J18" s="9">
        <f>SUM(O18:U18)*0.475*0.7</f>
        <v>3.3249999999999997</v>
      </c>
      <c r="K18" s="9">
        <f>I18-J18</f>
        <v>68.515000000000001</v>
      </c>
      <c r="L18" s="10" t="str">
        <f>IF(K18&lt;50,"F",IF(K18&lt;65,"D",IF(K18&lt;80,"C",IF(K18&lt;90,"B",IF(K18&gt;=90,"A")))))</f>
        <v>C</v>
      </c>
      <c r="O18" s="1" t="s">
        <v>32</v>
      </c>
      <c r="P18" s="1" t="s">
        <v>32</v>
      </c>
      <c r="T18" s="1" t="s">
        <v>32</v>
      </c>
      <c r="U18">
        <v>10</v>
      </c>
    </row>
    <row r="19" spans="2:21" ht="16" x14ac:dyDescent="0.2">
      <c r="B19" s="1" t="s">
        <v>38</v>
      </c>
      <c r="C19" s="1" t="s">
        <v>39</v>
      </c>
      <c r="D19" s="1" t="s">
        <v>40</v>
      </c>
      <c r="E19" s="6">
        <v>85.64</v>
      </c>
      <c r="F19" s="8">
        <f>E19*0.4</f>
        <v>34.256</v>
      </c>
      <c r="G19" s="6">
        <v>82.83</v>
      </c>
      <c r="H19" s="8">
        <f>G19*0.6</f>
        <v>49.698</v>
      </c>
      <c r="I19" s="9">
        <f>F19+H19</f>
        <v>83.954000000000008</v>
      </c>
      <c r="J19" s="9">
        <f>SUM(O19:U19)*0.475*0.7</f>
        <v>0</v>
      </c>
      <c r="K19" s="9">
        <f>I19-J19</f>
        <v>83.954000000000008</v>
      </c>
      <c r="L19" s="10" t="str">
        <f>IF(K19&lt;50,"F",IF(K19&lt;65,"D",IF(K19&lt;80,"C",IF(K19&lt;90,"B",IF(K19&gt;=90,"A")))))</f>
        <v>B</v>
      </c>
      <c r="O19" s="1" t="s">
        <v>32</v>
      </c>
      <c r="P19" s="1" t="s">
        <v>32</v>
      </c>
      <c r="T19" s="1" t="s">
        <v>32</v>
      </c>
      <c r="U19" s="1" t="s">
        <v>32</v>
      </c>
    </row>
    <row r="20" spans="2:21" ht="16" x14ac:dyDescent="0.2">
      <c r="B20" s="1" t="s">
        <v>135</v>
      </c>
      <c r="C20" s="1" t="s">
        <v>136</v>
      </c>
      <c r="D20" s="1" t="s">
        <v>137</v>
      </c>
      <c r="E20" s="6">
        <v>0</v>
      </c>
      <c r="F20" s="8">
        <f>E20*0.4</f>
        <v>0</v>
      </c>
      <c r="G20" s="6">
        <v>0</v>
      </c>
      <c r="H20" s="8">
        <f>G20*0.6</f>
        <v>0</v>
      </c>
      <c r="I20" s="9">
        <f>F20+H20</f>
        <v>0</v>
      </c>
      <c r="J20" s="9">
        <f>SUM(O20:U20)*0.475*0.7</f>
        <v>33.25</v>
      </c>
      <c r="K20" s="9">
        <v>0</v>
      </c>
      <c r="L20" s="10" t="str">
        <f>IF(K20&lt;50,"F",IF(K20&lt;65,"D",IF(K20&lt;80,"C",IF(K20&lt;90,"B",IF(K20&gt;=90,"A")))))</f>
        <v>F</v>
      </c>
      <c r="O20" s="1" t="s">
        <v>32</v>
      </c>
      <c r="P20" s="1" t="s">
        <v>32</v>
      </c>
      <c r="T20">
        <v>50</v>
      </c>
      <c r="U20">
        <v>50</v>
      </c>
    </row>
    <row r="21" spans="2:21" ht="16" x14ac:dyDescent="0.2">
      <c r="B21" s="1" t="s">
        <v>28</v>
      </c>
      <c r="C21" s="1" t="s">
        <v>29</v>
      </c>
      <c r="D21" s="1" t="s">
        <v>30</v>
      </c>
      <c r="E21" s="6">
        <v>70.23</v>
      </c>
      <c r="F21" s="8">
        <f>E21*0.4</f>
        <v>28.092000000000002</v>
      </c>
      <c r="G21" s="6">
        <v>58.81</v>
      </c>
      <c r="H21" s="8">
        <f>G21*0.6</f>
        <v>35.286000000000001</v>
      </c>
      <c r="I21" s="9">
        <f>F21+H21</f>
        <v>63.378</v>
      </c>
      <c r="J21" s="9">
        <f>SUM(O21:U21)*0.475*0.7</f>
        <v>0</v>
      </c>
      <c r="K21" s="9">
        <f>I21-J21</f>
        <v>63.378</v>
      </c>
      <c r="L21" s="10" t="str">
        <f>IF(K21&lt;50,"F",IF(K21&lt;65,"D",IF(K21&lt;80,"C",IF(K21&lt;90,"B",IF(K21&gt;=90,"A")))))</f>
        <v>D</v>
      </c>
      <c r="O21" s="1" t="s">
        <v>32</v>
      </c>
      <c r="P21" s="1" t="s">
        <v>32</v>
      </c>
      <c r="T21" s="1" t="s">
        <v>32</v>
      </c>
      <c r="U21" s="1" t="s">
        <v>32</v>
      </c>
    </row>
    <row r="22" spans="2:21" ht="16" x14ac:dyDescent="0.2">
      <c r="B22" s="1" t="s">
        <v>56</v>
      </c>
      <c r="C22" s="1" t="s">
        <v>57</v>
      </c>
      <c r="D22" s="1" t="s">
        <v>58</v>
      </c>
      <c r="E22" s="6">
        <v>85.93</v>
      </c>
      <c r="F22" s="8">
        <f>E22*0.4</f>
        <v>34.372000000000007</v>
      </c>
      <c r="G22" s="6">
        <v>84.68</v>
      </c>
      <c r="H22" s="8">
        <f>G22*0.6</f>
        <v>50.808</v>
      </c>
      <c r="I22" s="9">
        <f>F22+H22</f>
        <v>85.18</v>
      </c>
      <c r="J22" s="9">
        <f>SUM(O22:U22)*0.475*0.7</f>
        <v>0</v>
      </c>
      <c r="K22" s="9">
        <f>I22-J22</f>
        <v>85.18</v>
      </c>
      <c r="L22" s="10" t="str">
        <f>IF(K22&lt;50,"F",IF(K22&lt;65,"D",IF(K22&lt;80,"C",IF(K22&lt;90,"B",IF(K22&gt;=90,"A")))))</f>
        <v>B</v>
      </c>
      <c r="O22" s="1" t="s">
        <v>32</v>
      </c>
      <c r="P22" s="1" t="s">
        <v>32</v>
      </c>
      <c r="T22" s="1" t="s">
        <v>32</v>
      </c>
      <c r="U22" s="1" t="s">
        <v>32</v>
      </c>
    </row>
    <row r="23" spans="2:21" ht="16" x14ac:dyDescent="0.2">
      <c r="B23" s="1" t="s">
        <v>112</v>
      </c>
      <c r="C23" s="1" t="s">
        <v>116</v>
      </c>
      <c r="D23" s="1" t="s">
        <v>117</v>
      </c>
      <c r="E23" s="6">
        <v>48.93</v>
      </c>
      <c r="F23" s="8">
        <f>E23*0.4</f>
        <v>19.572000000000003</v>
      </c>
      <c r="G23" s="6">
        <v>41.46</v>
      </c>
      <c r="H23" s="8">
        <f>G23*0.6</f>
        <v>24.876000000000001</v>
      </c>
      <c r="I23" s="9">
        <f>F23+H23</f>
        <v>44.448000000000008</v>
      </c>
      <c r="J23" s="9">
        <f>SUM(O23:U23)*0.475*0.7</f>
        <v>11.637499999999999</v>
      </c>
      <c r="K23" s="9">
        <f>I23-J23</f>
        <v>32.810500000000005</v>
      </c>
      <c r="L23" s="10" t="str">
        <f>IF(K23&lt;50,"F",IF(K23&lt;65,"D",IF(K23&lt;80,"C",IF(K23&lt;90,"B",IF(K23&gt;=90,"A")))))</f>
        <v>F</v>
      </c>
      <c r="O23" s="1" t="s">
        <v>32</v>
      </c>
      <c r="P23">
        <v>25</v>
      </c>
      <c r="T23" s="1" t="s">
        <v>32</v>
      </c>
      <c r="U23">
        <v>10</v>
      </c>
    </row>
    <row r="24" spans="2:21" ht="16" x14ac:dyDescent="0.2">
      <c r="B24" s="1" t="s">
        <v>76</v>
      </c>
      <c r="C24" s="1" t="s">
        <v>77</v>
      </c>
      <c r="D24" s="1" t="s">
        <v>78</v>
      </c>
      <c r="E24" s="6">
        <v>87.45</v>
      </c>
      <c r="F24" s="8">
        <f>E24*0.4</f>
        <v>34.980000000000004</v>
      </c>
      <c r="G24" s="6">
        <v>79.61</v>
      </c>
      <c r="H24" s="8">
        <f>G24*0.6</f>
        <v>47.765999999999998</v>
      </c>
      <c r="I24" s="9">
        <f>F24+H24</f>
        <v>82.746000000000009</v>
      </c>
      <c r="J24" s="9">
        <f>SUM(O24:U24)*0.475*0.7</f>
        <v>0</v>
      </c>
      <c r="K24" s="9">
        <f>I24-J24</f>
        <v>82.746000000000009</v>
      </c>
      <c r="L24" s="10" t="str">
        <f>IF(K24&lt;50,"F",IF(K24&lt;65,"D",IF(K24&lt;80,"C",IF(K24&lt;90,"B",IF(K24&gt;=90,"A")))))</f>
        <v>B</v>
      </c>
      <c r="O24" s="1" t="s">
        <v>32</v>
      </c>
      <c r="P24" s="1" t="s">
        <v>32</v>
      </c>
      <c r="T24" s="1" t="s">
        <v>32</v>
      </c>
      <c r="U24" s="1" t="s">
        <v>32</v>
      </c>
    </row>
    <row r="25" spans="2:21" ht="16" x14ac:dyDescent="0.2">
      <c r="B25" s="1" t="s">
        <v>68</v>
      </c>
      <c r="C25" s="1" t="s">
        <v>69</v>
      </c>
      <c r="D25" s="1" t="s">
        <v>70</v>
      </c>
      <c r="E25" s="6">
        <v>58.98</v>
      </c>
      <c r="F25" s="8">
        <f>E25*0.4</f>
        <v>23.591999999999999</v>
      </c>
      <c r="G25" s="6">
        <v>48.08</v>
      </c>
      <c r="H25" s="8">
        <f>G25*0.6</f>
        <v>28.847999999999999</v>
      </c>
      <c r="I25" s="9">
        <f>F25+H25</f>
        <v>52.44</v>
      </c>
      <c r="J25" s="9">
        <f>SUM(O25:U25)*0.475*0.7</f>
        <v>6.6499999999999995</v>
      </c>
      <c r="K25" s="9">
        <f>I25-J25</f>
        <v>45.79</v>
      </c>
      <c r="L25" s="10" t="str">
        <f>IF(K25&lt;50,"F",IF(K25&lt;65,"D",IF(K25&lt;80,"C",IF(K25&lt;90,"B",IF(K25&gt;=90,"A")))))</f>
        <v>F</v>
      </c>
      <c r="O25" s="1" t="s">
        <v>32</v>
      </c>
      <c r="P25">
        <v>10</v>
      </c>
      <c r="T25" s="1" t="s">
        <v>32</v>
      </c>
      <c r="U25">
        <v>10</v>
      </c>
    </row>
    <row r="26" spans="2:21" ht="16" x14ac:dyDescent="0.2">
      <c r="B26" s="1" t="s">
        <v>34</v>
      </c>
      <c r="C26" s="1" t="s">
        <v>35</v>
      </c>
      <c r="D26" s="1" t="s">
        <v>36</v>
      </c>
      <c r="E26" s="6">
        <v>79.48</v>
      </c>
      <c r="F26" s="8">
        <f>E26*0.4</f>
        <v>31.792000000000002</v>
      </c>
      <c r="G26" s="6">
        <v>81.59</v>
      </c>
      <c r="H26" s="8">
        <f>G26*0.6</f>
        <v>48.954000000000001</v>
      </c>
      <c r="I26" s="9">
        <f>F26+H26</f>
        <v>80.746000000000009</v>
      </c>
      <c r="J26" s="9">
        <f>SUM(O26:U26)*0.475*0.7</f>
        <v>0</v>
      </c>
      <c r="K26" s="9">
        <f>I26-J26</f>
        <v>80.746000000000009</v>
      </c>
      <c r="L26" s="10" t="str">
        <f>IF(K26&lt;50,"F",IF(K26&lt;65,"D",IF(K26&lt;80,"C",IF(K26&lt;90,"B",IF(K26&gt;=90,"A")))))</f>
        <v>B</v>
      </c>
      <c r="O26" s="1" t="s">
        <v>32</v>
      </c>
      <c r="P26" s="1" t="s">
        <v>32</v>
      </c>
      <c r="T26" s="1" t="s">
        <v>32</v>
      </c>
      <c r="U26" s="1" t="s">
        <v>32</v>
      </c>
    </row>
    <row r="27" spans="2:21" ht="16" x14ac:dyDescent="0.2">
      <c r="B27" s="1" t="s">
        <v>72</v>
      </c>
      <c r="C27" s="1" t="s">
        <v>73</v>
      </c>
      <c r="D27" s="1" t="s">
        <v>74</v>
      </c>
      <c r="E27" s="6">
        <v>89.44</v>
      </c>
      <c r="F27" s="8">
        <f>E27*0.4</f>
        <v>35.776000000000003</v>
      </c>
      <c r="G27" s="6">
        <v>88.97</v>
      </c>
      <c r="H27" s="8">
        <f>G27*0.6</f>
        <v>53.381999999999998</v>
      </c>
      <c r="I27" s="9">
        <f>F27+H27</f>
        <v>89.158000000000001</v>
      </c>
      <c r="J27" s="9">
        <f>SUM(O27:U27)*0.475*0.7</f>
        <v>0</v>
      </c>
      <c r="K27" s="9">
        <f>I27-J27</f>
        <v>89.158000000000001</v>
      </c>
      <c r="L27" s="10" t="str">
        <f>IF(K27&lt;50,"F",IF(K27&lt;65,"D",IF(K27&lt;80,"C",IF(K27&lt;90,"B",IF(K27&gt;=90,"A")))))</f>
        <v>B</v>
      </c>
      <c r="O27" s="1" t="s">
        <v>32</v>
      </c>
      <c r="P27" s="1" t="s">
        <v>32</v>
      </c>
      <c r="T27" s="1" t="s">
        <v>32</v>
      </c>
      <c r="U27" s="1" t="s">
        <v>32</v>
      </c>
    </row>
    <row r="28" spans="2:21" ht="16" x14ac:dyDescent="0.2">
      <c r="B28" s="1" t="s">
        <v>123</v>
      </c>
      <c r="C28" s="1" t="s">
        <v>124</v>
      </c>
      <c r="D28" s="1" t="s">
        <v>125</v>
      </c>
      <c r="E28" s="6">
        <v>82.33</v>
      </c>
      <c r="F28" s="8">
        <f>E28*0.4</f>
        <v>32.932000000000002</v>
      </c>
      <c r="G28" s="6">
        <v>82.25</v>
      </c>
      <c r="H28" s="8">
        <f>G28*0.6</f>
        <v>49.35</v>
      </c>
      <c r="I28" s="9">
        <f>F28+H28</f>
        <v>82.282000000000011</v>
      </c>
      <c r="J28" s="9">
        <f>SUM(O28:U28)*0.475*0.7</f>
        <v>0</v>
      </c>
      <c r="K28" s="9">
        <f>I28-J28</f>
        <v>82.282000000000011</v>
      </c>
      <c r="L28" s="10" t="str">
        <f>IF(K28&lt;50,"F",IF(K28&lt;65,"D",IF(K28&lt;80,"C",IF(K28&lt;90,"B",IF(K28&gt;=90,"A")))))</f>
        <v>B</v>
      </c>
      <c r="O28" s="1" t="s">
        <v>32</v>
      </c>
      <c r="P28" s="1" t="s">
        <v>32</v>
      </c>
      <c r="T28" s="1" t="s">
        <v>32</v>
      </c>
      <c r="U28" s="1" t="s">
        <v>32</v>
      </c>
    </row>
    <row r="29" spans="2:21" ht="16" x14ac:dyDescent="0.2">
      <c r="B29" s="1" t="s">
        <v>112</v>
      </c>
      <c r="C29" s="1" t="s">
        <v>113</v>
      </c>
      <c r="D29" s="1" t="s">
        <v>114</v>
      </c>
      <c r="E29" s="6">
        <v>0</v>
      </c>
      <c r="F29" s="8">
        <f>E29*0.4</f>
        <v>0</v>
      </c>
      <c r="G29" s="6">
        <v>0</v>
      </c>
      <c r="H29" s="8">
        <f>G29*0.6</f>
        <v>0</v>
      </c>
      <c r="I29" s="9">
        <f>F29+H29</f>
        <v>0</v>
      </c>
      <c r="J29" s="9">
        <f>SUM(O29:U29)*0.475*0.7</f>
        <v>33.25</v>
      </c>
      <c r="K29" s="9">
        <v>0</v>
      </c>
      <c r="L29" s="10" t="str">
        <f>IF(K29&lt;50,"F",IF(K29&lt;65,"D",IF(K29&lt;80,"C",IF(K29&lt;90,"B",IF(K29&gt;=90,"A")))))</f>
        <v>F</v>
      </c>
      <c r="O29" s="1" t="s">
        <v>32</v>
      </c>
      <c r="P29" s="1" t="s">
        <v>32</v>
      </c>
      <c r="T29">
        <v>50</v>
      </c>
      <c r="U29">
        <v>50</v>
      </c>
    </row>
    <row r="30" spans="2:21" ht="16" x14ac:dyDescent="0.2">
      <c r="B30" s="1" t="s">
        <v>45</v>
      </c>
      <c r="C30" s="1" t="s">
        <v>46</v>
      </c>
      <c r="D30" s="1" t="s">
        <v>47</v>
      </c>
      <c r="E30" s="6">
        <v>67.819999999999993</v>
      </c>
      <c r="F30" s="8">
        <f>E30*0.4</f>
        <v>27.128</v>
      </c>
      <c r="G30" s="6">
        <v>78.73</v>
      </c>
      <c r="H30" s="8">
        <f>G30*0.6</f>
        <v>47.238</v>
      </c>
      <c r="I30" s="9">
        <f>F30+H30</f>
        <v>74.366</v>
      </c>
      <c r="J30" s="9">
        <f>SUM(O30:U30)*0.475*0.7</f>
        <v>3.3249999999999997</v>
      </c>
      <c r="K30" s="9">
        <f>I30-J30</f>
        <v>71.040999999999997</v>
      </c>
      <c r="L30" s="10" t="str">
        <f>IF(K30&lt;50,"F",IF(K30&lt;65,"D",IF(K30&lt;80,"C",IF(K30&lt;90,"B",IF(K30&gt;=90,"A")))))</f>
        <v>C</v>
      </c>
      <c r="O30" s="1" t="s">
        <v>32</v>
      </c>
      <c r="P30" s="1" t="s">
        <v>32</v>
      </c>
      <c r="T30">
        <v>10</v>
      </c>
      <c r="U30" s="1" t="s">
        <v>32</v>
      </c>
    </row>
    <row r="31" spans="2:21" ht="16" x14ac:dyDescent="0.2">
      <c r="B31" s="1" t="s">
        <v>150</v>
      </c>
      <c r="C31" s="1" t="s">
        <v>151</v>
      </c>
      <c r="D31" s="1" t="s">
        <v>152</v>
      </c>
      <c r="E31" s="6">
        <v>38.42</v>
      </c>
      <c r="F31" s="8">
        <f>E31*0.4</f>
        <v>15.368000000000002</v>
      </c>
      <c r="G31" s="6">
        <v>54.08</v>
      </c>
      <c r="H31" s="8">
        <f>G31*0.6</f>
        <v>32.448</v>
      </c>
      <c r="I31" s="9">
        <f>F31+H31</f>
        <v>47.816000000000003</v>
      </c>
      <c r="J31" s="9">
        <f>SUM(O31:U31)*0.475*0.7</f>
        <v>24.9375</v>
      </c>
      <c r="K31" s="9">
        <f>I31-J31</f>
        <v>22.878500000000003</v>
      </c>
      <c r="L31" s="10" t="str">
        <f>IF(K31&lt;50,"F",IF(K31&lt;65,"D",IF(K31&lt;80,"C",IF(K31&lt;90,"B",IF(K31&gt;=90,"A")))))</f>
        <v>F</v>
      </c>
      <c r="O31" s="1" t="s">
        <v>32</v>
      </c>
      <c r="P31">
        <v>25</v>
      </c>
      <c r="T31">
        <v>25</v>
      </c>
      <c r="U31">
        <v>25</v>
      </c>
    </row>
    <row r="32" spans="2:21" ht="16" x14ac:dyDescent="0.2">
      <c r="B32" s="1" t="s">
        <v>80</v>
      </c>
      <c r="C32" s="1" t="s">
        <v>81</v>
      </c>
      <c r="D32" s="1" t="s">
        <v>82</v>
      </c>
      <c r="E32" s="6">
        <v>73.56</v>
      </c>
      <c r="F32" s="8">
        <f>E32*0.4</f>
        <v>29.424000000000003</v>
      </c>
      <c r="G32" s="6">
        <v>70.89</v>
      </c>
      <c r="H32" s="8">
        <f>G32*0.6</f>
        <v>42.533999999999999</v>
      </c>
      <c r="I32" s="9">
        <f>F32+H32</f>
        <v>71.957999999999998</v>
      </c>
      <c r="J32" s="9">
        <f>SUM(O32:U32)*0.475*0.7</f>
        <v>0</v>
      </c>
      <c r="K32" s="9">
        <f>I32-J32</f>
        <v>71.957999999999998</v>
      </c>
      <c r="L32" s="10" t="str">
        <f>IF(K32&lt;50,"F",IF(K32&lt;65,"D",IF(K32&lt;80,"C",IF(K32&lt;90,"B",IF(K32&gt;=90,"A")))))</f>
        <v>C</v>
      </c>
      <c r="O32" s="1" t="s">
        <v>32</v>
      </c>
      <c r="P32" s="1" t="s">
        <v>32</v>
      </c>
      <c r="T32" s="1" t="s">
        <v>32</v>
      </c>
      <c r="U32" s="1" t="s">
        <v>32</v>
      </c>
    </row>
    <row r="33" spans="2:21" ht="16" x14ac:dyDescent="0.2">
      <c r="B33" s="1" t="s">
        <v>96</v>
      </c>
      <c r="C33" s="1" t="s">
        <v>97</v>
      </c>
      <c r="D33" s="1" t="s">
        <v>98</v>
      </c>
      <c r="E33" s="6">
        <v>86.41</v>
      </c>
      <c r="F33" s="8">
        <f>E33*0.4</f>
        <v>34.564</v>
      </c>
      <c r="G33" s="6">
        <v>80.400000000000006</v>
      </c>
      <c r="H33" s="8">
        <f>G33*0.6</f>
        <v>48.24</v>
      </c>
      <c r="I33" s="9">
        <f>F33+H33</f>
        <v>82.804000000000002</v>
      </c>
      <c r="J33" s="9">
        <f>SUM(O33:U33)*0.475*0.7</f>
        <v>0</v>
      </c>
      <c r="K33" s="9">
        <f>I33-J33</f>
        <v>82.804000000000002</v>
      </c>
      <c r="L33" s="10" t="str">
        <f>IF(K33&lt;50,"F",IF(K33&lt;65,"D",IF(K33&lt;80,"C",IF(K33&lt;90,"B",IF(K33&gt;=90,"A")))))</f>
        <v>B</v>
      </c>
      <c r="O33" s="1" t="s">
        <v>32</v>
      </c>
      <c r="P33" s="1" t="s">
        <v>32</v>
      </c>
      <c r="T33" s="1" t="s">
        <v>32</v>
      </c>
      <c r="U33" s="1" t="s">
        <v>32</v>
      </c>
    </row>
    <row r="34" spans="2:21" ht="16" x14ac:dyDescent="0.2">
      <c r="B34" s="1" t="s">
        <v>38</v>
      </c>
      <c r="C34" s="1" t="s">
        <v>42</v>
      </c>
      <c r="D34" s="1" t="s">
        <v>43</v>
      </c>
      <c r="E34" s="6">
        <v>72.67</v>
      </c>
      <c r="F34" s="8">
        <f>E34*0.4</f>
        <v>29.068000000000001</v>
      </c>
      <c r="G34" s="6">
        <v>62.52</v>
      </c>
      <c r="H34" s="8">
        <f>G34*0.6</f>
        <v>37.512</v>
      </c>
      <c r="I34" s="9">
        <f>F34+H34</f>
        <v>66.58</v>
      </c>
      <c r="J34" s="9">
        <f>SUM(O34:U34)*0.475*0.7</f>
        <v>0</v>
      </c>
      <c r="K34" s="9">
        <f>I34-J34</f>
        <v>66.58</v>
      </c>
      <c r="L34" s="10" t="str">
        <f>IF(K34&lt;50,"F",IF(K34&lt;65,"D",IF(K34&lt;80,"C",IF(K34&lt;90,"B",IF(K34&gt;=90,"A")))))</f>
        <v>C</v>
      </c>
      <c r="O34" s="1" t="s">
        <v>32</v>
      </c>
      <c r="P34" s="1" t="s">
        <v>32</v>
      </c>
      <c r="T34" s="1" t="s">
        <v>32</v>
      </c>
      <c r="U34" s="1" t="s">
        <v>32</v>
      </c>
    </row>
    <row r="35" spans="2:21" ht="16" x14ac:dyDescent="0.2">
      <c r="B35" s="1" t="s">
        <v>104</v>
      </c>
      <c r="C35" s="1" t="s">
        <v>105</v>
      </c>
      <c r="D35" s="1" t="s">
        <v>106</v>
      </c>
      <c r="E35" s="6">
        <v>90.05</v>
      </c>
      <c r="F35" s="8">
        <f>E35*0.4</f>
        <v>36.020000000000003</v>
      </c>
      <c r="G35" s="6">
        <v>69.989999999999995</v>
      </c>
      <c r="H35" s="8">
        <f>G35*0.6</f>
        <v>41.993999999999993</v>
      </c>
      <c r="I35" s="9">
        <f>F35+H35</f>
        <v>78.013999999999996</v>
      </c>
      <c r="J35" s="9">
        <f>SUM(O35:U35)*0.475*0.7</f>
        <v>0</v>
      </c>
      <c r="K35" s="9">
        <f>I35-J35</f>
        <v>78.013999999999996</v>
      </c>
      <c r="L35" s="10" t="str">
        <f>IF(K35&lt;50,"F",IF(K35&lt;65,"D",IF(K35&lt;80,"C",IF(K35&lt;90,"B",IF(K35&gt;=90,"A")))))</f>
        <v>C</v>
      </c>
      <c r="O35" s="1" t="s">
        <v>32</v>
      </c>
      <c r="P35" s="1" t="s">
        <v>32</v>
      </c>
      <c r="T35" s="1" t="s">
        <v>32</v>
      </c>
      <c r="U35" s="1" t="s">
        <v>32</v>
      </c>
    </row>
    <row r="36" spans="2:21" ht="16" x14ac:dyDescent="0.2">
      <c r="B36" s="1" t="s">
        <v>139</v>
      </c>
      <c r="C36" s="1" t="s">
        <v>39</v>
      </c>
      <c r="D36" s="1" t="s">
        <v>140</v>
      </c>
      <c r="E36" s="6">
        <v>37.15</v>
      </c>
      <c r="F36" s="8">
        <f>E36*0.4</f>
        <v>14.86</v>
      </c>
      <c r="G36" s="6">
        <v>34.65</v>
      </c>
      <c r="H36" s="8">
        <f>G36*0.6</f>
        <v>20.79</v>
      </c>
      <c r="I36" s="9">
        <f>F36+H36</f>
        <v>35.65</v>
      </c>
      <c r="J36" s="9">
        <f>SUM(O36:U36)*0.475*0.7</f>
        <v>0</v>
      </c>
      <c r="K36" s="9">
        <f>I36-J36</f>
        <v>35.65</v>
      </c>
      <c r="L36" s="10" t="str">
        <f>IF(K36&lt;50,"F",IF(K36&lt;65,"D",IF(K36&lt;80,"C",IF(K36&lt;90,"B",IF(K36&gt;=90,"A")))))</f>
        <v>F</v>
      </c>
      <c r="O36" s="1" t="s">
        <v>32</v>
      </c>
      <c r="P36" s="1" t="s">
        <v>32</v>
      </c>
      <c r="T36" s="1" t="s">
        <v>32</v>
      </c>
      <c r="U36" s="1" t="s">
        <v>32</v>
      </c>
    </row>
  </sheetData>
  <sortState xmlns:xlrd2="http://schemas.microsoft.com/office/spreadsheetml/2017/richdata2" ref="B7:V36">
    <sortCondition ref="D7:D36"/>
  </sortState>
  <mergeCells count="2">
    <mergeCell ref="O5:R5"/>
    <mergeCell ref="U5:V5"/>
  </mergeCells>
  <conditionalFormatting sqref="L7:L36">
    <cfRule type="cellIs" dxfId="13" priority="1" stopIfTrue="1" operator="lessThan">
      <formula>#REF!/#REF!*60</formula>
    </cfRule>
    <cfRule type="cellIs" dxfId="12" priority="2" stopIfTrue="1" operator="between">
      <formula>#REF!/#REF!*60</formula>
      <formula>#REF!/#REF!*89</formula>
    </cfRule>
    <cfRule type="cellIs" dxfId="11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2023-05-08T03:14:45Z</dcterms:created>
  <dcterms:modified xsi:type="dcterms:W3CDTF">2023-05-10T04:08:17Z</dcterms:modified>
</cp:coreProperties>
</file>