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846D20A9-9A66-334B-9D69-515C8F7BF007}" xr6:coauthVersionLast="47" xr6:coauthVersionMax="47" xr10:uidLastSave="{00000000-0000-0000-0000-000000000000}"/>
  <bookViews>
    <workbookView xWindow="400" yWindow="580" windowWidth="48780" windowHeight="22120" activeTab="1" xr2:uid="{00000000-000D-0000-FFFF-FFFF00000000}"/>
  </bookViews>
  <sheets>
    <sheet name="Grades" sheetId="1" r:id="rId1"/>
    <sheet name="EHSS-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11" i="2"/>
  <c r="J18" i="2"/>
  <c r="J17" i="2"/>
  <c r="J10" i="2"/>
  <c r="J12" i="2"/>
  <c r="J13" i="2"/>
  <c r="J8" i="2"/>
  <c r="J9" i="2"/>
  <c r="J15" i="2"/>
  <c r="J19" i="2"/>
  <c r="J16" i="2"/>
  <c r="J14" i="2"/>
  <c r="J20" i="2"/>
  <c r="H7" i="2" l="1"/>
  <c r="H11" i="2"/>
  <c r="H18" i="2"/>
  <c r="H17" i="2"/>
  <c r="H10" i="2"/>
  <c r="H12" i="2"/>
  <c r="H13" i="2"/>
  <c r="H8" i="2"/>
  <c r="H9" i="2"/>
  <c r="H15" i="2"/>
  <c r="H19" i="2"/>
  <c r="H16" i="2"/>
  <c r="H14" i="2"/>
  <c r="F7" i="2"/>
  <c r="I7" i="2" s="1"/>
  <c r="F11" i="2"/>
  <c r="F18" i="2"/>
  <c r="F17" i="2"/>
  <c r="I17" i="2" s="1"/>
  <c r="F10" i="2"/>
  <c r="F12" i="2"/>
  <c r="F13" i="2"/>
  <c r="F8" i="2"/>
  <c r="I8" i="2" s="1"/>
  <c r="F9" i="2"/>
  <c r="F15" i="2"/>
  <c r="F19" i="2"/>
  <c r="F16" i="2"/>
  <c r="I16" i="2" s="1"/>
  <c r="F14" i="2"/>
  <c r="H20" i="2"/>
  <c r="F20" i="2"/>
  <c r="I19" i="2" l="1"/>
  <c r="I13" i="2"/>
  <c r="K13" i="2" s="1"/>
  <c r="L13" i="2" s="1"/>
  <c r="K16" i="2"/>
  <c r="L16" i="2" s="1"/>
  <c r="K8" i="2"/>
  <c r="L8" i="2" s="1"/>
  <c r="K19" i="2"/>
  <c r="L19" i="2" s="1"/>
  <c r="K7" i="2"/>
  <c r="L7" i="2" s="1"/>
  <c r="K17" i="2"/>
  <c r="L17" i="2" s="1"/>
  <c r="I14" i="2"/>
  <c r="I9" i="2"/>
  <c r="I10" i="2"/>
  <c r="I11" i="2"/>
  <c r="I20" i="2"/>
  <c r="I12" i="2"/>
  <c r="I18" i="2"/>
  <c r="I15" i="2"/>
  <c r="K12" i="2" l="1"/>
  <c r="L12" i="2" s="1"/>
  <c r="K9" i="2"/>
  <c r="L9" i="2" s="1"/>
  <c r="K20" i="2"/>
  <c r="L20" i="2" s="1"/>
  <c r="K14" i="2"/>
  <c r="L14" i="2" s="1"/>
  <c r="K15" i="2"/>
  <c r="L15" i="2" s="1"/>
  <c r="K11" i="2"/>
  <c r="L11" i="2" s="1"/>
  <c r="K18" i="2"/>
  <c r="L18" i="2" s="1"/>
  <c r="K10" i="2"/>
  <c r="L10" i="2" s="1"/>
</calcChain>
</file>

<file path=xl/sharedStrings.xml><?xml version="1.0" encoding="utf-8"?>
<sst xmlns="http://schemas.openxmlformats.org/spreadsheetml/2006/main" count="220" uniqueCount="103">
  <si>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</si>
  <si>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</si>
  <si>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</si>
  <si>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</si>
  <si>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</si>
  <si>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</si>
  <si>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</si>
  <si>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</si>
  <si>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</si>
  <si>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</si>
  <si>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</si>
  <si>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</si>
  <si>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</si>
  <si>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</si>
  <si>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</si>
  <si>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</si>
  <si>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</si>
  <si>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</si>
  <si>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</si>
  <si>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</si>
  <si>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</si>
  <si>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</si>
  <si>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</si>
  <si>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</si>
  <si>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</si>
  <si>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</si>
  <si>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</si>
  <si>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</si>
  <si>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</si>
  <si>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</si>
  <si>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Vireak</t>
  </si>
  <si>
    <t>an.vireak@pucsr.edu.kh</t>
  </si>
  <si>
    <t>-</t>
  </si>
  <si>
    <t>1683511403</t>
  </si>
  <si>
    <t>Bros</t>
  </si>
  <si>
    <t>Uosa</t>
  </si>
  <si>
    <t>04962</t>
  </si>
  <si>
    <t>bros.uosa@pucsr.edu.kh</t>
  </si>
  <si>
    <t>Chhorn</t>
  </si>
  <si>
    <t>Meylinch</t>
  </si>
  <si>
    <t>13130</t>
  </si>
  <si>
    <t>chhorn.meylinch@pucsr.edu.kh</t>
  </si>
  <si>
    <t>Dan</t>
  </si>
  <si>
    <t>Sothearyza</t>
  </si>
  <si>
    <t>14604</t>
  </si>
  <si>
    <t>dan.sothearyza@pucsr.edu.kh</t>
  </si>
  <si>
    <t>Hou</t>
  </si>
  <si>
    <t>Sokim</t>
  </si>
  <si>
    <t>14010</t>
  </si>
  <si>
    <t>hou.sokim@pucsr.edu.kh</t>
  </si>
  <si>
    <t>Keo</t>
  </si>
  <si>
    <t>Kunnorin</t>
  </si>
  <si>
    <t>13605</t>
  </si>
  <si>
    <t>keo.kunnorin@pucsr.edu.kh</t>
  </si>
  <si>
    <t>Leav</t>
  </si>
  <si>
    <t>Meileang</t>
  </si>
  <si>
    <t>12305</t>
  </si>
  <si>
    <t>leav.meineang@pucsr.edu.kh</t>
  </si>
  <si>
    <t>Oung</t>
  </si>
  <si>
    <t>China</t>
  </si>
  <si>
    <t>13150</t>
  </si>
  <si>
    <t>oung.china@pucsr.edu.kh</t>
  </si>
  <si>
    <t>Vanly</t>
  </si>
  <si>
    <t>13151</t>
  </si>
  <si>
    <t>oung.vanly@pucsr.edu.kh</t>
  </si>
  <si>
    <t>Phalla</t>
  </si>
  <si>
    <t>Sathya</t>
  </si>
  <si>
    <t>11353</t>
  </si>
  <si>
    <t>phalla.sathya@pucsr.edu.kh</t>
  </si>
  <si>
    <t>Sea</t>
  </si>
  <si>
    <t>Mengkuy</t>
  </si>
  <si>
    <t>11464</t>
  </si>
  <si>
    <t>sea.mengkuy@pucsr.edu.kh</t>
  </si>
  <si>
    <t>Siew</t>
  </si>
  <si>
    <t>Sina</t>
  </si>
  <si>
    <t>13611</t>
  </si>
  <si>
    <t>siew.sina@pucsr.edu.kh</t>
  </si>
  <si>
    <t>So</t>
  </si>
  <si>
    <t>Chansereyroth</t>
  </si>
  <si>
    <t>14610</t>
  </si>
  <si>
    <t>so.chansereyroth@pucsr.edu.kh</t>
  </si>
  <si>
    <t>Thann</t>
  </si>
  <si>
    <t>Molivann</t>
  </si>
  <si>
    <t>13623</t>
  </si>
  <si>
    <t>thann.molivann@pucsr.edu.kh</t>
  </si>
  <si>
    <t>Yin</t>
  </si>
  <si>
    <t>Sokunthnika</t>
  </si>
  <si>
    <t>13389</t>
  </si>
  <si>
    <t>yin.sokunthnika@pucsr.edu.kh</t>
  </si>
  <si>
    <t>SURNAME</t>
  </si>
  <si>
    <t>FIRST NAME</t>
  </si>
  <si>
    <t>ID</t>
  </si>
  <si>
    <t>2 DAYS</t>
  </si>
  <si>
    <t>3 DAYS</t>
  </si>
  <si>
    <t>GRADE</t>
  </si>
  <si>
    <t>EHSS-9</t>
  </si>
  <si>
    <t>15441</t>
  </si>
  <si>
    <t>SUBTOTAL</t>
  </si>
  <si>
    <t>ABSENCE PENALTY</t>
  </si>
  <si>
    <t>FINAL TOTAL AFTER PENALTY</t>
  </si>
  <si>
    <t>Column1</t>
  </si>
  <si>
    <t>Column2</t>
  </si>
  <si>
    <t>EHSS-9 - Final Grades - 13 Feb 2023 Term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</si>
</sst>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2"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24AE8-F5CE-1D43-B967-11CF34EF5133}" name="Table1" displayName="Table1" ref="D6:L20" totalsRowShown="0" headerRowDxfId="1" dataDxfId="2" headerRowCellStyle="Comma" dataCellStyle="Comma">
  <autoFilter ref="D6:L20" xr:uid="{B9C24AE8-F5CE-1D43-B967-11CF34EF5133}"/>
  <tableColumns count="9">
    <tableColumn id="1" xr3:uid="{A59E2506-A561-BC4E-9E79-A0B3ADB14B3A}" name="ID" dataDxfId="0"/>
    <tableColumn id="2" xr3:uid="{E41EB9AB-47F8-8A4F-88BC-A7AC6DD5EF9A}" name="2 DAYS"/>
    <tableColumn id="3" xr3:uid="{605DD211-8DCB-0143-A331-D488207EB6EF}" name="Column1" dataDxfId="8">
      <calculatedColumnFormula>E7*0.4</calculatedColumnFormula>
    </tableColumn>
    <tableColumn id="4" xr3:uid="{056BDD7D-84FF-0942-B140-E416FCDD4080}" name="3 DAYS"/>
    <tableColumn id="5" xr3:uid="{B7580F52-8FCD-0241-ADD5-2D99CE9E013B}" name="Column2" dataDxfId="7">
      <calculatedColumnFormula>G7*0.6</calculatedColumnFormula>
    </tableColumn>
    <tableColumn id="6" xr3:uid="{32FC89AF-0CB9-3842-A5AA-18E79B3CA44C}" name="SUBTOTAL" dataDxfId="6" dataCellStyle="Comma">
      <calculatedColumnFormula>F7+H7</calculatedColumnFormula>
    </tableColumn>
    <tableColumn id="7" xr3:uid="{E009517A-A638-E64C-A0EF-5E732A570C5D}" name="ABSENCE PENALTY" dataDxfId="5" dataCellStyle="Comma">
      <calculatedColumnFormula>SUM(N7:U7)*0.475*0.7</calculatedColumnFormula>
    </tableColumn>
    <tableColumn id="8" xr3:uid="{D703F1E9-B64F-8F4A-BB81-24BAD92F5856}" name="FINAL TOTAL AFTER PENALTY" dataDxfId="4" dataCellStyle="Comma">
      <calculatedColumnFormula>I7-J7</calculatedColumnFormula>
    </tableColumn>
    <tableColumn id="9" xr3:uid="{25E000EF-85DB-644B-AD08-9FBBC0FC36E0}" name="GRADE" dataDxfId="3">
      <calculatedColumnFormula>IF(K7&lt;50,"F",IF(K7&lt;65,"D",IF(K7&lt;80,"C",IF(I7&lt;90,"B",IF(K7&gt;=90,"A")))))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opLeftCell="I1" workbookViewId="0">
      <selection activeCell="AA1" sqref="AA1:AB16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96</v>
      </c>
      <c r="D2" s="1"/>
      <c r="E2" s="1"/>
      <c r="F2" s="1" t="s">
        <v>31</v>
      </c>
      <c r="G2">
        <v>71.37</v>
      </c>
      <c r="H2">
        <v>86.7</v>
      </c>
      <c r="I2">
        <v>12.28</v>
      </c>
      <c r="J2">
        <v>7.56</v>
      </c>
      <c r="K2">
        <v>8.67</v>
      </c>
      <c r="L2">
        <v>8.33</v>
      </c>
      <c r="M2">
        <v>14.25</v>
      </c>
      <c r="N2">
        <v>9.5</v>
      </c>
      <c r="O2">
        <v>60.18</v>
      </c>
      <c r="P2">
        <v>8.6</v>
      </c>
      <c r="Q2">
        <v>53.03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53.03</v>
      </c>
      <c r="Y2">
        <v>7.58</v>
      </c>
      <c r="Z2">
        <v>5</v>
      </c>
      <c r="AA2">
        <v>10</v>
      </c>
      <c r="AB2" s="1" t="s">
        <v>32</v>
      </c>
      <c r="AC2" s="1" t="s">
        <v>33</v>
      </c>
    </row>
    <row r="3" spans="1:29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76.14</v>
      </c>
      <c r="H3">
        <v>79.3</v>
      </c>
      <c r="I3">
        <v>10.06</v>
      </c>
      <c r="J3">
        <v>5.33</v>
      </c>
      <c r="K3">
        <v>7.11</v>
      </c>
      <c r="L3">
        <v>7.67</v>
      </c>
      <c r="M3">
        <v>12.75</v>
      </c>
      <c r="N3">
        <v>8.5</v>
      </c>
      <c r="O3">
        <v>56.49</v>
      </c>
      <c r="P3">
        <v>8.07</v>
      </c>
      <c r="Q3">
        <v>70.47</v>
      </c>
      <c r="R3">
        <v>8.4600000000000009</v>
      </c>
      <c r="S3">
        <v>4.33</v>
      </c>
      <c r="T3">
        <v>8.33</v>
      </c>
      <c r="U3">
        <v>4.25</v>
      </c>
      <c r="V3">
        <v>10.4</v>
      </c>
      <c r="W3">
        <v>6.93</v>
      </c>
      <c r="X3">
        <v>51.62</v>
      </c>
      <c r="Y3">
        <v>7.37</v>
      </c>
      <c r="Z3">
        <v>5</v>
      </c>
      <c r="AA3" s="1" t="s">
        <v>32</v>
      </c>
      <c r="AB3" s="1" t="s">
        <v>32</v>
      </c>
      <c r="AC3" s="1" t="s">
        <v>33</v>
      </c>
    </row>
    <row r="4" spans="1:29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51.78</v>
      </c>
      <c r="H4">
        <v>58.87</v>
      </c>
      <c r="I4">
        <v>2.2200000000000002</v>
      </c>
      <c r="J4">
        <v>4.4400000000000004</v>
      </c>
      <c r="K4">
        <v>0</v>
      </c>
      <c r="L4">
        <v>0</v>
      </c>
      <c r="M4">
        <v>8.75</v>
      </c>
      <c r="N4">
        <v>5.83</v>
      </c>
      <c r="O4">
        <v>47.89</v>
      </c>
      <c r="P4">
        <v>6.84</v>
      </c>
      <c r="Q4">
        <v>41.72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41.72</v>
      </c>
      <c r="Y4">
        <v>5.96</v>
      </c>
      <c r="Z4">
        <v>4</v>
      </c>
      <c r="AA4">
        <v>10</v>
      </c>
      <c r="AB4">
        <v>10</v>
      </c>
      <c r="AC4" s="1" t="s">
        <v>33</v>
      </c>
    </row>
    <row r="5" spans="1:29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74.819999999999993</v>
      </c>
      <c r="H5">
        <v>73.319999999999993</v>
      </c>
      <c r="I5">
        <v>10.72</v>
      </c>
      <c r="J5">
        <v>5.78</v>
      </c>
      <c r="K5">
        <v>8</v>
      </c>
      <c r="L5">
        <v>7.67</v>
      </c>
      <c r="M5">
        <v>12.25</v>
      </c>
      <c r="N5">
        <v>8.17</v>
      </c>
      <c r="O5">
        <v>50.35</v>
      </c>
      <c r="P5">
        <v>7.19</v>
      </c>
      <c r="Q5">
        <v>75.760000000000005</v>
      </c>
      <c r="R5">
        <v>7.29</v>
      </c>
      <c r="S5">
        <v>4.67</v>
      </c>
      <c r="T5">
        <v>4.67</v>
      </c>
      <c r="U5">
        <v>5.25</v>
      </c>
      <c r="V5">
        <v>11.2</v>
      </c>
      <c r="W5">
        <v>7.47</v>
      </c>
      <c r="X5">
        <v>57.27</v>
      </c>
      <c r="Y5">
        <v>8.18</v>
      </c>
      <c r="Z5">
        <v>4</v>
      </c>
      <c r="AA5" s="1" t="s">
        <v>32</v>
      </c>
      <c r="AB5">
        <v>10</v>
      </c>
      <c r="AC5" s="1" t="s">
        <v>33</v>
      </c>
    </row>
    <row r="6" spans="1:29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66.36</v>
      </c>
      <c r="H6">
        <v>68.64</v>
      </c>
      <c r="I6">
        <v>9.61</v>
      </c>
      <c r="J6">
        <v>7.11</v>
      </c>
      <c r="K6">
        <v>5.78</v>
      </c>
      <c r="L6">
        <v>6.33</v>
      </c>
      <c r="M6">
        <v>11.75</v>
      </c>
      <c r="N6">
        <v>7.83</v>
      </c>
      <c r="O6">
        <v>47.28</v>
      </c>
      <c r="P6">
        <v>6.75</v>
      </c>
      <c r="Q6">
        <v>64.739999999999995</v>
      </c>
      <c r="R6">
        <v>12.42</v>
      </c>
      <c r="S6">
        <v>7.67</v>
      </c>
      <c r="T6">
        <v>9.67</v>
      </c>
      <c r="U6">
        <v>7.5</v>
      </c>
      <c r="V6">
        <v>0</v>
      </c>
      <c r="W6">
        <v>0</v>
      </c>
      <c r="X6">
        <v>52.32</v>
      </c>
      <c r="Y6">
        <v>7.47</v>
      </c>
      <c r="Z6">
        <v>3</v>
      </c>
      <c r="AA6" s="1" t="s">
        <v>32</v>
      </c>
      <c r="AB6">
        <v>10</v>
      </c>
      <c r="AC6" s="1" t="s">
        <v>33</v>
      </c>
    </row>
    <row r="7" spans="1:29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32</v>
      </c>
      <c r="AB7" s="1" t="s">
        <v>32</v>
      </c>
      <c r="AC7" s="1" t="s">
        <v>33</v>
      </c>
    </row>
    <row r="8" spans="1:29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86.53</v>
      </c>
      <c r="H8">
        <v>82.43</v>
      </c>
      <c r="I8">
        <v>13.78</v>
      </c>
      <c r="J8">
        <v>9.11</v>
      </c>
      <c r="K8">
        <v>8.44</v>
      </c>
      <c r="L8">
        <v>10</v>
      </c>
      <c r="M8">
        <v>14</v>
      </c>
      <c r="N8">
        <v>9.33</v>
      </c>
      <c r="O8">
        <v>54.65</v>
      </c>
      <c r="P8">
        <v>7.81</v>
      </c>
      <c r="Q8">
        <v>91.32</v>
      </c>
      <c r="R8">
        <v>15</v>
      </c>
      <c r="S8">
        <v>10</v>
      </c>
      <c r="T8">
        <v>10</v>
      </c>
      <c r="U8">
        <v>10</v>
      </c>
      <c r="V8">
        <v>14.8</v>
      </c>
      <c r="W8">
        <v>9.8699999999999992</v>
      </c>
      <c r="X8">
        <v>61.52</v>
      </c>
      <c r="Y8">
        <v>8.7899999999999991</v>
      </c>
      <c r="Z8">
        <v>4</v>
      </c>
      <c r="AA8" s="1" t="s">
        <v>32</v>
      </c>
      <c r="AB8" s="1" t="s">
        <v>32</v>
      </c>
      <c r="AC8" s="1" t="s">
        <v>33</v>
      </c>
    </row>
    <row r="9" spans="1:29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84.89</v>
      </c>
      <c r="H9">
        <v>81.319999999999993</v>
      </c>
      <c r="I9">
        <v>13.17</v>
      </c>
      <c r="J9">
        <v>9.56</v>
      </c>
      <c r="K9">
        <v>8.44</v>
      </c>
      <c r="L9">
        <v>8.33</v>
      </c>
      <c r="M9">
        <v>13.5</v>
      </c>
      <c r="N9">
        <v>9</v>
      </c>
      <c r="O9">
        <v>54.65</v>
      </c>
      <c r="P9">
        <v>7.81</v>
      </c>
      <c r="Q9">
        <v>86.88</v>
      </c>
      <c r="R9">
        <v>14.5</v>
      </c>
      <c r="S9">
        <v>9</v>
      </c>
      <c r="T9">
        <v>10</v>
      </c>
      <c r="U9">
        <v>10</v>
      </c>
      <c r="V9">
        <v>14.4</v>
      </c>
      <c r="W9">
        <v>9.6</v>
      </c>
      <c r="X9">
        <v>57.98</v>
      </c>
      <c r="Y9">
        <v>8.2799999999999994</v>
      </c>
      <c r="Z9">
        <v>5</v>
      </c>
      <c r="AA9" s="1" t="s">
        <v>32</v>
      </c>
      <c r="AB9" s="1" t="s">
        <v>32</v>
      </c>
      <c r="AC9" s="1" t="s">
        <v>33</v>
      </c>
    </row>
    <row r="10" spans="1:29" x14ac:dyDescent="0.2">
      <c r="A10" s="1" t="s">
        <v>58</v>
      </c>
      <c r="B10" s="1" t="s">
        <v>62</v>
      </c>
      <c r="C10" s="1" t="s">
        <v>63</v>
      </c>
      <c r="D10" s="1"/>
      <c r="E10" s="1"/>
      <c r="F10" s="1" t="s">
        <v>64</v>
      </c>
      <c r="G10">
        <v>83.71</v>
      </c>
      <c r="H10">
        <v>84.4</v>
      </c>
      <c r="I10">
        <v>15</v>
      </c>
      <c r="J10">
        <v>10</v>
      </c>
      <c r="K10">
        <v>10</v>
      </c>
      <c r="L10">
        <v>10</v>
      </c>
      <c r="M10">
        <v>14.75</v>
      </c>
      <c r="N10">
        <v>9.83</v>
      </c>
      <c r="O10">
        <v>54.65</v>
      </c>
      <c r="P10">
        <v>7.81</v>
      </c>
      <c r="Q10">
        <v>81.3</v>
      </c>
      <c r="R10">
        <v>14.38</v>
      </c>
      <c r="S10">
        <v>9.33</v>
      </c>
      <c r="T10">
        <v>9.67</v>
      </c>
      <c r="U10">
        <v>9.75</v>
      </c>
      <c r="V10">
        <v>14.6</v>
      </c>
      <c r="W10">
        <v>9.73</v>
      </c>
      <c r="X10">
        <v>52.32</v>
      </c>
      <c r="Y10">
        <v>7.47</v>
      </c>
      <c r="Z10">
        <v>5</v>
      </c>
      <c r="AA10" s="1" t="s">
        <v>32</v>
      </c>
      <c r="AB10" s="1" t="s">
        <v>32</v>
      </c>
      <c r="AC10" s="1" t="s">
        <v>33</v>
      </c>
    </row>
    <row r="11" spans="1:29" x14ac:dyDescent="0.2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81.510000000000005</v>
      </c>
      <c r="H11">
        <v>77.52</v>
      </c>
      <c r="I11">
        <v>12.67</v>
      </c>
      <c r="J11">
        <v>8.2200000000000006</v>
      </c>
      <c r="K11">
        <v>7.11</v>
      </c>
      <c r="L11">
        <v>10</v>
      </c>
      <c r="M11">
        <v>14.5</v>
      </c>
      <c r="N11">
        <v>9.67</v>
      </c>
      <c r="O11">
        <v>50.35</v>
      </c>
      <c r="P11">
        <v>7.19</v>
      </c>
      <c r="Q11">
        <v>85.67</v>
      </c>
      <c r="R11">
        <v>14.5</v>
      </c>
      <c r="S11">
        <v>9.33</v>
      </c>
      <c r="T11">
        <v>9.67</v>
      </c>
      <c r="U11">
        <v>10</v>
      </c>
      <c r="V11">
        <v>14.6</v>
      </c>
      <c r="W11">
        <v>9.73</v>
      </c>
      <c r="X11">
        <v>56.57</v>
      </c>
      <c r="Y11">
        <v>8.08</v>
      </c>
      <c r="Z11">
        <v>4</v>
      </c>
      <c r="AA11">
        <v>25</v>
      </c>
      <c r="AB11">
        <v>10</v>
      </c>
      <c r="AC11" s="1" t="s">
        <v>33</v>
      </c>
    </row>
    <row r="12" spans="1:29" x14ac:dyDescent="0.2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67.319999999999993</v>
      </c>
      <c r="H12">
        <v>72.349999999999994</v>
      </c>
      <c r="I12">
        <v>9.11</v>
      </c>
      <c r="J12">
        <v>8.2200000000000006</v>
      </c>
      <c r="K12">
        <v>6</v>
      </c>
      <c r="L12">
        <v>4</v>
      </c>
      <c r="M12">
        <v>13.5</v>
      </c>
      <c r="N12">
        <v>9</v>
      </c>
      <c r="O12">
        <v>49.74</v>
      </c>
      <c r="P12">
        <v>7.11</v>
      </c>
      <c r="Q12">
        <v>63.06</v>
      </c>
      <c r="R12">
        <v>8.92</v>
      </c>
      <c r="S12">
        <v>4</v>
      </c>
      <c r="T12">
        <v>5.33</v>
      </c>
      <c r="U12">
        <v>8.5</v>
      </c>
      <c r="V12">
        <v>9.6</v>
      </c>
      <c r="W12">
        <v>6.4</v>
      </c>
      <c r="X12">
        <v>44.55</v>
      </c>
      <c r="Y12">
        <v>6.36</v>
      </c>
      <c r="Z12">
        <v>3</v>
      </c>
      <c r="AA12" s="1" t="s">
        <v>32</v>
      </c>
      <c r="AB12">
        <v>25</v>
      </c>
      <c r="AC12" s="1" t="s">
        <v>33</v>
      </c>
    </row>
    <row r="13" spans="1:29" x14ac:dyDescent="0.2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79.92</v>
      </c>
      <c r="H13">
        <v>79.31</v>
      </c>
      <c r="I13">
        <v>12.28</v>
      </c>
      <c r="J13">
        <v>6.22</v>
      </c>
      <c r="K13">
        <v>9.33</v>
      </c>
      <c r="L13">
        <v>9</v>
      </c>
      <c r="M13">
        <v>13</v>
      </c>
      <c r="N13">
        <v>8.67</v>
      </c>
      <c r="O13">
        <v>54.04</v>
      </c>
      <c r="P13">
        <v>7.72</v>
      </c>
      <c r="Q13">
        <v>78.41</v>
      </c>
      <c r="R13">
        <v>11.88</v>
      </c>
      <c r="S13">
        <v>7.33</v>
      </c>
      <c r="T13">
        <v>9.67</v>
      </c>
      <c r="U13">
        <v>6.75</v>
      </c>
      <c r="V13">
        <v>12.8</v>
      </c>
      <c r="W13">
        <v>8.5299999999999994</v>
      </c>
      <c r="X13">
        <v>53.74</v>
      </c>
      <c r="Y13">
        <v>7.68</v>
      </c>
      <c r="Z13">
        <v>5</v>
      </c>
      <c r="AA13" s="1" t="s">
        <v>32</v>
      </c>
      <c r="AB13" s="1" t="s">
        <v>32</v>
      </c>
      <c r="AC13" s="1" t="s">
        <v>33</v>
      </c>
    </row>
    <row r="14" spans="1:29" x14ac:dyDescent="0.2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81.47</v>
      </c>
      <c r="H14">
        <v>84.47</v>
      </c>
      <c r="I14">
        <v>7.61</v>
      </c>
      <c r="J14">
        <v>4.8899999999999997</v>
      </c>
      <c r="K14">
        <v>2</v>
      </c>
      <c r="L14">
        <v>8.33</v>
      </c>
      <c r="M14">
        <v>13</v>
      </c>
      <c r="N14">
        <v>8.67</v>
      </c>
      <c r="O14">
        <v>63.86</v>
      </c>
      <c r="P14">
        <v>9.1199999999999992</v>
      </c>
      <c r="Q14">
        <v>78.62</v>
      </c>
      <c r="R14">
        <v>9.25</v>
      </c>
      <c r="S14">
        <v>7</v>
      </c>
      <c r="T14">
        <v>5</v>
      </c>
      <c r="U14">
        <v>6.5</v>
      </c>
      <c r="V14">
        <v>12.8</v>
      </c>
      <c r="W14">
        <v>8.5299999999999994</v>
      </c>
      <c r="X14">
        <v>56.57</v>
      </c>
      <c r="Y14">
        <v>8.08</v>
      </c>
      <c r="Z14">
        <v>4</v>
      </c>
      <c r="AA14">
        <v>10</v>
      </c>
      <c r="AB14">
        <v>10</v>
      </c>
      <c r="AC14" s="1" t="s">
        <v>33</v>
      </c>
    </row>
    <row r="15" spans="1:29" x14ac:dyDescent="0.2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68.58</v>
      </c>
      <c r="H15">
        <v>66.7</v>
      </c>
      <c r="I15">
        <v>6.94</v>
      </c>
      <c r="J15">
        <v>3.56</v>
      </c>
      <c r="K15">
        <v>5.33</v>
      </c>
      <c r="L15">
        <v>5</v>
      </c>
      <c r="M15">
        <v>11.25</v>
      </c>
      <c r="N15">
        <v>7.5</v>
      </c>
      <c r="O15">
        <v>48.51</v>
      </c>
      <c r="P15">
        <v>6.93</v>
      </c>
      <c r="Q15">
        <v>71.37</v>
      </c>
      <c r="R15">
        <v>9.17</v>
      </c>
      <c r="S15">
        <v>5.33</v>
      </c>
      <c r="T15">
        <v>7</v>
      </c>
      <c r="U15">
        <v>6</v>
      </c>
      <c r="V15">
        <v>12</v>
      </c>
      <c r="W15">
        <v>8</v>
      </c>
      <c r="X15">
        <v>50.2</v>
      </c>
      <c r="Y15">
        <v>7.17</v>
      </c>
      <c r="Z15">
        <v>3</v>
      </c>
      <c r="AA15">
        <v>10</v>
      </c>
      <c r="AB15">
        <v>25</v>
      </c>
      <c r="AC15" s="1" t="s">
        <v>33</v>
      </c>
    </row>
    <row r="16" spans="1:29" x14ac:dyDescent="0.2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94.35</v>
      </c>
      <c r="H16">
        <v>95.09</v>
      </c>
      <c r="I16">
        <v>15</v>
      </c>
      <c r="J16">
        <v>10</v>
      </c>
      <c r="K16">
        <v>10</v>
      </c>
      <c r="L16">
        <v>10</v>
      </c>
      <c r="M16">
        <v>15</v>
      </c>
      <c r="N16">
        <v>10</v>
      </c>
      <c r="O16">
        <v>65.09</v>
      </c>
      <c r="P16">
        <v>9.3000000000000007</v>
      </c>
      <c r="Q16">
        <v>93.01</v>
      </c>
      <c r="R16">
        <v>14.38</v>
      </c>
      <c r="S16">
        <v>9.33</v>
      </c>
      <c r="T16">
        <v>9.67</v>
      </c>
      <c r="U16">
        <v>9.75</v>
      </c>
      <c r="V16">
        <v>15</v>
      </c>
      <c r="W16">
        <v>10</v>
      </c>
      <c r="X16">
        <v>63.64</v>
      </c>
      <c r="Y16">
        <v>9.09</v>
      </c>
      <c r="Z16">
        <v>5</v>
      </c>
      <c r="AA16" s="1" t="s">
        <v>32</v>
      </c>
      <c r="AB16" s="1" t="s">
        <v>32</v>
      </c>
      <c r="AC16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20"/>
  <sheetViews>
    <sheetView tabSelected="1" zoomScale="150" zoomScaleNormal="150" workbookViewId="0">
      <selection activeCell="M3" sqref="M3"/>
    </sheetView>
  </sheetViews>
  <sheetFormatPr baseColWidth="10" defaultColWidth="8.83203125" defaultRowHeight="15" x14ac:dyDescent="0.2"/>
  <cols>
    <col min="2" max="2" width="18" customWidth="1"/>
    <col min="3" max="3" width="16.5" customWidth="1"/>
    <col min="4" max="4" width="8.83203125" style="6"/>
    <col min="5" max="8" width="0" hidden="1" customWidth="1"/>
    <col min="9" max="9" width="12.5" style="9" customWidth="1"/>
    <col min="10" max="10" width="16.1640625" style="9" customWidth="1"/>
    <col min="11" max="11" width="19.33203125" style="9" customWidth="1"/>
  </cols>
  <sheetData>
    <row r="3" spans="2:21" ht="26" x14ac:dyDescent="0.3">
      <c r="B3" s="2" t="s">
        <v>95</v>
      </c>
      <c r="C3" s="2"/>
      <c r="D3" s="13"/>
    </row>
    <row r="4" spans="2:21" ht="26" x14ac:dyDescent="0.3">
      <c r="D4" s="15" t="s">
        <v>102</v>
      </c>
    </row>
    <row r="5" spans="2:21" ht="16" x14ac:dyDescent="0.2">
      <c r="O5" s="8" t="s">
        <v>92</v>
      </c>
      <c r="P5" s="8"/>
      <c r="T5" s="8" t="s">
        <v>93</v>
      </c>
      <c r="U5" s="8"/>
    </row>
    <row r="6" spans="2:21" ht="34" x14ac:dyDescent="0.2">
      <c r="B6" s="3" t="s">
        <v>89</v>
      </c>
      <c r="C6" s="3" t="s">
        <v>90</v>
      </c>
      <c r="D6" s="4" t="s">
        <v>91</v>
      </c>
      <c r="E6" s="4" t="s">
        <v>92</v>
      </c>
      <c r="F6" s="4" t="s">
        <v>100</v>
      </c>
      <c r="G6" s="4" t="s">
        <v>93</v>
      </c>
      <c r="H6" s="4" t="s">
        <v>101</v>
      </c>
      <c r="I6" s="10" t="s">
        <v>97</v>
      </c>
      <c r="J6" s="11" t="s">
        <v>98</v>
      </c>
      <c r="K6" s="11" t="s">
        <v>99</v>
      </c>
      <c r="L6" s="4" t="s">
        <v>94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1" ht="16" x14ac:dyDescent="0.2">
      <c r="B7" s="1" t="s">
        <v>34</v>
      </c>
      <c r="C7" s="1" t="s">
        <v>35</v>
      </c>
      <c r="D7" s="14" t="s">
        <v>36</v>
      </c>
      <c r="E7">
        <v>76.14</v>
      </c>
      <c r="F7" s="5">
        <f>E7*0.4</f>
        <v>30.456000000000003</v>
      </c>
      <c r="G7">
        <v>79.13</v>
      </c>
      <c r="H7" s="5">
        <f>G7*0.6</f>
        <v>47.477999999999994</v>
      </c>
      <c r="I7" s="12">
        <f>F7+H7</f>
        <v>77.933999999999997</v>
      </c>
      <c r="J7" s="12">
        <f>SUM(N7:U7)*0.475*0.7</f>
        <v>3.3249999999999997</v>
      </c>
      <c r="K7" s="12">
        <f>I7-J7</f>
        <v>74.608999999999995</v>
      </c>
      <c r="L7" s="7" t="str">
        <f>IF(K7&lt;50,"F",IF(K7&lt;65,"D",IF(K7&lt;80,"C",IF(I7&lt;90,"B",IF(K7&gt;=90,"A")))))</f>
        <v>C</v>
      </c>
      <c r="N7" s="1" t="s">
        <v>32</v>
      </c>
      <c r="O7" s="1" t="s">
        <v>32</v>
      </c>
      <c r="S7" s="1" t="s">
        <v>32</v>
      </c>
      <c r="T7">
        <v>10</v>
      </c>
    </row>
    <row r="8" spans="2:21" ht="16" x14ac:dyDescent="0.2">
      <c r="B8" s="1" t="s">
        <v>65</v>
      </c>
      <c r="C8" s="1" t="s">
        <v>66</v>
      </c>
      <c r="D8" s="14" t="s">
        <v>67</v>
      </c>
      <c r="E8">
        <v>81.510000000000005</v>
      </c>
      <c r="F8" s="5">
        <f>E8*0.4</f>
        <v>32.604000000000006</v>
      </c>
      <c r="G8">
        <v>64.38</v>
      </c>
      <c r="H8" s="5">
        <f>G8*0.6</f>
        <v>38.627999999999993</v>
      </c>
      <c r="I8" s="12">
        <f>F8+H8</f>
        <v>71.231999999999999</v>
      </c>
      <c r="J8" s="12">
        <f>SUM(N8:U8)*0.475*0.7</f>
        <v>28.262499999999999</v>
      </c>
      <c r="K8" s="12">
        <f>I8-J8</f>
        <v>42.969499999999996</v>
      </c>
      <c r="L8" s="7" t="str">
        <f t="shared" ref="L8:L20" si="0">IF(K8&lt;50,"F",IF(K8&lt;65,"D",IF(K8&lt;80,"C",IF(I8&lt;90,"B",IF(K8&gt;=90,"A")))))</f>
        <v>F</v>
      </c>
      <c r="N8">
        <v>25</v>
      </c>
      <c r="O8">
        <v>10</v>
      </c>
      <c r="S8" s="1" t="s">
        <v>32</v>
      </c>
      <c r="T8">
        <v>50</v>
      </c>
    </row>
    <row r="9" spans="2:21" ht="16" x14ac:dyDescent="0.2">
      <c r="B9" s="1" t="s">
        <v>69</v>
      </c>
      <c r="C9" s="1" t="s">
        <v>70</v>
      </c>
      <c r="D9" s="14" t="s">
        <v>71</v>
      </c>
      <c r="E9">
        <v>67.319999999999993</v>
      </c>
      <c r="F9" s="5">
        <f>E9*0.4</f>
        <v>26.927999999999997</v>
      </c>
      <c r="G9">
        <v>50.2</v>
      </c>
      <c r="H9" s="5">
        <f>G9*0.6</f>
        <v>30.12</v>
      </c>
      <c r="I9" s="12">
        <f>F9+H9</f>
        <v>57.048000000000002</v>
      </c>
      <c r="J9" s="12">
        <f>SUM(N9:U9)*0.475*0.7</f>
        <v>24.9375</v>
      </c>
      <c r="K9" s="12">
        <f>I9-J9</f>
        <v>32.110500000000002</v>
      </c>
      <c r="L9" s="7" t="str">
        <f t="shared" si="0"/>
        <v>F</v>
      </c>
      <c r="N9" s="1" t="s">
        <v>32</v>
      </c>
      <c r="O9">
        <v>25</v>
      </c>
      <c r="S9" s="1" t="s">
        <v>32</v>
      </c>
      <c r="T9">
        <v>50</v>
      </c>
    </row>
    <row r="10" spans="2:21" ht="16" x14ac:dyDescent="0.2">
      <c r="B10" s="1" t="s">
        <v>54</v>
      </c>
      <c r="C10" s="1" t="s">
        <v>55</v>
      </c>
      <c r="D10" s="14" t="s">
        <v>56</v>
      </c>
      <c r="E10">
        <v>86.53</v>
      </c>
      <c r="F10" s="5">
        <f>E10*0.4</f>
        <v>34.612000000000002</v>
      </c>
      <c r="G10">
        <v>68.27</v>
      </c>
      <c r="H10" s="5">
        <f>G10*0.6</f>
        <v>40.961999999999996</v>
      </c>
      <c r="I10" s="12">
        <f>F10+H10</f>
        <v>75.573999999999998</v>
      </c>
      <c r="J10" s="12">
        <f>SUM(N10:U10)*0.475*0.7</f>
        <v>0</v>
      </c>
      <c r="K10" s="12">
        <f>I10-J10</f>
        <v>75.573999999999998</v>
      </c>
      <c r="L10" s="7" t="str">
        <f t="shared" si="0"/>
        <v>C</v>
      </c>
      <c r="N10" s="1" t="s">
        <v>32</v>
      </c>
      <c r="O10" s="1" t="s">
        <v>32</v>
      </c>
      <c r="S10" s="1" t="s">
        <v>32</v>
      </c>
      <c r="T10" s="1" t="s">
        <v>32</v>
      </c>
    </row>
    <row r="11" spans="2:21" ht="16" x14ac:dyDescent="0.2">
      <c r="B11" s="1" t="s">
        <v>38</v>
      </c>
      <c r="C11" s="1" t="s">
        <v>39</v>
      </c>
      <c r="D11" s="14" t="s">
        <v>40</v>
      </c>
      <c r="E11">
        <v>51.78</v>
      </c>
      <c r="F11" s="5">
        <f>E11*0.4</f>
        <v>20.712000000000003</v>
      </c>
      <c r="G11">
        <v>50.91</v>
      </c>
      <c r="H11" s="5">
        <f>G11*0.6</f>
        <v>30.545999999999996</v>
      </c>
      <c r="I11" s="12">
        <f>F11+H11</f>
        <v>51.257999999999996</v>
      </c>
      <c r="J11" s="12">
        <f>SUM(N11:U11)*0.475*0.7</f>
        <v>9.9749999999999996</v>
      </c>
      <c r="K11" s="12">
        <f>I11-J11</f>
        <v>41.282999999999994</v>
      </c>
      <c r="L11" s="7" t="str">
        <f t="shared" si="0"/>
        <v>F</v>
      </c>
      <c r="N11">
        <v>10</v>
      </c>
      <c r="O11">
        <v>10</v>
      </c>
      <c r="S11" s="1" t="s">
        <v>32</v>
      </c>
      <c r="T11">
        <v>10</v>
      </c>
    </row>
    <row r="12" spans="2:21" ht="16" x14ac:dyDescent="0.2">
      <c r="B12" s="1" t="s">
        <v>58</v>
      </c>
      <c r="C12" s="1" t="s">
        <v>59</v>
      </c>
      <c r="D12" s="14" t="s">
        <v>60</v>
      </c>
      <c r="E12">
        <v>84.89</v>
      </c>
      <c r="F12" s="5">
        <f>E12*0.4</f>
        <v>33.956000000000003</v>
      </c>
      <c r="G12">
        <v>81.45</v>
      </c>
      <c r="H12" s="5">
        <f>G12*0.6</f>
        <v>48.87</v>
      </c>
      <c r="I12" s="12">
        <f>F12+H12</f>
        <v>82.825999999999993</v>
      </c>
      <c r="J12" s="12">
        <f>SUM(N12:U12)*0.475*0.7</f>
        <v>0</v>
      </c>
      <c r="K12" s="12">
        <f>I12-J12</f>
        <v>82.825999999999993</v>
      </c>
      <c r="L12" s="7" t="str">
        <f t="shared" si="0"/>
        <v>B</v>
      </c>
      <c r="N12" s="1" t="s">
        <v>32</v>
      </c>
      <c r="O12" s="1" t="s">
        <v>32</v>
      </c>
      <c r="S12" s="1" t="s">
        <v>32</v>
      </c>
      <c r="T12" s="1" t="s">
        <v>32</v>
      </c>
    </row>
    <row r="13" spans="2:21" ht="16" x14ac:dyDescent="0.2">
      <c r="B13" s="1" t="s">
        <v>58</v>
      </c>
      <c r="C13" s="1" t="s">
        <v>62</v>
      </c>
      <c r="D13" s="14" t="s">
        <v>63</v>
      </c>
      <c r="E13">
        <v>83.71</v>
      </c>
      <c r="F13" s="5">
        <f>E13*0.4</f>
        <v>33.484000000000002</v>
      </c>
      <c r="G13">
        <v>76.91</v>
      </c>
      <c r="H13" s="5">
        <f>G13*0.6</f>
        <v>46.145999999999994</v>
      </c>
      <c r="I13" s="12">
        <f>F13+H13</f>
        <v>79.63</v>
      </c>
      <c r="J13" s="12">
        <f>SUM(N13:U13)*0.475*0.7</f>
        <v>0</v>
      </c>
      <c r="K13" s="12">
        <f>I13-J13</f>
        <v>79.63</v>
      </c>
      <c r="L13" s="7" t="str">
        <f t="shared" si="0"/>
        <v>C</v>
      </c>
      <c r="N13" s="1" t="s">
        <v>32</v>
      </c>
      <c r="O13" s="1" t="s">
        <v>32</v>
      </c>
      <c r="S13" s="1" t="s">
        <v>32</v>
      </c>
      <c r="T13" s="1" t="s">
        <v>32</v>
      </c>
    </row>
    <row r="14" spans="2:21" ht="16" x14ac:dyDescent="0.2">
      <c r="B14" s="1" t="s">
        <v>85</v>
      </c>
      <c r="C14" s="1" t="s">
        <v>86</v>
      </c>
      <c r="D14" s="14" t="s">
        <v>87</v>
      </c>
      <c r="E14">
        <v>94.35</v>
      </c>
      <c r="F14" s="5">
        <f>E14*0.4</f>
        <v>37.74</v>
      </c>
      <c r="G14">
        <v>93.24</v>
      </c>
      <c r="H14" s="5">
        <f>G14*0.6</f>
        <v>55.943999999999996</v>
      </c>
      <c r="I14" s="12">
        <f>F14+H14</f>
        <v>93.683999999999997</v>
      </c>
      <c r="J14" s="12">
        <f>SUM(N14:U14)*0.475*0.7</f>
        <v>0</v>
      </c>
      <c r="K14" s="12">
        <f>I14-J14</f>
        <v>93.683999999999997</v>
      </c>
      <c r="L14" s="7" t="str">
        <f t="shared" si="0"/>
        <v>A</v>
      </c>
      <c r="N14" s="1" t="s">
        <v>32</v>
      </c>
      <c r="O14" s="1" t="s">
        <v>32</v>
      </c>
      <c r="S14" s="1" t="s">
        <v>32</v>
      </c>
      <c r="T14" s="1" t="s">
        <v>32</v>
      </c>
    </row>
    <row r="15" spans="2:21" ht="16" x14ac:dyDescent="0.2">
      <c r="B15" s="1" t="s">
        <v>73</v>
      </c>
      <c r="C15" s="1" t="s">
        <v>74</v>
      </c>
      <c r="D15" s="14" t="s">
        <v>75</v>
      </c>
      <c r="E15">
        <v>79.92</v>
      </c>
      <c r="F15" s="5">
        <f>E15*0.4</f>
        <v>31.968000000000004</v>
      </c>
      <c r="G15">
        <v>83.89</v>
      </c>
      <c r="H15" s="5">
        <f>G15*0.6</f>
        <v>50.333999999999996</v>
      </c>
      <c r="I15" s="12">
        <f>F15+H15</f>
        <v>82.301999999999992</v>
      </c>
      <c r="J15" s="12">
        <f>SUM(N15:U15)*0.475*0.7</f>
        <v>0</v>
      </c>
      <c r="K15" s="12">
        <f>I15-J15</f>
        <v>82.301999999999992</v>
      </c>
      <c r="L15" s="7" t="str">
        <f t="shared" si="0"/>
        <v>B</v>
      </c>
      <c r="N15" s="1" t="s">
        <v>32</v>
      </c>
      <c r="O15" s="1" t="s">
        <v>32</v>
      </c>
      <c r="S15" s="1" t="s">
        <v>32</v>
      </c>
      <c r="T15" s="1" t="s">
        <v>32</v>
      </c>
    </row>
    <row r="16" spans="2:21" ht="16" x14ac:dyDescent="0.2">
      <c r="B16" s="1" t="s">
        <v>81</v>
      </c>
      <c r="C16" s="1" t="s">
        <v>82</v>
      </c>
      <c r="D16" s="14" t="s">
        <v>83</v>
      </c>
      <c r="E16">
        <v>68.58</v>
      </c>
      <c r="F16" s="5">
        <f>E16*0.4</f>
        <v>27.432000000000002</v>
      </c>
      <c r="G16">
        <v>72.349999999999994</v>
      </c>
      <c r="H16" s="5">
        <f>G16*0.6</f>
        <v>43.41</v>
      </c>
      <c r="I16" s="12">
        <f>F16+H16</f>
        <v>70.841999999999999</v>
      </c>
      <c r="J16" s="12">
        <f>SUM(N16:U16)*0.475*0.7</f>
        <v>14.962499999999999</v>
      </c>
      <c r="K16" s="12">
        <f>I16-J16</f>
        <v>55.8795</v>
      </c>
      <c r="L16" s="7" t="str">
        <f t="shared" si="0"/>
        <v>D</v>
      </c>
      <c r="N16">
        <v>10</v>
      </c>
      <c r="O16">
        <v>25</v>
      </c>
      <c r="S16" s="1" t="s">
        <v>32</v>
      </c>
      <c r="T16">
        <v>10</v>
      </c>
    </row>
    <row r="17" spans="2:20" ht="16" x14ac:dyDescent="0.2">
      <c r="B17" s="1" t="s">
        <v>46</v>
      </c>
      <c r="C17" s="1" t="s">
        <v>47</v>
      </c>
      <c r="D17" s="14" t="s">
        <v>48</v>
      </c>
      <c r="E17">
        <v>66.36</v>
      </c>
      <c r="F17" s="5">
        <f>E17*0.4</f>
        <v>26.544</v>
      </c>
      <c r="G17">
        <v>61.76</v>
      </c>
      <c r="H17" s="5">
        <f>G17*0.6</f>
        <v>37.055999999999997</v>
      </c>
      <c r="I17" s="12">
        <f>F17+H17</f>
        <v>63.599999999999994</v>
      </c>
      <c r="J17" s="12">
        <f>SUM(N17:U17)*0.475*0.7</f>
        <v>11.637499999999999</v>
      </c>
      <c r="K17" s="12">
        <f>I17-J17</f>
        <v>51.962499999999991</v>
      </c>
      <c r="L17" s="7" t="str">
        <f t="shared" si="0"/>
        <v>D</v>
      </c>
      <c r="N17" s="1" t="s">
        <v>32</v>
      </c>
      <c r="O17">
        <v>10</v>
      </c>
      <c r="S17" s="1" t="s">
        <v>32</v>
      </c>
      <c r="T17">
        <v>25</v>
      </c>
    </row>
    <row r="18" spans="2:20" ht="16" x14ac:dyDescent="0.2">
      <c r="B18" s="1" t="s">
        <v>42</v>
      </c>
      <c r="C18" s="1" t="s">
        <v>43</v>
      </c>
      <c r="D18" s="14" t="s">
        <v>44</v>
      </c>
      <c r="E18">
        <v>74.819999999999993</v>
      </c>
      <c r="F18" s="5">
        <f>E18*0.4</f>
        <v>29.927999999999997</v>
      </c>
      <c r="G18">
        <v>74.3</v>
      </c>
      <c r="H18" s="5">
        <f>G18*0.6</f>
        <v>44.58</v>
      </c>
      <c r="I18" s="12">
        <f>F18+H18</f>
        <v>74.507999999999996</v>
      </c>
      <c r="J18" s="12">
        <f>SUM(N18:U18)*0.475*0.7</f>
        <v>6.6499999999999995</v>
      </c>
      <c r="K18" s="12">
        <f>I18-J18</f>
        <v>67.85799999999999</v>
      </c>
      <c r="L18" s="7" t="str">
        <f t="shared" si="0"/>
        <v>C</v>
      </c>
      <c r="N18" s="1" t="s">
        <v>32</v>
      </c>
      <c r="O18">
        <v>10</v>
      </c>
      <c r="S18" s="1" t="s">
        <v>32</v>
      </c>
      <c r="T18">
        <v>10</v>
      </c>
    </row>
    <row r="19" spans="2:20" ht="16" x14ac:dyDescent="0.2">
      <c r="B19" s="1" t="s">
        <v>77</v>
      </c>
      <c r="C19" s="1" t="s">
        <v>78</v>
      </c>
      <c r="D19" s="14" t="s">
        <v>79</v>
      </c>
      <c r="E19">
        <v>81.47</v>
      </c>
      <c r="F19" s="5">
        <f>E19*0.4</f>
        <v>32.588000000000001</v>
      </c>
      <c r="G19">
        <v>87.23</v>
      </c>
      <c r="H19" s="5">
        <f>G19*0.6</f>
        <v>52.338000000000001</v>
      </c>
      <c r="I19" s="12">
        <f>F19+H19</f>
        <v>84.926000000000002</v>
      </c>
      <c r="J19" s="12">
        <f>SUM(N19:U19)*0.475*0.7</f>
        <v>6.6499999999999995</v>
      </c>
      <c r="K19" s="12">
        <f>I19-J19</f>
        <v>78.275999999999996</v>
      </c>
      <c r="L19" s="7" t="str">
        <f t="shared" si="0"/>
        <v>C</v>
      </c>
      <c r="N19">
        <v>10</v>
      </c>
      <c r="O19">
        <v>10</v>
      </c>
      <c r="S19" s="1" t="s">
        <v>32</v>
      </c>
      <c r="T19" s="1" t="s">
        <v>32</v>
      </c>
    </row>
    <row r="20" spans="2:20" ht="16" x14ac:dyDescent="0.2">
      <c r="B20" s="1" t="s">
        <v>29</v>
      </c>
      <c r="C20" s="1" t="s">
        <v>30</v>
      </c>
      <c r="D20" s="14" t="s">
        <v>96</v>
      </c>
      <c r="E20">
        <v>71.37</v>
      </c>
      <c r="F20" s="5">
        <f>E20*0.4</f>
        <v>28.548000000000002</v>
      </c>
      <c r="G20">
        <v>78.709999999999994</v>
      </c>
      <c r="H20" s="5">
        <f>G20*0.6</f>
        <v>47.225999999999992</v>
      </c>
      <c r="I20" s="12">
        <f>F20+H20</f>
        <v>75.774000000000001</v>
      </c>
      <c r="J20" s="12">
        <f>SUM(N20:U20)*0.475*0.7</f>
        <v>3.3249999999999997</v>
      </c>
      <c r="K20" s="12">
        <f>I20-J20</f>
        <v>72.448999999999998</v>
      </c>
      <c r="L20" s="7" t="str">
        <f t="shared" si="0"/>
        <v>C</v>
      </c>
      <c r="N20">
        <v>10</v>
      </c>
      <c r="O20" s="1" t="s">
        <v>32</v>
      </c>
      <c r="S20" s="1" t="s">
        <v>32</v>
      </c>
      <c r="T20" s="1" t="s">
        <v>32</v>
      </c>
    </row>
  </sheetData>
  <sortState xmlns:xlrd2="http://schemas.microsoft.com/office/spreadsheetml/2017/richdata2" ref="B7:U20">
    <sortCondition ref="D7:D20"/>
  </sortState>
  <mergeCells count="2">
    <mergeCell ref="O5:P5"/>
    <mergeCell ref="T5:U5"/>
  </mergeCells>
  <conditionalFormatting sqref="L7:L20">
    <cfRule type="cellIs" dxfId="11" priority="1" stopIfTrue="1" operator="lessThan">
      <formula>#REF!/#REF!*60</formula>
    </cfRule>
    <cfRule type="cellIs" dxfId="10" priority="2" stopIfTrue="1" operator="between">
      <formula>#REF!/#REF!*60</formula>
      <formula>#REF!/#REF!*89</formula>
    </cfRule>
    <cfRule type="cellIs" dxfId="9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2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2023-05-08T02:03:22Z</dcterms:created>
  <dcterms:modified xsi:type="dcterms:W3CDTF">2023-05-10T03:56:15Z</dcterms:modified>
</cp:coreProperties>
</file>