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Library/CloudStorage/Dropbox/"/>
    </mc:Choice>
  </mc:AlternateContent>
  <xr:revisionPtr revIDLastSave="0" documentId="8_{6315DEFF-AF03-F74A-9280-5D9121EF6BC7}" xr6:coauthVersionLast="47" xr6:coauthVersionMax="47" xr10:uidLastSave="{00000000-0000-0000-0000-000000000000}"/>
  <bookViews>
    <workbookView xWindow="400" yWindow="580" windowWidth="27660" windowHeight="19120" activeTab="1" xr2:uid="{00000000-000D-0000-FFFF-FFFF00000000}"/>
  </bookViews>
  <sheets>
    <sheet name="Grades" sheetId="1" r:id="rId1"/>
    <sheet name="EHSS-1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" l="1"/>
  <c r="J21" i="2" s="1"/>
  <c r="V26" i="2"/>
  <c r="J26" i="2" s="1"/>
  <c r="V15" i="2"/>
  <c r="J15" i="2" s="1"/>
  <c r="V12" i="2"/>
  <c r="J12" i="2" s="1"/>
  <c r="V33" i="2"/>
  <c r="J33" i="2" s="1"/>
  <c r="V11" i="2"/>
  <c r="J11" i="2" s="1"/>
  <c r="V20" i="2"/>
  <c r="J20" i="2" s="1"/>
  <c r="V17" i="2"/>
  <c r="J17" i="2" s="1"/>
  <c r="V23" i="2"/>
  <c r="J23" i="2" s="1"/>
  <c r="V24" i="2"/>
  <c r="J24" i="2" s="1"/>
  <c r="V25" i="2"/>
  <c r="J25" i="2" s="1"/>
  <c r="V27" i="2"/>
  <c r="J27" i="2" s="1"/>
  <c r="V14" i="2"/>
  <c r="J14" i="2" s="1"/>
  <c r="V13" i="2"/>
  <c r="J13" i="2" s="1"/>
  <c r="V10" i="2"/>
  <c r="J10" i="2" s="1"/>
  <c r="V16" i="2"/>
  <c r="J16" i="2" s="1"/>
  <c r="V22" i="2"/>
  <c r="J22" i="2" s="1"/>
  <c r="V31" i="2"/>
  <c r="J31" i="2" s="1"/>
  <c r="V19" i="2"/>
  <c r="J19" i="2" s="1"/>
  <c r="V9" i="2"/>
  <c r="J9" i="2" s="1"/>
  <c r="V29" i="2"/>
  <c r="J29" i="2" s="1"/>
  <c r="V8" i="2"/>
  <c r="J8" i="2" s="1"/>
  <c r="V30" i="2"/>
  <c r="J30" i="2" s="1"/>
  <c r="V28" i="2"/>
  <c r="J28" i="2" s="1"/>
  <c r="V7" i="2"/>
  <c r="J7" i="2" s="1"/>
  <c r="V18" i="2"/>
  <c r="J18" i="2" s="1"/>
  <c r="V32" i="2"/>
  <c r="J32" i="2" s="1"/>
  <c r="H21" i="2"/>
  <c r="H26" i="2"/>
  <c r="H15" i="2"/>
  <c r="H12" i="2"/>
  <c r="H33" i="2"/>
  <c r="H11" i="2"/>
  <c r="H20" i="2"/>
  <c r="H17" i="2"/>
  <c r="H23" i="2"/>
  <c r="H24" i="2"/>
  <c r="H25" i="2"/>
  <c r="H27" i="2"/>
  <c r="H14" i="2"/>
  <c r="H13" i="2"/>
  <c r="H10" i="2"/>
  <c r="H16" i="2"/>
  <c r="H22" i="2"/>
  <c r="H31" i="2"/>
  <c r="H19" i="2"/>
  <c r="H9" i="2"/>
  <c r="H29" i="2"/>
  <c r="H8" i="2"/>
  <c r="H30" i="2"/>
  <c r="H28" i="2"/>
  <c r="H7" i="2"/>
  <c r="H18" i="2"/>
  <c r="F21" i="2"/>
  <c r="F26" i="2"/>
  <c r="F15" i="2"/>
  <c r="F12" i="2"/>
  <c r="F33" i="2"/>
  <c r="F11" i="2"/>
  <c r="F20" i="2"/>
  <c r="F17" i="2"/>
  <c r="F23" i="2"/>
  <c r="F24" i="2"/>
  <c r="F25" i="2"/>
  <c r="F27" i="2"/>
  <c r="F14" i="2"/>
  <c r="F13" i="2"/>
  <c r="F10" i="2"/>
  <c r="F16" i="2"/>
  <c r="F22" i="2"/>
  <c r="F31" i="2"/>
  <c r="F19" i="2"/>
  <c r="F9" i="2"/>
  <c r="F29" i="2"/>
  <c r="F8" i="2"/>
  <c r="F30" i="2"/>
  <c r="F28" i="2"/>
  <c r="F7" i="2"/>
  <c r="F18" i="2"/>
  <c r="F32" i="2"/>
  <c r="H32" i="2"/>
  <c r="I21" i="2" l="1"/>
  <c r="K21" i="2" s="1"/>
  <c r="L21" i="2" s="1"/>
  <c r="I17" i="2"/>
  <c r="K17" i="2" s="1"/>
  <c r="L17" i="2" s="1"/>
  <c r="I29" i="2"/>
  <c r="K29" i="2" s="1"/>
  <c r="L29" i="2" s="1"/>
  <c r="I13" i="2"/>
  <c r="K13" i="2" s="1"/>
  <c r="L13" i="2" s="1"/>
  <c r="I19" i="2"/>
  <c r="K19" i="2" s="1"/>
  <c r="L19" i="2" s="1"/>
  <c r="I7" i="2"/>
  <c r="K7" i="2" s="1"/>
  <c r="L7" i="2" s="1"/>
  <c r="I22" i="2"/>
  <c r="K22" i="2" s="1"/>
  <c r="L22" i="2" s="1"/>
  <c r="I8" i="2"/>
  <c r="K8" i="2" s="1"/>
  <c r="L8" i="2" s="1"/>
  <c r="I26" i="2"/>
  <c r="K26" i="2" s="1"/>
  <c r="L26" i="2" s="1"/>
  <c r="I11" i="2"/>
  <c r="K11" i="2" s="1"/>
  <c r="L11" i="2" s="1"/>
  <c r="I9" i="2"/>
  <c r="K9" i="2" s="1"/>
  <c r="L9" i="2" s="1"/>
  <c r="I30" i="2"/>
  <c r="K30" i="2" s="1"/>
  <c r="L30" i="2" s="1"/>
  <c r="I10" i="2"/>
  <c r="K10" i="2" s="1"/>
  <c r="L10" i="2" s="1"/>
  <c r="I24" i="2"/>
  <c r="K24" i="2" s="1"/>
  <c r="L24" i="2" s="1"/>
  <c r="I15" i="2"/>
  <c r="K15" i="2" s="1"/>
  <c r="L15" i="2" s="1"/>
  <c r="I20" i="2"/>
  <c r="K20" i="2" s="1"/>
  <c r="L20" i="2" s="1"/>
  <c r="I25" i="2"/>
  <c r="K25" i="2" s="1"/>
  <c r="L25" i="2" s="1"/>
  <c r="I31" i="2"/>
  <c r="K31" i="2" s="1"/>
  <c r="L31" i="2" s="1"/>
  <c r="I33" i="2"/>
  <c r="K33" i="2" s="1"/>
  <c r="L33" i="2" s="1"/>
  <c r="I18" i="2"/>
  <c r="L18" i="2" s="1"/>
  <c r="I14" i="2"/>
  <c r="K14" i="2" s="1"/>
  <c r="L14" i="2" s="1"/>
  <c r="I23" i="2"/>
  <c r="K23" i="2" s="1"/>
  <c r="L23" i="2" s="1"/>
  <c r="I12" i="2"/>
  <c r="K12" i="2" s="1"/>
  <c r="L12" i="2" s="1"/>
  <c r="I16" i="2"/>
  <c r="K16" i="2" s="1"/>
  <c r="L16" i="2" s="1"/>
  <c r="I28" i="2"/>
  <c r="K28" i="2" s="1"/>
  <c r="L28" i="2" s="1"/>
  <c r="I27" i="2"/>
  <c r="K27" i="2" s="1"/>
  <c r="L27" i="2" s="1"/>
  <c r="I32" i="2"/>
  <c r="K32" i="2" s="1"/>
  <c r="L32" i="2" s="1"/>
</calcChain>
</file>

<file path=xl/sharedStrings.xml><?xml version="1.0" encoding="utf-8"?>
<sst xmlns="http://schemas.openxmlformats.org/spreadsheetml/2006/main" count="320" uniqueCount="171">
  <si>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</si>
  <si>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</si>
  <si>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</si>
  <si>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</si>
  <si>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</si>
  <si>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</si>
  <si>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</si>
  <si>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</si>
  <si>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</si>
  <si>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</si>
  <si>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</si>
  <si>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</si>
  <si>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</si>
  <si>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</si>
  <si>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</si>
  <si>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</si>
  <si>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2 (Real)</t>
  </si>
  <si>
    <t>Quiz: Exercise UNIT 3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</si>
  <si>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</si>
  <si>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</si>
  <si>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</si>
  <si>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</si>
  <si>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</si>
  <si>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</si>
  <si>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</si>
  <si>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</si>
  <si>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Chamroeunpanhaseri</t>
  </si>
  <si>
    <t>Reaksa</t>
  </si>
  <si>
    <t>chamroeunpanhaseri.reaksa@pucsr.edu.kh</t>
  </si>
  <si>
    <t>1676000336</t>
  </si>
  <si>
    <t>Chan</t>
  </si>
  <si>
    <t>Sophanrinuth</t>
  </si>
  <si>
    <t>14650</t>
  </si>
  <si>
    <t>chan.sophanrinuth@pucsr.edu.kh</t>
  </si>
  <si>
    <t>Chin</t>
  </si>
  <si>
    <t>Chikuncheur</t>
  </si>
  <si>
    <t>14778</t>
  </si>
  <si>
    <t>chin.chikuncheur@pucsr.edu.kh</t>
  </si>
  <si>
    <t>Dy</t>
  </si>
  <si>
    <t>Sana</t>
  </si>
  <si>
    <t>14630</t>
  </si>
  <si>
    <t>dy.sana@pucsr.edu.kh</t>
  </si>
  <si>
    <t>Enh</t>
  </si>
  <si>
    <t>Yaro</t>
  </si>
  <si>
    <t>14621</t>
  </si>
  <si>
    <t>enh.yaro@pucsr.edu.kh</t>
  </si>
  <si>
    <t>Heng</t>
  </si>
  <si>
    <t>Sokunmina</t>
  </si>
  <si>
    <t>14620</t>
  </si>
  <si>
    <t>heng.sokunmina@pucsr.edu.kh</t>
  </si>
  <si>
    <t>Him</t>
  </si>
  <si>
    <t>Keodine</t>
  </si>
  <si>
    <t>14840</t>
  </si>
  <si>
    <t>him.keodine@pucsr.edu.kh</t>
  </si>
  <si>
    <t>Hun</t>
  </si>
  <si>
    <t>Sreymao</t>
  </si>
  <si>
    <t>14619</t>
  </si>
  <si>
    <t>hun.sreymao@pucsr.edu.kh</t>
  </si>
  <si>
    <t>Kay</t>
  </si>
  <si>
    <t>Chansophy</t>
  </si>
  <si>
    <t>14648</t>
  </si>
  <si>
    <t>kay.chansophy@pucsr.edu.kh</t>
  </si>
  <si>
    <t>Keo</t>
  </si>
  <si>
    <t>Tithnasela</t>
  </si>
  <si>
    <t>14635</t>
  </si>
  <si>
    <t>keo.tithnasela@pucsr.edu.kh</t>
  </si>
  <si>
    <t>Ket</t>
  </si>
  <si>
    <t>Lyhour</t>
  </si>
  <si>
    <t>14653</t>
  </si>
  <si>
    <t>ket.lyhour@pucsr.edu.kh</t>
  </si>
  <si>
    <t>Koeng</t>
  </si>
  <si>
    <t>Soknita</t>
  </si>
  <si>
    <t>koeng.soknita@pucsr.edu.kh</t>
  </si>
  <si>
    <t>Ky</t>
  </si>
  <si>
    <t>Bunheng</t>
  </si>
  <si>
    <t>14776</t>
  </si>
  <si>
    <t>ky.bunheng@pucsr.edu.kh</t>
  </si>
  <si>
    <t>Leang</t>
  </si>
  <si>
    <t>Vuthy</t>
  </si>
  <si>
    <t>14366</t>
  </si>
  <si>
    <t>leang.vuthy@pucsr.edu.kh</t>
  </si>
  <si>
    <t>Na</t>
  </si>
  <si>
    <t>Yuri</t>
  </si>
  <si>
    <t>14796</t>
  </si>
  <si>
    <t>na.yuri@pucsr.edu.kh</t>
  </si>
  <si>
    <t>Ngin</t>
  </si>
  <si>
    <t>Chantra</t>
  </si>
  <si>
    <t>14631</t>
  </si>
  <si>
    <t>ngin.chantra@pucsr.edu.kh</t>
  </si>
  <si>
    <t>Nom</t>
  </si>
  <si>
    <t>Sophanphak</t>
  </si>
  <si>
    <t>14624</t>
  </si>
  <si>
    <t>nom.sophanphak@pucsr.edu.kh</t>
  </si>
  <si>
    <t>14623</t>
  </si>
  <si>
    <t>nom.sreymao@pucsr.edu.kh</t>
  </si>
  <si>
    <t>Phy</t>
  </si>
  <si>
    <t>Machita</t>
  </si>
  <si>
    <t>14628</t>
  </si>
  <si>
    <t>phy.machita@pucsr.edu.kh</t>
  </si>
  <si>
    <t>Plong</t>
  </si>
  <si>
    <t>Chanhengheng</t>
  </si>
  <si>
    <t>14617</t>
  </si>
  <si>
    <t>plong.chanhengheng@pucsr.edu.kh</t>
  </si>
  <si>
    <t>Reth</t>
  </si>
  <si>
    <t>Rina</t>
  </si>
  <si>
    <t>14634</t>
  </si>
  <si>
    <t>reth.rina@pucsr.edu.kh</t>
  </si>
  <si>
    <t>Samban</t>
  </si>
  <si>
    <t>Rany</t>
  </si>
  <si>
    <t>14651</t>
  </si>
  <si>
    <t>samban.rany@pucsr.edu.kh</t>
  </si>
  <si>
    <t>Sambo</t>
  </si>
  <si>
    <t>Sambath</t>
  </si>
  <si>
    <t>14815</t>
  </si>
  <si>
    <t>sambo.sambath@pucsr.edu.kh</t>
  </si>
  <si>
    <t>Sarath</t>
  </si>
  <si>
    <t>Bora</t>
  </si>
  <si>
    <t>14643</t>
  </si>
  <si>
    <t>sarath.bora@pucsr.edu.kh</t>
  </si>
  <si>
    <t>Sokhom</t>
  </si>
  <si>
    <t>Votana</t>
  </si>
  <si>
    <t>14612</t>
  </si>
  <si>
    <t>sokhom.votana@pucsr.edu.kh</t>
  </si>
  <si>
    <t>Soprapha</t>
  </si>
  <si>
    <t>Phuchhit</t>
  </si>
  <si>
    <t>14805</t>
  </si>
  <si>
    <t>soprapha.phuchhit@pucsr.edu.kh</t>
  </si>
  <si>
    <t>Sron</t>
  </si>
  <si>
    <t>Sophat</t>
  </si>
  <si>
    <t>12389</t>
  </si>
  <si>
    <t>sron.sophat@pucsr.edu.kh</t>
  </si>
  <si>
    <t>Sunheang</t>
  </si>
  <si>
    <t>Sivmey</t>
  </si>
  <si>
    <t>sunheang.sivmey@pucsr.edu.kh</t>
  </si>
  <si>
    <t>Ty</t>
  </si>
  <si>
    <t>Vido</t>
  </si>
  <si>
    <t>14797</t>
  </si>
  <si>
    <t>ty.vido@pucsr.edu.kh</t>
  </si>
  <si>
    <t>Uon</t>
  </si>
  <si>
    <t>Keovoleak</t>
  </si>
  <si>
    <t>14594</t>
  </si>
  <si>
    <t>uon.keovoleak@pucsr.edu.kh</t>
  </si>
  <si>
    <t>Uy</t>
  </si>
  <si>
    <t>Sophal</t>
  </si>
  <si>
    <t>14800</t>
  </si>
  <si>
    <t>uy.sophal@pucsr.edu.kh</t>
  </si>
  <si>
    <t>Vorn</t>
  </si>
  <si>
    <t>Bona</t>
  </si>
  <si>
    <t>09072</t>
  </si>
  <si>
    <t>vorn.bona@pucsr.edu.kh</t>
  </si>
  <si>
    <t>Vy</t>
  </si>
  <si>
    <t>Kimniahuoy</t>
  </si>
  <si>
    <t>14642</t>
  </si>
  <si>
    <t>vy.kimniahuoy@pucsr.edu.kh</t>
  </si>
  <si>
    <t>SURNAME</t>
  </si>
  <si>
    <t>FIRST NAME</t>
  </si>
  <si>
    <t>ID</t>
  </si>
  <si>
    <t>2 DAYS</t>
  </si>
  <si>
    <t>3 DAYS</t>
  </si>
  <si>
    <t>GRADE</t>
  </si>
  <si>
    <t>EHSS-1/ Result</t>
  </si>
  <si>
    <t>14821</t>
  </si>
  <si>
    <t>14771</t>
  </si>
  <si>
    <t>14806</t>
  </si>
  <si>
    <t>-</t>
  </si>
  <si>
    <t>SUBTOTAL</t>
  </si>
  <si>
    <t>ABSENCE PENALTY</t>
  </si>
  <si>
    <t>TOTAL SCORE AFTER PENALTY</t>
  </si>
  <si>
    <t>Column1</t>
  </si>
  <si>
    <t>Column2</t>
  </si>
  <si>
    <t>EHSS-1 Final Results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</si>
</sst>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5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39" fontId="0" fillId="0" borderId="0" xfId="1" applyNumberFormat="1" applyFont="1" applyAlignment="1">
      <alignment horizontal="right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2">
    <dxf>
      <numFmt numFmtId="30" formatCode="@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9E083-52DA-DC4E-ADBE-6AE5DF451108}" name="Table2" displayName="Table2" ref="D6:L33" totalsRowShown="0" headerRowDxfId="1" dataDxfId="2" headerRowCellStyle="Comma" dataCellStyle="Comma">
  <autoFilter ref="D6:L33" xr:uid="{6A39E083-52DA-DC4E-ADBE-6AE5DF451108}"/>
  <tableColumns count="9">
    <tableColumn id="1" xr3:uid="{914F329F-6257-974C-8411-35BAC371B64A}" name="ID" dataDxfId="0"/>
    <tableColumn id="2" xr3:uid="{E9F39CB4-AF91-E743-B23C-20259F790838}" name="2 DAYS"/>
    <tableColumn id="3" xr3:uid="{B6A6AC4C-0127-DB41-9430-5CA0B17D5509}" name="Column1" dataDxfId="8">
      <calculatedColumnFormula>E7*0.4</calculatedColumnFormula>
    </tableColumn>
    <tableColumn id="4" xr3:uid="{7E51654D-2B78-304C-8FE2-351BC1BE1C70}" name="3 DAYS"/>
    <tableColumn id="5" xr3:uid="{112939F7-C75E-D646-945D-7D687979A7AC}" name="Column2" dataDxfId="7">
      <calculatedColumnFormula>G7*0.6</calculatedColumnFormula>
    </tableColumn>
    <tableColumn id="6" xr3:uid="{0E2D98EC-DB13-E94A-A3F8-547708E77A33}" name="SUBTOTAL" dataDxfId="6" dataCellStyle="Comma">
      <calculatedColumnFormula>F7+H7</calculatedColumnFormula>
    </tableColumn>
    <tableColumn id="7" xr3:uid="{1317A22C-9A8D-B24C-BBC5-C8A888D789E1}" name="ABSENCE PENALTY" dataDxfId="5" dataCellStyle="Comma">
      <calculatedColumnFormula>0.7*0.475*V7*100</calculatedColumnFormula>
    </tableColumn>
    <tableColumn id="8" xr3:uid="{FE5BCFC2-00F1-964D-9095-AA0A6648401F}" name="TOTAL SCORE AFTER PENALTY" dataDxfId="4" dataCellStyle="Comma">
      <calculatedColumnFormula>I7-J7</calculatedColumnFormula>
    </tableColumn>
    <tableColumn id="9" xr3:uid="{B989FCCD-58BA-E94E-BE07-F4BC42FEE020}" name="GRADE" dataDxfId="3" dataCellStyle="Comma">
      <calculatedColumnFormula>IF(K7&lt;50,"F",IF(K7&lt;65,"D",IF(K7&lt;80,"C",IF(K7&lt;90,"B",IF(K7&gt;=90,"A")))))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opLeftCell="F8" workbookViewId="0">
      <selection activeCell="X1" sqref="X1:Y34"/>
    </sheetView>
  </sheetViews>
  <sheetFormatPr baseColWidth="10" defaultColWidth="8.83203125" defaultRowHeight="15" x14ac:dyDescent="0.2"/>
  <cols>
    <col min="2" max="2" width="11.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161</v>
      </c>
      <c r="D2" s="1"/>
      <c r="E2" s="1"/>
      <c r="F2" s="1" t="s">
        <v>28</v>
      </c>
      <c r="G2">
        <v>70.02</v>
      </c>
      <c r="H2">
        <v>71.88</v>
      </c>
      <c r="I2">
        <v>13.43</v>
      </c>
      <c r="J2">
        <v>8.9499999999999993</v>
      </c>
      <c r="K2">
        <v>0.94</v>
      </c>
      <c r="L2">
        <v>0.63</v>
      </c>
      <c r="M2">
        <v>57.51</v>
      </c>
      <c r="N2">
        <v>8.2200000000000006</v>
      </c>
      <c r="O2">
        <v>68.16</v>
      </c>
      <c r="P2">
        <v>11.57</v>
      </c>
      <c r="Q2">
        <v>8.39</v>
      </c>
      <c r="R2">
        <v>7.03</v>
      </c>
      <c r="S2">
        <v>12.13</v>
      </c>
      <c r="T2">
        <v>8.09</v>
      </c>
      <c r="U2">
        <v>44.47</v>
      </c>
      <c r="V2">
        <v>6.35</v>
      </c>
      <c r="W2">
        <v>3.5</v>
      </c>
      <c r="X2">
        <v>10</v>
      </c>
      <c r="Y2">
        <v>10</v>
      </c>
      <c r="Z2" s="1" t="s">
        <v>29</v>
      </c>
    </row>
    <row r="3" spans="1:26" x14ac:dyDescent="0.2">
      <c r="A3" s="1" t="s">
        <v>30</v>
      </c>
      <c r="B3" s="1" t="s">
        <v>31</v>
      </c>
      <c r="C3" s="1" t="s">
        <v>32</v>
      </c>
      <c r="D3" s="1"/>
      <c r="E3" s="1"/>
      <c r="F3" s="1" t="s">
        <v>33</v>
      </c>
      <c r="G3">
        <v>93.21</v>
      </c>
      <c r="H3">
        <v>95.67</v>
      </c>
      <c r="I3">
        <v>14.54</v>
      </c>
      <c r="J3">
        <v>9.69</v>
      </c>
      <c r="K3">
        <v>14.91</v>
      </c>
      <c r="L3">
        <v>9.94</v>
      </c>
      <c r="M3">
        <v>66.22</v>
      </c>
      <c r="N3">
        <v>9.4600000000000009</v>
      </c>
      <c r="O3">
        <v>91.08</v>
      </c>
      <c r="P3">
        <v>13.69</v>
      </c>
      <c r="Q3">
        <v>9.58</v>
      </c>
      <c r="R3">
        <v>8.67</v>
      </c>
      <c r="S3">
        <v>14.44</v>
      </c>
      <c r="T3">
        <v>9.6300000000000008</v>
      </c>
      <c r="U3">
        <v>62.96</v>
      </c>
      <c r="V3">
        <v>8.99</v>
      </c>
      <c r="W3">
        <v>4.5</v>
      </c>
      <c r="X3">
        <v>0</v>
      </c>
      <c r="Y3">
        <v>0</v>
      </c>
      <c r="Z3" s="1" t="s">
        <v>29</v>
      </c>
    </row>
    <row r="4" spans="1:26" x14ac:dyDescent="0.2">
      <c r="A4" s="1" t="s">
        <v>34</v>
      </c>
      <c r="B4" s="1" t="s">
        <v>35</v>
      </c>
      <c r="C4" s="1" t="s">
        <v>36</v>
      </c>
      <c r="D4" s="1"/>
      <c r="E4" s="1"/>
      <c r="F4" s="1" t="s">
        <v>37</v>
      </c>
      <c r="G4">
        <v>93.4</v>
      </c>
      <c r="H4">
        <v>95.94</v>
      </c>
      <c r="I4">
        <v>14.35</v>
      </c>
      <c r="J4">
        <v>9.57</v>
      </c>
      <c r="K4">
        <v>14.81</v>
      </c>
      <c r="L4">
        <v>9.8699999999999992</v>
      </c>
      <c r="M4">
        <v>66.78</v>
      </c>
      <c r="N4">
        <v>9.5399999999999991</v>
      </c>
      <c r="O4">
        <v>92.27</v>
      </c>
      <c r="P4">
        <v>13.77</v>
      </c>
      <c r="Q4">
        <v>9.4600000000000009</v>
      </c>
      <c r="R4">
        <v>8.9</v>
      </c>
      <c r="S4">
        <v>14.22</v>
      </c>
      <c r="T4">
        <v>9.48</v>
      </c>
      <c r="U4">
        <v>64.28</v>
      </c>
      <c r="V4">
        <v>9.18</v>
      </c>
      <c r="W4">
        <v>4</v>
      </c>
      <c r="X4">
        <v>0</v>
      </c>
      <c r="Y4">
        <v>0</v>
      </c>
      <c r="Z4" s="1" t="s">
        <v>29</v>
      </c>
    </row>
    <row r="5" spans="1:26" x14ac:dyDescent="0.2">
      <c r="A5" s="1" t="s">
        <v>38</v>
      </c>
      <c r="B5" s="1" t="s">
        <v>39</v>
      </c>
      <c r="C5" s="1" t="s">
        <v>40</v>
      </c>
      <c r="D5" s="1"/>
      <c r="E5" s="1"/>
      <c r="F5" s="1" t="s">
        <v>41</v>
      </c>
      <c r="G5">
        <v>66.59</v>
      </c>
      <c r="H5">
        <v>71.099999999999994</v>
      </c>
      <c r="I5">
        <v>12.25</v>
      </c>
      <c r="J5">
        <v>8.16</v>
      </c>
      <c r="K5">
        <v>0</v>
      </c>
      <c r="L5">
        <v>0</v>
      </c>
      <c r="M5">
        <v>58.85</v>
      </c>
      <c r="N5">
        <v>8.41</v>
      </c>
      <c r="O5">
        <v>61.72</v>
      </c>
      <c r="P5">
        <v>10.65</v>
      </c>
      <c r="Q5">
        <v>9.17</v>
      </c>
      <c r="R5">
        <v>5.04</v>
      </c>
      <c r="S5">
        <v>0</v>
      </c>
      <c r="T5">
        <v>0</v>
      </c>
      <c r="U5">
        <v>51.07</v>
      </c>
      <c r="V5">
        <v>7.3</v>
      </c>
      <c r="W5">
        <v>3.5</v>
      </c>
      <c r="X5">
        <v>10</v>
      </c>
      <c r="Y5">
        <v>10</v>
      </c>
      <c r="Z5" s="1" t="s">
        <v>29</v>
      </c>
    </row>
    <row r="6" spans="1:26" x14ac:dyDescent="0.2">
      <c r="A6" s="1" t="s">
        <v>42</v>
      </c>
      <c r="B6" s="1" t="s">
        <v>43</v>
      </c>
      <c r="C6" s="1" t="s">
        <v>44</v>
      </c>
      <c r="D6" s="1"/>
      <c r="E6" s="1"/>
      <c r="F6" s="1" t="s">
        <v>45</v>
      </c>
      <c r="G6">
        <v>95.08</v>
      </c>
      <c r="H6">
        <v>97.63</v>
      </c>
      <c r="I6">
        <v>14.62</v>
      </c>
      <c r="J6">
        <v>9.75</v>
      </c>
      <c r="K6">
        <v>15</v>
      </c>
      <c r="L6">
        <v>10</v>
      </c>
      <c r="M6">
        <v>68.010000000000005</v>
      </c>
      <c r="N6">
        <v>9.7200000000000006</v>
      </c>
      <c r="O6">
        <v>92.01</v>
      </c>
      <c r="P6">
        <v>13.9</v>
      </c>
      <c r="Q6">
        <v>9.2899999999999991</v>
      </c>
      <c r="R6">
        <v>9.24</v>
      </c>
      <c r="S6">
        <v>13.83</v>
      </c>
      <c r="T6">
        <v>9.2200000000000006</v>
      </c>
      <c r="U6">
        <v>64.28</v>
      </c>
      <c r="V6">
        <v>9.18</v>
      </c>
      <c r="W6">
        <v>5</v>
      </c>
      <c r="X6">
        <v>0</v>
      </c>
      <c r="Y6">
        <v>0</v>
      </c>
      <c r="Z6" s="1" t="s">
        <v>29</v>
      </c>
    </row>
    <row r="7" spans="1:26" x14ac:dyDescent="0.2">
      <c r="A7" s="1" t="s">
        <v>46</v>
      </c>
      <c r="B7" s="1" t="s">
        <v>47</v>
      </c>
      <c r="C7" s="1" t="s">
        <v>48</v>
      </c>
      <c r="D7" s="1"/>
      <c r="E7" s="1"/>
      <c r="F7" s="1" t="s">
        <v>49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50</v>
      </c>
      <c r="Y7">
        <v>50</v>
      </c>
      <c r="Z7" s="1" t="s">
        <v>29</v>
      </c>
    </row>
    <row r="8" spans="1:26" x14ac:dyDescent="0.2">
      <c r="A8" s="1" t="s">
        <v>50</v>
      </c>
      <c r="B8" s="1" t="s">
        <v>51</v>
      </c>
      <c r="C8" s="1" t="s">
        <v>52</v>
      </c>
      <c r="D8" s="1"/>
      <c r="E8" s="1"/>
      <c r="F8" s="1" t="s">
        <v>53</v>
      </c>
      <c r="G8">
        <v>83.8</v>
      </c>
      <c r="H8">
        <v>92.21</v>
      </c>
      <c r="I8">
        <v>13.73</v>
      </c>
      <c r="J8">
        <v>9.15</v>
      </c>
      <c r="K8">
        <v>14.34</v>
      </c>
      <c r="L8">
        <v>9.56</v>
      </c>
      <c r="M8">
        <v>64.14</v>
      </c>
      <c r="N8">
        <v>9.16</v>
      </c>
      <c r="O8">
        <v>75.790000000000006</v>
      </c>
      <c r="P8">
        <v>11.22</v>
      </c>
      <c r="Q8">
        <v>7.62</v>
      </c>
      <c r="R8">
        <v>7.34</v>
      </c>
      <c r="S8">
        <v>11.02</v>
      </c>
      <c r="T8">
        <v>7.35</v>
      </c>
      <c r="U8">
        <v>53.55</v>
      </c>
      <c r="V8">
        <v>7.65</v>
      </c>
      <c r="W8">
        <v>4</v>
      </c>
      <c r="X8">
        <v>0</v>
      </c>
      <c r="Y8">
        <v>0</v>
      </c>
      <c r="Z8" s="1" t="s">
        <v>29</v>
      </c>
    </row>
    <row r="9" spans="1:26" x14ac:dyDescent="0.2">
      <c r="A9" s="1" t="s">
        <v>54</v>
      </c>
      <c r="B9" s="1" t="s">
        <v>55</v>
      </c>
      <c r="C9" s="1" t="s">
        <v>56</v>
      </c>
      <c r="D9" s="1"/>
      <c r="E9" s="1"/>
      <c r="F9" s="1" t="s">
        <v>57</v>
      </c>
      <c r="G9">
        <v>44.31</v>
      </c>
      <c r="H9">
        <v>87.61</v>
      </c>
      <c r="I9">
        <v>13.63</v>
      </c>
      <c r="J9">
        <v>9.08</v>
      </c>
      <c r="K9">
        <v>11.17</v>
      </c>
      <c r="L9">
        <v>7.45</v>
      </c>
      <c r="M9">
        <v>62.81</v>
      </c>
      <c r="N9">
        <v>8.9700000000000006</v>
      </c>
      <c r="O9">
        <v>1.46</v>
      </c>
      <c r="P9">
        <v>1.46</v>
      </c>
      <c r="Q9">
        <v>1.95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25</v>
      </c>
      <c r="Z9" s="1" t="s">
        <v>29</v>
      </c>
    </row>
    <row r="10" spans="1:26" x14ac:dyDescent="0.2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90.41</v>
      </c>
      <c r="H10">
        <v>92.52</v>
      </c>
      <c r="I10">
        <v>13.4</v>
      </c>
      <c r="J10">
        <v>8.93</v>
      </c>
      <c r="K10">
        <v>14.42</v>
      </c>
      <c r="L10">
        <v>9.61</v>
      </c>
      <c r="M10">
        <v>64.7</v>
      </c>
      <c r="N10">
        <v>9.24</v>
      </c>
      <c r="O10">
        <v>88.35</v>
      </c>
      <c r="P10">
        <v>12.66</v>
      </c>
      <c r="Q10">
        <v>8.82</v>
      </c>
      <c r="R10">
        <v>8.06</v>
      </c>
      <c r="S10">
        <v>12.3</v>
      </c>
      <c r="T10">
        <v>8.1999999999999993</v>
      </c>
      <c r="U10">
        <v>63.4</v>
      </c>
      <c r="V10">
        <v>9.06</v>
      </c>
      <c r="W10">
        <v>4.5</v>
      </c>
      <c r="X10">
        <v>0</v>
      </c>
      <c r="Y10">
        <v>0</v>
      </c>
      <c r="Z10" s="1" t="s">
        <v>29</v>
      </c>
    </row>
    <row r="11" spans="1:26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40.270000000000003</v>
      </c>
      <c r="H11">
        <v>84.77</v>
      </c>
      <c r="I11">
        <v>14.03</v>
      </c>
      <c r="J11">
        <v>9.35</v>
      </c>
      <c r="K11">
        <v>13.8</v>
      </c>
      <c r="L11">
        <v>9.1999999999999993</v>
      </c>
      <c r="M11">
        <v>56.95</v>
      </c>
      <c r="N11">
        <v>8.14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50</v>
      </c>
      <c r="Z11" s="1" t="s">
        <v>29</v>
      </c>
    </row>
    <row r="12" spans="1:26" x14ac:dyDescent="0.2">
      <c r="A12" s="1" t="s">
        <v>66</v>
      </c>
      <c r="B12" s="1" t="s">
        <v>67</v>
      </c>
      <c r="C12" s="1" t="s">
        <v>68</v>
      </c>
      <c r="D12" s="1"/>
      <c r="E12" s="1"/>
      <c r="F12" s="1" t="s">
        <v>69</v>
      </c>
      <c r="G12">
        <v>86.76</v>
      </c>
      <c r="H12">
        <v>83.07</v>
      </c>
      <c r="I12">
        <v>13.49</v>
      </c>
      <c r="J12">
        <v>8.99</v>
      </c>
      <c r="K12">
        <v>14.34</v>
      </c>
      <c r="L12">
        <v>9.56</v>
      </c>
      <c r="M12">
        <v>55.24</v>
      </c>
      <c r="N12">
        <v>7.89</v>
      </c>
      <c r="O12">
        <v>91.15</v>
      </c>
      <c r="P12">
        <v>13.27</v>
      </c>
      <c r="Q12">
        <v>8.66</v>
      </c>
      <c r="R12">
        <v>9.0299999999999994</v>
      </c>
      <c r="S12">
        <v>13.61</v>
      </c>
      <c r="T12">
        <v>9.07</v>
      </c>
      <c r="U12">
        <v>64.28</v>
      </c>
      <c r="V12">
        <v>9.18</v>
      </c>
      <c r="W12">
        <v>4</v>
      </c>
      <c r="X12">
        <v>10</v>
      </c>
      <c r="Y12">
        <v>0</v>
      </c>
      <c r="Z12" s="1" t="s">
        <v>29</v>
      </c>
    </row>
    <row r="13" spans="1:26" x14ac:dyDescent="0.2">
      <c r="A13" s="1" t="s">
        <v>70</v>
      </c>
      <c r="B13" s="1" t="s">
        <v>71</v>
      </c>
      <c r="C13" s="1" t="s">
        <v>162</v>
      </c>
      <c r="D13" s="1"/>
      <c r="E13" s="1"/>
      <c r="F13" s="1" t="s">
        <v>72</v>
      </c>
      <c r="G13">
        <v>60.63</v>
      </c>
      <c r="H13">
        <v>78.75</v>
      </c>
      <c r="I13">
        <v>11.62</v>
      </c>
      <c r="J13">
        <v>7.75</v>
      </c>
      <c r="K13">
        <v>12.26</v>
      </c>
      <c r="L13">
        <v>8.17</v>
      </c>
      <c r="M13">
        <v>54.86</v>
      </c>
      <c r="N13">
        <v>7.84</v>
      </c>
      <c r="O13">
        <v>39.42</v>
      </c>
      <c r="P13">
        <v>0</v>
      </c>
      <c r="Q13">
        <v>0</v>
      </c>
      <c r="R13">
        <v>0</v>
      </c>
      <c r="S13">
        <v>0</v>
      </c>
      <c r="T13">
        <v>0</v>
      </c>
      <c r="U13">
        <v>39.42</v>
      </c>
      <c r="V13">
        <v>5.63</v>
      </c>
      <c r="W13">
        <v>4.5</v>
      </c>
      <c r="X13">
        <v>0</v>
      </c>
      <c r="Y13">
        <v>0</v>
      </c>
      <c r="Z13" s="1" t="s">
        <v>29</v>
      </c>
    </row>
    <row r="14" spans="1:26" x14ac:dyDescent="0.2">
      <c r="A14" s="1" t="s">
        <v>73</v>
      </c>
      <c r="B14" s="1" t="s">
        <v>74</v>
      </c>
      <c r="C14" s="1" t="s">
        <v>75</v>
      </c>
      <c r="D14" s="1"/>
      <c r="E14" s="1"/>
      <c r="F14" s="1" t="s">
        <v>76</v>
      </c>
      <c r="G14">
        <v>84.18</v>
      </c>
      <c r="H14">
        <v>90.54</v>
      </c>
      <c r="I14">
        <v>13.63</v>
      </c>
      <c r="J14">
        <v>9.08</v>
      </c>
      <c r="K14">
        <v>13.15</v>
      </c>
      <c r="L14">
        <v>8.77</v>
      </c>
      <c r="M14">
        <v>63.76</v>
      </c>
      <c r="N14">
        <v>9.11</v>
      </c>
      <c r="O14">
        <v>76.150000000000006</v>
      </c>
      <c r="P14">
        <v>12.21</v>
      </c>
      <c r="Q14">
        <v>8.83</v>
      </c>
      <c r="R14">
        <v>7.44</v>
      </c>
      <c r="S14">
        <v>12</v>
      </c>
      <c r="T14">
        <v>8</v>
      </c>
      <c r="U14">
        <v>51.95</v>
      </c>
      <c r="V14">
        <v>7.42</v>
      </c>
      <c r="W14">
        <v>5</v>
      </c>
      <c r="X14">
        <v>0</v>
      </c>
      <c r="Y14">
        <v>0</v>
      </c>
      <c r="Z14" s="1" t="s">
        <v>29</v>
      </c>
    </row>
    <row r="15" spans="1:26" x14ac:dyDescent="0.2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50</v>
      </c>
      <c r="Y15">
        <v>50</v>
      </c>
      <c r="Z15" s="1" t="s">
        <v>29</v>
      </c>
    </row>
    <row r="16" spans="1:26" x14ac:dyDescent="0.2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61.74</v>
      </c>
      <c r="H16">
        <v>82.68</v>
      </c>
      <c r="I16">
        <v>12.34</v>
      </c>
      <c r="J16">
        <v>8.23</v>
      </c>
      <c r="K16">
        <v>12.63</v>
      </c>
      <c r="L16">
        <v>8.42</v>
      </c>
      <c r="M16">
        <v>57.7</v>
      </c>
      <c r="N16">
        <v>8.24</v>
      </c>
      <c r="O16">
        <v>40.98</v>
      </c>
      <c r="P16">
        <v>0</v>
      </c>
      <c r="Q16">
        <v>0</v>
      </c>
      <c r="R16">
        <v>0</v>
      </c>
      <c r="S16">
        <v>0</v>
      </c>
      <c r="T16">
        <v>0</v>
      </c>
      <c r="U16">
        <v>40.98</v>
      </c>
      <c r="V16">
        <v>5.85</v>
      </c>
      <c r="W16">
        <v>3</v>
      </c>
      <c r="X16">
        <v>0</v>
      </c>
      <c r="Y16">
        <v>10</v>
      </c>
      <c r="Z16" s="1" t="s">
        <v>29</v>
      </c>
    </row>
    <row r="17" spans="1:26" x14ac:dyDescent="0.2">
      <c r="A17" s="1" t="s">
        <v>85</v>
      </c>
      <c r="B17" s="1" t="s">
        <v>86</v>
      </c>
      <c r="C17" s="1" t="s">
        <v>87</v>
      </c>
      <c r="D17" s="1"/>
      <c r="E17" s="1"/>
      <c r="F17" s="1" t="s">
        <v>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50</v>
      </c>
      <c r="Y17">
        <v>50</v>
      </c>
      <c r="Z17" s="1" t="s">
        <v>29</v>
      </c>
    </row>
    <row r="18" spans="1:26" x14ac:dyDescent="0.2">
      <c r="A18" s="1" t="s">
        <v>89</v>
      </c>
      <c r="B18" s="1" t="s">
        <v>90</v>
      </c>
      <c r="C18" s="1" t="s">
        <v>91</v>
      </c>
      <c r="D18" s="1"/>
      <c r="E18" s="1"/>
      <c r="F18" s="1" t="s">
        <v>92</v>
      </c>
      <c r="G18">
        <v>90.36</v>
      </c>
      <c r="H18">
        <v>92.08</v>
      </c>
      <c r="I18">
        <v>14.24</v>
      </c>
      <c r="J18">
        <v>9.49</v>
      </c>
      <c r="K18">
        <v>14.26</v>
      </c>
      <c r="L18">
        <v>9.51</v>
      </c>
      <c r="M18">
        <v>63.58</v>
      </c>
      <c r="N18">
        <v>9.08</v>
      </c>
      <c r="O18">
        <v>88.69</v>
      </c>
      <c r="P18">
        <v>13.99</v>
      </c>
      <c r="Q18">
        <v>9.86</v>
      </c>
      <c r="R18">
        <v>8.7899999999999991</v>
      </c>
      <c r="S18">
        <v>12.62</v>
      </c>
      <c r="T18">
        <v>8.41</v>
      </c>
      <c r="U18">
        <v>62.08</v>
      </c>
      <c r="V18">
        <v>8.8699999999999992</v>
      </c>
      <c r="W18">
        <v>4.5</v>
      </c>
      <c r="X18">
        <v>0</v>
      </c>
      <c r="Y18">
        <v>50</v>
      </c>
      <c r="Z18" s="1" t="s">
        <v>29</v>
      </c>
    </row>
    <row r="19" spans="1:26" x14ac:dyDescent="0.2">
      <c r="A19" s="1" t="s">
        <v>89</v>
      </c>
      <c r="B19" s="1" t="s">
        <v>55</v>
      </c>
      <c r="C19" s="1" t="s">
        <v>93</v>
      </c>
      <c r="D19" s="1"/>
      <c r="E19" s="1"/>
      <c r="F19" s="1" t="s">
        <v>94</v>
      </c>
      <c r="G19">
        <v>92.17</v>
      </c>
      <c r="H19">
        <v>95.19</v>
      </c>
      <c r="I19">
        <v>14.62</v>
      </c>
      <c r="J19">
        <v>9.75</v>
      </c>
      <c r="K19">
        <v>14.73</v>
      </c>
      <c r="L19">
        <v>9.82</v>
      </c>
      <c r="M19">
        <v>65.84</v>
      </c>
      <c r="N19">
        <v>9.41</v>
      </c>
      <c r="O19">
        <v>89.37</v>
      </c>
      <c r="P19">
        <v>13.57</v>
      </c>
      <c r="Q19">
        <v>9.48</v>
      </c>
      <c r="R19">
        <v>8.61</v>
      </c>
      <c r="S19">
        <v>13.29</v>
      </c>
      <c r="T19">
        <v>8.86</v>
      </c>
      <c r="U19">
        <v>62.52</v>
      </c>
      <c r="V19">
        <v>8.93</v>
      </c>
      <c r="W19">
        <v>4.5</v>
      </c>
      <c r="X19">
        <v>0</v>
      </c>
      <c r="Y19">
        <v>0</v>
      </c>
      <c r="Z19" s="1" t="s">
        <v>29</v>
      </c>
    </row>
    <row r="20" spans="1:26" x14ac:dyDescent="0.2">
      <c r="A20" s="1" t="s">
        <v>95</v>
      </c>
      <c r="B20" s="1" t="s">
        <v>96</v>
      </c>
      <c r="C20" s="1" t="s">
        <v>97</v>
      </c>
      <c r="D20" s="1"/>
      <c r="E20" s="1"/>
      <c r="F20" s="1" t="s">
        <v>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50</v>
      </c>
      <c r="Y20">
        <v>50</v>
      </c>
      <c r="Z20" s="1" t="s">
        <v>29</v>
      </c>
    </row>
    <row r="21" spans="1:26" x14ac:dyDescent="0.2">
      <c r="A21" s="1" t="s">
        <v>99</v>
      </c>
      <c r="B21" s="1" t="s">
        <v>100</v>
      </c>
      <c r="C21" s="1" t="s">
        <v>101</v>
      </c>
      <c r="D21" s="1"/>
      <c r="E21" s="1"/>
      <c r="F21" s="1" t="s">
        <v>102</v>
      </c>
      <c r="G21">
        <v>64.52</v>
      </c>
      <c r="H21">
        <v>72.59</v>
      </c>
      <c r="I21">
        <v>12.94</v>
      </c>
      <c r="J21">
        <v>8.6300000000000008</v>
      </c>
      <c r="K21">
        <v>1</v>
      </c>
      <c r="L21">
        <v>0.67</v>
      </c>
      <c r="M21">
        <v>58.65</v>
      </c>
      <c r="N21">
        <v>8.3800000000000008</v>
      </c>
      <c r="O21">
        <v>53.77</v>
      </c>
      <c r="P21">
        <v>0</v>
      </c>
      <c r="Q21">
        <v>0</v>
      </c>
      <c r="R21">
        <v>0</v>
      </c>
      <c r="S21">
        <v>0.94</v>
      </c>
      <c r="T21">
        <v>0.63</v>
      </c>
      <c r="U21">
        <v>52.83</v>
      </c>
      <c r="V21">
        <v>7.55</v>
      </c>
      <c r="W21">
        <v>4.5</v>
      </c>
      <c r="X21">
        <v>0</v>
      </c>
      <c r="Y21">
        <v>0</v>
      </c>
      <c r="Z21" s="1" t="s">
        <v>29</v>
      </c>
    </row>
    <row r="22" spans="1:26" x14ac:dyDescent="0.2">
      <c r="A22" s="1" t="s">
        <v>103</v>
      </c>
      <c r="B22" s="1" t="s">
        <v>104</v>
      </c>
      <c r="C22" s="1" t="s">
        <v>105</v>
      </c>
      <c r="D22" s="1"/>
      <c r="E22" s="1"/>
      <c r="F22" s="1" t="s">
        <v>106</v>
      </c>
      <c r="G22">
        <v>73.709999999999994</v>
      </c>
      <c r="H22">
        <v>88.71</v>
      </c>
      <c r="I22">
        <v>13.62</v>
      </c>
      <c r="J22">
        <v>9.08</v>
      </c>
      <c r="K22">
        <v>14.36</v>
      </c>
      <c r="L22">
        <v>9.57</v>
      </c>
      <c r="M22">
        <v>60.73</v>
      </c>
      <c r="N22">
        <v>8.68</v>
      </c>
      <c r="O22">
        <v>57</v>
      </c>
      <c r="P22">
        <v>11.81</v>
      </c>
      <c r="Q22">
        <v>8.35</v>
      </c>
      <c r="R22">
        <v>7.41</v>
      </c>
      <c r="S22">
        <v>0</v>
      </c>
      <c r="T22">
        <v>0</v>
      </c>
      <c r="U22">
        <v>45.19</v>
      </c>
      <c r="V22">
        <v>6.46</v>
      </c>
      <c r="W22">
        <v>4.5</v>
      </c>
      <c r="X22">
        <v>0</v>
      </c>
      <c r="Y22">
        <v>0</v>
      </c>
      <c r="Z22" s="1" t="s">
        <v>29</v>
      </c>
    </row>
    <row r="23" spans="1:26" x14ac:dyDescent="0.2">
      <c r="A23" s="1" t="s">
        <v>107</v>
      </c>
      <c r="B23" s="1" t="s">
        <v>108</v>
      </c>
      <c r="C23" s="1" t="s">
        <v>109</v>
      </c>
      <c r="D23" s="1"/>
      <c r="E23" s="1"/>
      <c r="F23" s="1" t="s">
        <v>110</v>
      </c>
      <c r="G23">
        <v>68.3</v>
      </c>
      <c r="H23">
        <v>70.38</v>
      </c>
      <c r="I23">
        <v>13.06</v>
      </c>
      <c r="J23">
        <v>8.6999999999999993</v>
      </c>
      <c r="K23">
        <v>0</v>
      </c>
      <c r="L23">
        <v>0</v>
      </c>
      <c r="M23">
        <v>57.32</v>
      </c>
      <c r="N23">
        <v>8.19</v>
      </c>
      <c r="O23">
        <v>63.94</v>
      </c>
      <c r="P23">
        <v>11.35</v>
      </c>
      <c r="Q23">
        <v>8.42</v>
      </c>
      <c r="R23">
        <v>6.72</v>
      </c>
      <c r="S23">
        <v>0</v>
      </c>
      <c r="T23">
        <v>0</v>
      </c>
      <c r="U23">
        <v>52.59</v>
      </c>
      <c r="V23">
        <v>7.51</v>
      </c>
      <c r="W23">
        <v>4.5</v>
      </c>
      <c r="X23">
        <v>0</v>
      </c>
      <c r="Y23">
        <v>0</v>
      </c>
      <c r="Z23" s="1" t="s">
        <v>29</v>
      </c>
    </row>
    <row r="24" spans="1:26" x14ac:dyDescent="0.2">
      <c r="A24" s="1" t="s">
        <v>111</v>
      </c>
      <c r="B24" s="1" t="s">
        <v>112</v>
      </c>
      <c r="C24" s="1" t="s">
        <v>113</v>
      </c>
      <c r="D24" s="1"/>
      <c r="E24" s="1"/>
      <c r="F24" s="1" t="s">
        <v>114</v>
      </c>
      <c r="G24">
        <v>72.45</v>
      </c>
      <c r="H24">
        <v>82.72</v>
      </c>
      <c r="I24">
        <v>12.47</v>
      </c>
      <c r="J24">
        <v>8.31</v>
      </c>
      <c r="K24">
        <v>4.79</v>
      </c>
      <c r="L24">
        <v>3.19</v>
      </c>
      <c r="M24">
        <v>65.459999999999994</v>
      </c>
      <c r="N24">
        <v>9.35</v>
      </c>
      <c r="O24">
        <v>60.34</v>
      </c>
      <c r="P24">
        <v>0</v>
      </c>
      <c r="Q24">
        <v>0</v>
      </c>
      <c r="R24">
        <v>0</v>
      </c>
      <c r="S24">
        <v>0.47</v>
      </c>
      <c r="T24">
        <v>0.31</v>
      </c>
      <c r="U24">
        <v>59.87</v>
      </c>
      <c r="V24">
        <v>8.5500000000000007</v>
      </c>
      <c r="W24">
        <v>4.5</v>
      </c>
      <c r="X24">
        <v>0</v>
      </c>
      <c r="Y24">
        <v>0</v>
      </c>
      <c r="Z24" s="1" t="s">
        <v>29</v>
      </c>
    </row>
    <row r="25" spans="1:26" x14ac:dyDescent="0.2">
      <c r="A25" s="1" t="s">
        <v>115</v>
      </c>
      <c r="B25" s="1" t="s">
        <v>116</v>
      </c>
      <c r="C25" s="1" t="s">
        <v>117</v>
      </c>
      <c r="D25" s="1"/>
      <c r="E25" s="1"/>
      <c r="F25" s="1" t="s">
        <v>118</v>
      </c>
      <c r="G25">
        <v>88.1</v>
      </c>
      <c r="H25">
        <v>91.34</v>
      </c>
      <c r="I25">
        <v>14.54</v>
      </c>
      <c r="J25">
        <v>9.69</v>
      </c>
      <c r="K25">
        <v>14.37</v>
      </c>
      <c r="L25">
        <v>9.58</v>
      </c>
      <c r="M25">
        <v>62.43</v>
      </c>
      <c r="N25">
        <v>8.92</v>
      </c>
      <c r="O25">
        <v>83.61</v>
      </c>
      <c r="P25">
        <v>11.85</v>
      </c>
      <c r="Q25">
        <v>7.77</v>
      </c>
      <c r="R25">
        <v>8.02</v>
      </c>
      <c r="S25">
        <v>11.24</v>
      </c>
      <c r="T25">
        <v>7.5</v>
      </c>
      <c r="U25">
        <v>60.51</v>
      </c>
      <c r="V25">
        <v>8.64</v>
      </c>
      <c r="W25">
        <v>5</v>
      </c>
      <c r="X25">
        <v>0</v>
      </c>
      <c r="Y25">
        <v>0</v>
      </c>
      <c r="Z25" s="1" t="s">
        <v>29</v>
      </c>
    </row>
    <row r="26" spans="1:26" x14ac:dyDescent="0.2">
      <c r="A26" s="1" t="s">
        <v>119</v>
      </c>
      <c r="B26" s="1" t="s">
        <v>120</v>
      </c>
      <c r="C26" s="1" t="s">
        <v>121</v>
      </c>
      <c r="D26" s="1"/>
      <c r="E26" s="1"/>
      <c r="F26" s="1" t="s">
        <v>122</v>
      </c>
      <c r="G26">
        <v>75.08</v>
      </c>
      <c r="H26">
        <v>91.79</v>
      </c>
      <c r="I26">
        <v>13.11</v>
      </c>
      <c r="J26">
        <v>8.74</v>
      </c>
      <c r="K26">
        <v>13.22</v>
      </c>
      <c r="L26">
        <v>8.82</v>
      </c>
      <c r="M26">
        <v>65.459999999999994</v>
      </c>
      <c r="N26">
        <v>9.35</v>
      </c>
      <c r="O26">
        <v>56.79</v>
      </c>
      <c r="P26">
        <v>0</v>
      </c>
      <c r="Q26">
        <v>0</v>
      </c>
      <c r="R26">
        <v>0</v>
      </c>
      <c r="S26">
        <v>0</v>
      </c>
      <c r="T26">
        <v>0</v>
      </c>
      <c r="U26">
        <v>56.79</v>
      </c>
      <c r="V26">
        <v>8.11</v>
      </c>
      <c r="W26">
        <v>4.5</v>
      </c>
      <c r="X26">
        <v>0</v>
      </c>
      <c r="Y26">
        <v>0</v>
      </c>
      <c r="Z26" s="1" t="s">
        <v>29</v>
      </c>
    </row>
    <row r="27" spans="1:26" x14ac:dyDescent="0.2">
      <c r="A27" s="1" t="s">
        <v>123</v>
      </c>
      <c r="B27" s="1" t="s">
        <v>124</v>
      </c>
      <c r="C27" s="1" t="s">
        <v>125</v>
      </c>
      <c r="D27" s="1"/>
      <c r="E27" s="1"/>
      <c r="F27" s="1" t="s">
        <v>126</v>
      </c>
      <c r="G27">
        <v>74.010000000000005</v>
      </c>
      <c r="H27">
        <v>69.38</v>
      </c>
      <c r="I27">
        <v>13</v>
      </c>
      <c r="J27">
        <v>8.67</v>
      </c>
      <c r="K27">
        <v>0</v>
      </c>
      <c r="L27">
        <v>0</v>
      </c>
      <c r="M27">
        <v>56.38</v>
      </c>
      <c r="N27">
        <v>8.0500000000000007</v>
      </c>
      <c r="O27">
        <v>76.959999999999994</v>
      </c>
      <c r="P27">
        <v>12.26</v>
      </c>
      <c r="Q27">
        <v>8.49</v>
      </c>
      <c r="R27">
        <v>7.86</v>
      </c>
      <c r="S27">
        <v>12.31</v>
      </c>
      <c r="T27">
        <v>8.2100000000000009</v>
      </c>
      <c r="U27">
        <v>52.39</v>
      </c>
      <c r="V27">
        <v>7.48</v>
      </c>
      <c r="W27">
        <v>4.5</v>
      </c>
      <c r="X27">
        <v>0</v>
      </c>
      <c r="Y27">
        <v>0</v>
      </c>
      <c r="Z27" s="1" t="s">
        <v>29</v>
      </c>
    </row>
    <row r="28" spans="1:26" x14ac:dyDescent="0.2">
      <c r="A28" s="1" t="s">
        <v>127</v>
      </c>
      <c r="B28" s="1" t="s">
        <v>128</v>
      </c>
      <c r="C28" s="1" t="s">
        <v>129</v>
      </c>
      <c r="D28" s="1"/>
      <c r="E28" s="1"/>
      <c r="F28" s="1" t="s">
        <v>130</v>
      </c>
      <c r="G28">
        <v>43.17</v>
      </c>
      <c r="H28">
        <v>84.56</v>
      </c>
      <c r="I28">
        <v>12.08</v>
      </c>
      <c r="J28">
        <v>8.0500000000000007</v>
      </c>
      <c r="K28">
        <v>13.84</v>
      </c>
      <c r="L28">
        <v>9.2200000000000006</v>
      </c>
      <c r="M28">
        <v>58.65</v>
      </c>
      <c r="N28">
        <v>8.3800000000000008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25</v>
      </c>
      <c r="Y28">
        <v>25</v>
      </c>
      <c r="Z28" s="1" t="s">
        <v>29</v>
      </c>
    </row>
    <row r="29" spans="1:26" x14ac:dyDescent="0.2">
      <c r="A29" s="1" t="s">
        <v>131</v>
      </c>
      <c r="B29" s="1" t="s">
        <v>132</v>
      </c>
      <c r="C29" s="1" t="s">
        <v>163</v>
      </c>
      <c r="D29" s="1"/>
      <c r="E29" s="1"/>
      <c r="F29" s="1" t="s">
        <v>133</v>
      </c>
      <c r="G29">
        <v>68.290000000000006</v>
      </c>
      <c r="H29">
        <v>82.63</v>
      </c>
      <c r="I29">
        <v>13.2</v>
      </c>
      <c r="J29">
        <v>8.8000000000000007</v>
      </c>
      <c r="K29">
        <v>12.96</v>
      </c>
      <c r="L29">
        <v>8.64</v>
      </c>
      <c r="M29">
        <v>56.47</v>
      </c>
      <c r="N29">
        <v>8.07</v>
      </c>
      <c r="O29">
        <v>54.84</v>
      </c>
      <c r="P29">
        <v>10.89</v>
      </c>
      <c r="Q29">
        <v>8.0299999999999994</v>
      </c>
      <c r="R29">
        <v>6.49</v>
      </c>
      <c r="S29">
        <v>0</v>
      </c>
      <c r="T29">
        <v>0</v>
      </c>
      <c r="U29">
        <v>43.95</v>
      </c>
      <c r="V29">
        <v>6.28</v>
      </c>
      <c r="W29">
        <v>3</v>
      </c>
      <c r="X29">
        <v>10</v>
      </c>
      <c r="Y29">
        <v>10</v>
      </c>
      <c r="Z29" s="1" t="s">
        <v>29</v>
      </c>
    </row>
    <row r="30" spans="1:26" x14ac:dyDescent="0.2">
      <c r="A30" s="1" t="s">
        <v>134</v>
      </c>
      <c r="B30" s="1" t="s">
        <v>135</v>
      </c>
      <c r="C30" s="1" t="s">
        <v>136</v>
      </c>
      <c r="D30" s="1"/>
      <c r="E30" s="1"/>
      <c r="F30" s="1" t="s">
        <v>137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50</v>
      </c>
      <c r="Y30">
        <v>50</v>
      </c>
      <c r="Z30" s="1" t="s">
        <v>29</v>
      </c>
    </row>
    <row r="31" spans="1:26" x14ac:dyDescent="0.2">
      <c r="A31" s="1" t="s">
        <v>138</v>
      </c>
      <c r="B31" s="1" t="s">
        <v>139</v>
      </c>
      <c r="C31" s="1" t="s">
        <v>140</v>
      </c>
      <c r="D31" s="1"/>
      <c r="E31" s="1"/>
      <c r="F31" s="1" t="s">
        <v>141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50</v>
      </c>
      <c r="Y31">
        <v>50</v>
      </c>
      <c r="Z31" s="1" t="s">
        <v>29</v>
      </c>
    </row>
    <row r="32" spans="1:26" x14ac:dyDescent="0.2">
      <c r="A32" s="1" t="s">
        <v>142</v>
      </c>
      <c r="B32" s="1" t="s">
        <v>143</v>
      </c>
      <c r="C32" s="1" t="s">
        <v>144</v>
      </c>
      <c r="D32" s="1"/>
      <c r="E32" s="1"/>
      <c r="F32" s="1" t="s">
        <v>145</v>
      </c>
      <c r="G32">
        <v>89.9</v>
      </c>
      <c r="H32">
        <v>95.2</v>
      </c>
      <c r="I32">
        <v>14.09</v>
      </c>
      <c r="J32">
        <v>9.4</v>
      </c>
      <c r="K32">
        <v>14.33</v>
      </c>
      <c r="L32">
        <v>9.5500000000000007</v>
      </c>
      <c r="M32">
        <v>66.78</v>
      </c>
      <c r="N32">
        <v>9.5399999999999991</v>
      </c>
      <c r="O32">
        <v>85.64</v>
      </c>
      <c r="P32">
        <v>13.74</v>
      </c>
      <c r="Q32">
        <v>9.44</v>
      </c>
      <c r="R32">
        <v>8.8800000000000008</v>
      </c>
      <c r="S32">
        <v>12.9</v>
      </c>
      <c r="T32">
        <v>8.6</v>
      </c>
      <c r="U32">
        <v>58.99</v>
      </c>
      <c r="V32">
        <v>8.43</v>
      </c>
      <c r="W32">
        <v>4</v>
      </c>
      <c r="X32">
        <v>0</v>
      </c>
      <c r="Y32">
        <v>0</v>
      </c>
      <c r="Z32" s="1" t="s">
        <v>29</v>
      </c>
    </row>
    <row r="33" spans="1:26" x14ac:dyDescent="0.2">
      <c r="A33" s="1" t="s">
        <v>146</v>
      </c>
      <c r="B33" s="1" t="s">
        <v>147</v>
      </c>
      <c r="C33" s="1" t="s">
        <v>148</v>
      </c>
      <c r="D33" s="1"/>
      <c r="E33" s="1"/>
      <c r="F33" s="1" t="s">
        <v>149</v>
      </c>
      <c r="G33">
        <v>68.08</v>
      </c>
      <c r="H33">
        <v>92.85</v>
      </c>
      <c r="I33">
        <v>13.86</v>
      </c>
      <c r="J33">
        <v>9.24</v>
      </c>
      <c r="K33">
        <v>14.08</v>
      </c>
      <c r="L33">
        <v>9.39</v>
      </c>
      <c r="M33">
        <v>64.91</v>
      </c>
      <c r="N33">
        <v>9.27</v>
      </c>
      <c r="O33">
        <v>43.1</v>
      </c>
      <c r="P33">
        <v>0</v>
      </c>
      <c r="Q33">
        <v>0</v>
      </c>
      <c r="R33">
        <v>0</v>
      </c>
      <c r="S33">
        <v>0</v>
      </c>
      <c r="T33">
        <v>0</v>
      </c>
      <c r="U33">
        <v>43.1</v>
      </c>
      <c r="V33">
        <v>6.16</v>
      </c>
      <c r="W33">
        <v>3.5</v>
      </c>
      <c r="X33">
        <v>25</v>
      </c>
      <c r="Y33">
        <v>10</v>
      </c>
      <c r="Z33" s="1" t="s">
        <v>29</v>
      </c>
    </row>
    <row r="34" spans="1:26" x14ac:dyDescent="0.2">
      <c r="A34" s="1" t="s">
        <v>150</v>
      </c>
      <c r="B34" s="1" t="s">
        <v>151</v>
      </c>
      <c r="C34" s="1" t="s">
        <v>152</v>
      </c>
      <c r="D34" s="1"/>
      <c r="E34" s="1"/>
      <c r="F34" s="1" t="s">
        <v>153</v>
      </c>
      <c r="G34">
        <v>13.58</v>
      </c>
      <c r="H34">
        <v>28.59</v>
      </c>
      <c r="I34">
        <v>14.16</v>
      </c>
      <c r="J34">
        <v>9.44</v>
      </c>
      <c r="K34">
        <v>14.43</v>
      </c>
      <c r="L34">
        <v>9.6199999999999992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50</v>
      </c>
      <c r="Z34" s="1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33"/>
  <sheetViews>
    <sheetView tabSelected="1" topLeftCell="A2" workbookViewId="0">
      <selection activeCell="M9" sqref="M9"/>
    </sheetView>
  </sheetViews>
  <sheetFormatPr baseColWidth="10" defaultColWidth="8.83203125" defaultRowHeight="15" x14ac:dyDescent="0.2"/>
  <cols>
    <col min="2" max="2" width="24.6640625" customWidth="1"/>
    <col min="3" max="3" width="18.6640625" customWidth="1"/>
    <col min="4" max="4" width="8.83203125" style="6"/>
    <col min="5" max="8" width="0" hidden="1" customWidth="1"/>
    <col min="9" max="9" width="13.6640625" style="8" customWidth="1"/>
    <col min="10" max="10" width="13" style="8" customWidth="1"/>
    <col min="11" max="11" width="16.1640625" style="8" customWidth="1"/>
    <col min="12" max="12" width="10.83203125" style="8" customWidth="1"/>
  </cols>
  <sheetData>
    <row r="3" spans="2:22" ht="26" x14ac:dyDescent="0.3">
      <c r="B3" s="2" t="s">
        <v>160</v>
      </c>
      <c r="C3" s="2"/>
      <c r="D3" s="13"/>
    </row>
    <row r="4" spans="2:22" ht="26" x14ac:dyDescent="0.3">
      <c r="D4" s="16" t="s">
        <v>170</v>
      </c>
    </row>
    <row r="5" spans="2:22" ht="16" x14ac:dyDescent="0.2">
      <c r="O5" s="7" t="s">
        <v>157</v>
      </c>
      <c r="P5" s="7"/>
      <c r="S5" s="7" t="s">
        <v>158</v>
      </c>
      <c r="T5" s="7"/>
    </row>
    <row r="6" spans="2:22" ht="29" customHeight="1" x14ac:dyDescent="0.2">
      <c r="B6" s="3" t="s">
        <v>154</v>
      </c>
      <c r="C6" s="3" t="s">
        <v>155</v>
      </c>
      <c r="D6" s="4" t="s">
        <v>156</v>
      </c>
      <c r="E6" s="4" t="s">
        <v>157</v>
      </c>
      <c r="F6" s="4" t="s">
        <v>168</v>
      </c>
      <c r="G6" s="4" t="s">
        <v>158</v>
      </c>
      <c r="H6" s="4" t="s">
        <v>169</v>
      </c>
      <c r="I6" s="9" t="s">
        <v>165</v>
      </c>
      <c r="J6" s="12" t="s">
        <v>166</v>
      </c>
      <c r="K6" s="12" t="s">
        <v>167</v>
      </c>
      <c r="L6" s="9" t="s">
        <v>159</v>
      </c>
      <c r="N6" s="1" t="s">
        <v>23</v>
      </c>
      <c r="O6" s="1" t="s">
        <v>24</v>
      </c>
      <c r="R6" s="1"/>
      <c r="S6" s="1" t="s">
        <v>23</v>
      </c>
      <c r="T6" s="1" t="s">
        <v>24</v>
      </c>
    </row>
    <row r="7" spans="2:22" ht="16" x14ac:dyDescent="0.2">
      <c r="B7" s="1" t="s">
        <v>146</v>
      </c>
      <c r="C7" s="1" t="s">
        <v>147</v>
      </c>
      <c r="D7" s="14" t="s">
        <v>148</v>
      </c>
      <c r="E7">
        <v>68.08</v>
      </c>
      <c r="F7" s="5">
        <f>E7*0.4</f>
        <v>27.231999999999999</v>
      </c>
      <c r="G7">
        <v>57.43</v>
      </c>
      <c r="H7" s="5">
        <f>G7*0.6</f>
        <v>34.457999999999998</v>
      </c>
      <c r="I7" s="10">
        <f>F7+H7</f>
        <v>61.69</v>
      </c>
      <c r="J7" s="10">
        <f>0.7*0.475*V7*100</f>
        <v>18.287499999999998</v>
      </c>
      <c r="K7" s="10">
        <f>I7-J7</f>
        <v>43.402500000000003</v>
      </c>
      <c r="L7" s="11" t="str">
        <f>IF(K7&lt;50,"F",IF(K7&lt;65,"D",IF(K7&lt;80,"C",IF(K7&lt;90,"B",IF(K7&gt;=90,"A")))))</f>
        <v>F</v>
      </c>
      <c r="N7">
        <v>25</v>
      </c>
      <c r="O7">
        <v>10</v>
      </c>
      <c r="R7" s="1"/>
      <c r="S7">
        <v>10</v>
      </c>
      <c r="T7">
        <v>10</v>
      </c>
      <c r="V7">
        <f>SUM(N7:T7)/100</f>
        <v>0.55000000000000004</v>
      </c>
    </row>
    <row r="8" spans="2:22" ht="16" x14ac:dyDescent="0.2">
      <c r="B8" s="1" t="s">
        <v>127</v>
      </c>
      <c r="C8" s="1" t="s">
        <v>128</v>
      </c>
      <c r="D8" s="14" t="s">
        <v>129</v>
      </c>
      <c r="E8">
        <v>43.17</v>
      </c>
      <c r="F8" s="5">
        <f>E8*0.4</f>
        <v>17.268000000000001</v>
      </c>
      <c r="G8">
        <v>42.48</v>
      </c>
      <c r="H8" s="5">
        <f>G8*0.6</f>
        <v>25.487999999999996</v>
      </c>
      <c r="I8" s="10">
        <f>F8+H8</f>
        <v>42.756</v>
      </c>
      <c r="J8" s="10">
        <f>0.7*0.475*V8*100</f>
        <v>23.274999999999995</v>
      </c>
      <c r="K8" s="10">
        <f>I8-J8</f>
        <v>19.481000000000005</v>
      </c>
      <c r="L8" s="11" t="str">
        <f>IF(K8&lt;50,"F",IF(K8&lt;65,"D",IF(K8&lt;80,"C",IF(K8&lt;90,"B",IF(K8&gt;=90,"A")))))</f>
        <v>F</v>
      </c>
      <c r="N8">
        <v>25</v>
      </c>
      <c r="O8">
        <v>25</v>
      </c>
      <c r="R8" s="1"/>
      <c r="S8">
        <v>10</v>
      </c>
      <c r="T8">
        <v>10</v>
      </c>
      <c r="V8">
        <f>SUM(N8:T8)/100</f>
        <v>0.7</v>
      </c>
    </row>
    <row r="9" spans="2:22" ht="16" x14ac:dyDescent="0.2">
      <c r="B9" s="1" t="s">
        <v>119</v>
      </c>
      <c r="C9" s="1" t="s">
        <v>120</v>
      </c>
      <c r="D9" s="14" t="s">
        <v>121</v>
      </c>
      <c r="E9">
        <v>75.08</v>
      </c>
      <c r="F9" s="5">
        <f>E9*0.4</f>
        <v>30.032</v>
      </c>
      <c r="G9">
        <v>76.98</v>
      </c>
      <c r="H9" s="5">
        <f>G9*0.6</f>
        <v>46.188000000000002</v>
      </c>
      <c r="I9" s="10">
        <f>F9+H9</f>
        <v>76.22</v>
      </c>
      <c r="J9" s="10">
        <f>0.7*0.475*V9*100</f>
        <v>0</v>
      </c>
      <c r="K9" s="10">
        <f>I9-J9</f>
        <v>76.22</v>
      </c>
      <c r="L9" s="11" t="str">
        <f>IF(K9&lt;50,"F",IF(K9&lt;65,"D",IF(K9&lt;80,"C",IF(K9&lt;90,"B",IF(K9&gt;=90,"A")))))</f>
        <v>C</v>
      </c>
      <c r="N9">
        <v>0</v>
      </c>
      <c r="O9">
        <v>0</v>
      </c>
      <c r="R9" s="1"/>
      <c r="S9" s="1" t="s">
        <v>164</v>
      </c>
      <c r="T9" s="1" t="s">
        <v>164</v>
      </c>
      <c r="V9">
        <f>SUM(N9:T9)/100</f>
        <v>0</v>
      </c>
    </row>
    <row r="10" spans="2:22" ht="16" x14ac:dyDescent="0.2">
      <c r="B10" s="1" t="s">
        <v>99</v>
      </c>
      <c r="C10" s="1" t="s">
        <v>100</v>
      </c>
      <c r="D10" s="14" t="s">
        <v>101</v>
      </c>
      <c r="E10">
        <v>64.52</v>
      </c>
      <c r="F10" s="5">
        <f>E10*0.4</f>
        <v>25.808</v>
      </c>
      <c r="G10">
        <v>77.83</v>
      </c>
      <c r="H10" s="5">
        <f>G10*0.6</f>
        <v>46.698</v>
      </c>
      <c r="I10" s="10">
        <f>F10+H10</f>
        <v>72.506</v>
      </c>
      <c r="J10" s="10">
        <f>0.7*0.475*V10*100</f>
        <v>0</v>
      </c>
      <c r="K10" s="10">
        <f>I10-J10</f>
        <v>72.506</v>
      </c>
      <c r="L10" s="11" t="str">
        <f>IF(K10&lt;50,"F",IF(K10&lt;65,"D",IF(K10&lt;80,"C",IF(K10&lt;90,"B",IF(K10&gt;=90,"A")))))</f>
        <v>C</v>
      </c>
      <c r="N10">
        <v>0</v>
      </c>
      <c r="O10">
        <v>0</v>
      </c>
      <c r="R10" s="1"/>
      <c r="S10" s="1" t="s">
        <v>164</v>
      </c>
      <c r="T10" s="1" t="s">
        <v>164</v>
      </c>
      <c r="V10">
        <f>SUM(N10:T10)/100</f>
        <v>0</v>
      </c>
    </row>
    <row r="11" spans="2:22" ht="16" x14ac:dyDescent="0.2">
      <c r="B11" s="1" t="s">
        <v>54</v>
      </c>
      <c r="C11" s="1" t="s">
        <v>55</v>
      </c>
      <c r="D11" s="14" t="s">
        <v>56</v>
      </c>
      <c r="E11">
        <v>44.31</v>
      </c>
      <c r="F11" s="5">
        <f>E11*0.4</f>
        <v>17.724</v>
      </c>
      <c r="G11">
        <v>45.66</v>
      </c>
      <c r="H11" s="5">
        <f>G11*0.6</f>
        <v>27.395999999999997</v>
      </c>
      <c r="I11" s="10">
        <f>F11+H11</f>
        <v>45.12</v>
      </c>
      <c r="J11" s="10">
        <f>0.7*0.475*V11*100</f>
        <v>11.637499999999998</v>
      </c>
      <c r="K11" s="10">
        <f>I11-J11</f>
        <v>33.482500000000002</v>
      </c>
      <c r="L11" s="11" t="str">
        <f>IF(K11&lt;50,"F",IF(K11&lt;65,"D",IF(K11&lt;80,"C",IF(K11&lt;90,"B",IF(K11&gt;=90,"A")))))</f>
        <v>F</v>
      </c>
      <c r="N11">
        <v>0</v>
      </c>
      <c r="O11">
        <v>25</v>
      </c>
      <c r="R11" s="1"/>
      <c r="S11" s="1" t="s">
        <v>164</v>
      </c>
      <c r="T11">
        <v>10</v>
      </c>
      <c r="V11">
        <f>SUM(N11:T11)/100</f>
        <v>0.35</v>
      </c>
    </row>
    <row r="12" spans="2:22" ht="16" x14ac:dyDescent="0.2">
      <c r="B12" s="1" t="s">
        <v>42</v>
      </c>
      <c r="C12" s="1" t="s">
        <v>43</v>
      </c>
      <c r="D12" s="14" t="s">
        <v>44</v>
      </c>
      <c r="E12">
        <v>95.08</v>
      </c>
      <c r="F12" s="5">
        <f>E12*0.4</f>
        <v>38.032000000000004</v>
      </c>
      <c r="G12">
        <v>98.49</v>
      </c>
      <c r="H12" s="5">
        <f>G12*0.6</f>
        <v>59.093999999999994</v>
      </c>
      <c r="I12" s="10">
        <f>F12+H12</f>
        <v>97.126000000000005</v>
      </c>
      <c r="J12" s="10">
        <f>0.7*0.475*V12*100</f>
        <v>0</v>
      </c>
      <c r="K12" s="10">
        <f>I12-J12</f>
        <v>97.126000000000005</v>
      </c>
      <c r="L12" s="11" t="str">
        <f>IF(K12&lt;50,"F",IF(K12&lt;65,"D",IF(K12&lt;80,"C",IF(K12&lt;90,"B",IF(K12&gt;=90,"A")))))</f>
        <v>A</v>
      </c>
      <c r="N12">
        <v>0</v>
      </c>
      <c r="O12">
        <v>0</v>
      </c>
      <c r="R12" s="1"/>
      <c r="S12" s="1" t="s">
        <v>164</v>
      </c>
      <c r="T12" s="1" t="s">
        <v>164</v>
      </c>
      <c r="V12">
        <f>SUM(N12:T12)/100</f>
        <v>0</v>
      </c>
    </row>
    <row r="13" spans="2:22" ht="16" x14ac:dyDescent="0.2">
      <c r="B13" s="1" t="s">
        <v>89</v>
      </c>
      <c r="C13" s="1" t="s">
        <v>55</v>
      </c>
      <c r="D13" s="14" t="s">
        <v>93</v>
      </c>
      <c r="E13">
        <v>92.17</v>
      </c>
      <c r="F13" s="5">
        <f>E13*0.4</f>
        <v>36.868000000000002</v>
      </c>
      <c r="G13">
        <v>92.22</v>
      </c>
      <c r="H13" s="5">
        <f>G13*0.6</f>
        <v>55.332000000000001</v>
      </c>
      <c r="I13" s="10">
        <f>F13+H13</f>
        <v>92.2</v>
      </c>
      <c r="J13" s="10">
        <f>0.7*0.475*V13*100</f>
        <v>3.3249999999999993</v>
      </c>
      <c r="K13" s="10">
        <f>I13-J13</f>
        <v>88.875</v>
      </c>
      <c r="L13" s="11" t="str">
        <f>IF(K13&lt;50,"F",IF(K13&lt;65,"D",IF(K13&lt;80,"C",IF(K13&lt;90,"B",IF(K13&gt;=90,"A")))))</f>
        <v>B</v>
      </c>
      <c r="N13">
        <v>0</v>
      </c>
      <c r="O13">
        <v>0</v>
      </c>
      <c r="R13" s="1"/>
      <c r="S13" s="1" t="s">
        <v>164</v>
      </c>
      <c r="T13">
        <v>10</v>
      </c>
      <c r="V13">
        <f>SUM(N13:T13)/100</f>
        <v>0.1</v>
      </c>
    </row>
    <row r="14" spans="2:22" ht="16" x14ac:dyDescent="0.2">
      <c r="B14" s="1" t="s">
        <v>89</v>
      </c>
      <c r="C14" s="1" t="s">
        <v>90</v>
      </c>
      <c r="D14" s="14" t="s">
        <v>91</v>
      </c>
      <c r="E14">
        <v>90.36</v>
      </c>
      <c r="F14" s="5">
        <f>E14*0.4</f>
        <v>36.143999999999998</v>
      </c>
      <c r="G14">
        <v>93.83</v>
      </c>
      <c r="H14" s="5">
        <f>G14*0.6</f>
        <v>56.297999999999995</v>
      </c>
      <c r="I14" s="10">
        <f>F14+H14</f>
        <v>92.441999999999993</v>
      </c>
      <c r="J14" s="10">
        <f>0.7*0.475*V14*100</f>
        <v>23.274999999999995</v>
      </c>
      <c r="K14" s="10">
        <f>I14-J14</f>
        <v>69.167000000000002</v>
      </c>
      <c r="L14" s="11" t="str">
        <f>IF(K14&lt;50,"F",IF(K14&lt;65,"D",IF(K14&lt;80,"C",IF(K14&lt;90,"B",IF(K14&gt;=90,"A")))))</f>
        <v>C</v>
      </c>
      <c r="N14">
        <v>0</v>
      </c>
      <c r="O14">
        <v>50</v>
      </c>
      <c r="R14" s="1"/>
      <c r="S14">
        <v>10</v>
      </c>
      <c r="T14">
        <v>10</v>
      </c>
      <c r="V14">
        <f>SUM(N14:T14)/100</f>
        <v>0.7</v>
      </c>
    </row>
    <row r="15" spans="2:22" ht="16" x14ac:dyDescent="0.2">
      <c r="B15" s="1" t="s">
        <v>38</v>
      </c>
      <c r="C15" s="1" t="s">
        <v>39</v>
      </c>
      <c r="D15" s="14" t="s">
        <v>40</v>
      </c>
      <c r="E15">
        <v>66.59</v>
      </c>
      <c r="F15" s="5">
        <f>E15*0.4</f>
        <v>26.636000000000003</v>
      </c>
      <c r="G15">
        <v>73.14</v>
      </c>
      <c r="H15" s="5">
        <f>G15*0.6</f>
        <v>43.884</v>
      </c>
      <c r="I15" s="10">
        <f>F15+H15</f>
        <v>70.52000000000001</v>
      </c>
      <c r="J15" s="10">
        <f>0.7*0.475*V15*100</f>
        <v>13.299999999999997</v>
      </c>
      <c r="K15" s="10">
        <f>I15-J15</f>
        <v>57.220000000000013</v>
      </c>
      <c r="L15" s="11" t="str">
        <f>IF(K15&lt;50,"F",IF(K15&lt;65,"D",IF(K15&lt;80,"C",IF(K15&lt;90,"B",IF(K15&gt;=90,"A")))))</f>
        <v>D</v>
      </c>
      <c r="N15">
        <v>10</v>
      </c>
      <c r="O15">
        <v>10</v>
      </c>
      <c r="R15" s="1"/>
      <c r="S15">
        <v>10</v>
      </c>
      <c r="T15">
        <v>10</v>
      </c>
      <c r="V15">
        <f>SUM(N15:T15)/100</f>
        <v>0.4</v>
      </c>
    </row>
    <row r="16" spans="2:22" ht="16" x14ac:dyDescent="0.2">
      <c r="B16" s="1" t="s">
        <v>103</v>
      </c>
      <c r="C16" s="1" t="s">
        <v>104</v>
      </c>
      <c r="D16" s="14" t="s">
        <v>105</v>
      </c>
      <c r="E16">
        <v>73.709999999999994</v>
      </c>
      <c r="F16" s="5">
        <f>E16*0.4</f>
        <v>29.483999999999998</v>
      </c>
      <c r="G16">
        <v>83.43</v>
      </c>
      <c r="H16" s="5">
        <f>G16*0.6</f>
        <v>50.058</v>
      </c>
      <c r="I16" s="10">
        <f>F16+H16</f>
        <v>79.542000000000002</v>
      </c>
      <c r="J16" s="10">
        <f>0.7*0.475*V16*100</f>
        <v>0</v>
      </c>
      <c r="K16" s="10">
        <f>I16-J16</f>
        <v>79.542000000000002</v>
      </c>
      <c r="L16" s="11" t="str">
        <f>IF(K16&lt;50,"F",IF(K16&lt;65,"D",IF(K16&lt;80,"C",IF(K16&lt;90,"B",IF(K16&gt;=90,"A")))))</f>
        <v>C</v>
      </c>
      <c r="N16">
        <v>0</v>
      </c>
      <c r="O16">
        <v>0</v>
      </c>
      <c r="R16" s="1"/>
      <c r="S16" s="1" t="s">
        <v>164</v>
      </c>
      <c r="T16" s="1" t="s">
        <v>164</v>
      </c>
      <c r="V16">
        <f>SUM(N16:T16)/100</f>
        <v>0</v>
      </c>
    </row>
    <row r="17" spans="2:22" ht="16" x14ac:dyDescent="0.2">
      <c r="B17" s="1" t="s">
        <v>62</v>
      </c>
      <c r="C17" s="1" t="s">
        <v>63</v>
      </c>
      <c r="D17" s="14" t="s">
        <v>64</v>
      </c>
      <c r="E17">
        <v>40.270000000000003</v>
      </c>
      <c r="F17" s="5">
        <f>E17*0.4</f>
        <v>16.108000000000001</v>
      </c>
      <c r="G17">
        <v>37.51</v>
      </c>
      <c r="H17" s="5">
        <f>G17*0.6</f>
        <v>22.505999999999997</v>
      </c>
      <c r="I17" s="10">
        <f>F17+H17</f>
        <v>38.613999999999997</v>
      </c>
      <c r="J17" s="10">
        <f>0.7*0.475*V17*100</f>
        <v>36.574999999999996</v>
      </c>
      <c r="K17" s="10">
        <f>I17-J17</f>
        <v>2.0390000000000015</v>
      </c>
      <c r="L17" s="11" t="str">
        <f>IF(K17&lt;50,"F",IF(K17&lt;65,"D",IF(K17&lt;80,"C",IF(K17&lt;90,"B",IF(K17&gt;=90,"A")))))</f>
        <v>F</v>
      </c>
      <c r="N17">
        <v>0</v>
      </c>
      <c r="O17">
        <v>50</v>
      </c>
      <c r="R17" s="1"/>
      <c r="S17">
        <v>10</v>
      </c>
      <c r="T17">
        <v>50</v>
      </c>
      <c r="V17">
        <f>SUM(N17:T17)/100</f>
        <v>1.1000000000000001</v>
      </c>
    </row>
    <row r="18" spans="2:22" ht="16" x14ac:dyDescent="0.2">
      <c r="B18" s="1" t="s">
        <v>150</v>
      </c>
      <c r="C18" s="1" t="s">
        <v>151</v>
      </c>
      <c r="D18" s="14" t="s">
        <v>152</v>
      </c>
      <c r="E18">
        <v>13.58</v>
      </c>
      <c r="F18" s="5">
        <f>E18*0.4</f>
        <v>5.4320000000000004</v>
      </c>
      <c r="G18">
        <v>4.46</v>
      </c>
      <c r="H18" s="5">
        <f>G18*0.6</f>
        <v>2.6759999999999997</v>
      </c>
      <c r="I18" s="10">
        <f>F18+H18</f>
        <v>8.1080000000000005</v>
      </c>
      <c r="J18" s="10">
        <f>0.7*0.475*V18*100</f>
        <v>36.574999999999996</v>
      </c>
      <c r="K18" s="15">
        <v>0</v>
      </c>
      <c r="L18" s="11" t="str">
        <f>IF(K18&lt;50,"F",IF(K18&lt;65,"D",IF(K18&lt;80,"C",IF(K18&lt;90,"B",IF(K18&gt;=90,"A")))))</f>
        <v>F</v>
      </c>
      <c r="N18">
        <v>0</v>
      </c>
      <c r="O18">
        <v>50</v>
      </c>
      <c r="R18" s="1"/>
      <c r="S18">
        <v>10</v>
      </c>
      <c r="T18">
        <v>50</v>
      </c>
      <c r="V18">
        <f>SUM(N18:T18)/100</f>
        <v>1.1000000000000001</v>
      </c>
    </row>
    <row r="19" spans="2:22" ht="16" x14ac:dyDescent="0.2">
      <c r="B19" s="1" t="s">
        <v>115</v>
      </c>
      <c r="C19" s="1" t="s">
        <v>116</v>
      </c>
      <c r="D19" s="14" t="s">
        <v>117</v>
      </c>
      <c r="E19">
        <v>88.1</v>
      </c>
      <c r="F19" s="5">
        <f>E19*0.4</f>
        <v>35.24</v>
      </c>
      <c r="G19">
        <v>92.64</v>
      </c>
      <c r="H19" s="5">
        <f>G19*0.6</f>
        <v>55.583999999999996</v>
      </c>
      <c r="I19" s="10">
        <f>F19+H19</f>
        <v>90.823999999999998</v>
      </c>
      <c r="J19" s="10">
        <f>0.7*0.475*V19*100</f>
        <v>0</v>
      </c>
      <c r="K19" s="10">
        <f>I19-J19</f>
        <v>90.823999999999998</v>
      </c>
      <c r="L19" s="11" t="str">
        <f>IF(K19&lt;50,"F",IF(K19&lt;65,"D",IF(K19&lt;80,"C",IF(K19&lt;90,"B",IF(K19&gt;=90,"A")))))</f>
        <v>A</v>
      </c>
      <c r="N19">
        <v>0</v>
      </c>
      <c r="O19">
        <v>0</v>
      </c>
      <c r="R19" s="1"/>
      <c r="S19" s="1" t="s">
        <v>164</v>
      </c>
      <c r="T19" s="1" t="s">
        <v>164</v>
      </c>
      <c r="V19">
        <f>SUM(N19:T19)/100</f>
        <v>0</v>
      </c>
    </row>
    <row r="20" spans="2:22" ht="16" x14ac:dyDescent="0.2">
      <c r="B20" s="1" t="s">
        <v>58</v>
      </c>
      <c r="C20" s="1" t="s">
        <v>59</v>
      </c>
      <c r="D20" s="14" t="s">
        <v>60</v>
      </c>
      <c r="E20">
        <v>90.41</v>
      </c>
      <c r="F20" s="5">
        <f>E20*0.4</f>
        <v>36.164000000000001</v>
      </c>
      <c r="G20">
        <v>90.1</v>
      </c>
      <c r="H20" s="5">
        <f>G20*0.6</f>
        <v>54.059999999999995</v>
      </c>
      <c r="I20" s="10">
        <f>F20+H20</f>
        <v>90.22399999999999</v>
      </c>
      <c r="J20" s="10">
        <f>0.7*0.475*V20*100</f>
        <v>0</v>
      </c>
      <c r="K20" s="10">
        <f>I20-J20</f>
        <v>90.22399999999999</v>
      </c>
      <c r="L20" s="11" t="str">
        <f>IF(K20&lt;50,"F",IF(K20&lt;65,"D",IF(K20&lt;80,"C",IF(K20&lt;90,"B",IF(K20&gt;=90,"A")))))</f>
        <v>A</v>
      </c>
      <c r="N20">
        <v>0</v>
      </c>
      <c r="O20">
        <v>0</v>
      </c>
      <c r="R20" s="1"/>
      <c r="S20" s="1" t="s">
        <v>164</v>
      </c>
      <c r="T20" s="1" t="s">
        <v>164</v>
      </c>
      <c r="V20">
        <f>SUM(N20:T20)/100</f>
        <v>0</v>
      </c>
    </row>
    <row r="21" spans="2:22" ht="16" x14ac:dyDescent="0.2">
      <c r="B21" s="1" t="s">
        <v>30</v>
      </c>
      <c r="C21" s="1" t="s">
        <v>31</v>
      </c>
      <c r="D21" s="14" t="s">
        <v>32</v>
      </c>
      <c r="E21">
        <v>93.21</v>
      </c>
      <c r="F21" s="5">
        <f>E21*0.4</f>
        <v>37.283999999999999</v>
      </c>
      <c r="G21">
        <v>98.11</v>
      </c>
      <c r="H21" s="5">
        <f>G21*0.6</f>
        <v>58.866</v>
      </c>
      <c r="I21" s="10">
        <f>F21+H21</f>
        <v>96.15</v>
      </c>
      <c r="J21" s="10">
        <f>0.7*0.475*V21*100</f>
        <v>0</v>
      </c>
      <c r="K21" s="10">
        <f>I21-J21</f>
        <v>96.15</v>
      </c>
      <c r="L21" s="11" t="str">
        <f>IF(K21&lt;50,"F",IF(K21&lt;65,"D",IF(K21&lt;80,"C",IF(K21&lt;90,"B",IF(K21&gt;=90,"A")))))</f>
        <v>A</v>
      </c>
      <c r="N21">
        <v>0</v>
      </c>
      <c r="O21">
        <v>0</v>
      </c>
      <c r="R21" s="1"/>
      <c r="S21" s="1" t="s">
        <v>164</v>
      </c>
      <c r="T21" s="1" t="s">
        <v>164</v>
      </c>
      <c r="V21">
        <f>SUM(N21:T21)/100</f>
        <v>0</v>
      </c>
    </row>
    <row r="22" spans="2:22" ht="16" x14ac:dyDescent="0.2">
      <c r="B22" s="1" t="s">
        <v>107</v>
      </c>
      <c r="C22" s="1" t="s">
        <v>108</v>
      </c>
      <c r="D22" s="14" t="s">
        <v>109</v>
      </c>
      <c r="E22">
        <v>68.3</v>
      </c>
      <c r="F22" s="5">
        <f>E22*0.4</f>
        <v>27.32</v>
      </c>
      <c r="G22">
        <v>80.87</v>
      </c>
      <c r="H22" s="5">
        <f>G22*0.6</f>
        <v>48.521999999999998</v>
      </c>
      <c r="I22" s="10">
        <f>F22+H22</f>
        <v>75.841999999999999</v>
      </c>
      <c r="J22" s="10">
        <f>0.7*0.475*V22*100</f>
        <v>3.3249999999999993</v>
      </c>
      <c r="K22" s="10">
        <f>I22-J22</f>
        <v>72.516999999999996</v>
      </c>
      <c r="L22" s="11" t="str">
        <f>IF(K22&lt;50,"F",IF(K22&lt;65,"D",IF(K22&lt;80,"C",IF(K22&lt;90,"B",IF(K22&gt;=90,"A")))))</f>
        <v>C</v>
      </c>
      <c r="N22">
        <v>0</v>
      </c>
      <c r="O22">
        <v>0</v>
      </c>
      <c r="R22" s="1"/>
      <c r="S22" s="1" t="s">
        <v>164</v>
      </c>
      <c r="T22">
        <v>10</v>
      </c>
      <c r="V22">
        <f>SUM(N22:T22)/100</f>
        <v>0.1</v>
      </c>
    </row>
    <row r="23" spans="2:22" ht="16" x14ac:dyDescent="0.2">
      <c r="B23" s="1" t="s">
        <v>66</v>
      </c>
      <c r="C23" s="1" t="s">
        <v>67</v>
      </c>
      <c r="D23" s="14" t="s">
        <v>68</v>
      </c>
      <c r="E23">
        <v>86.76</v>
      </c>
      <c r="F23" s="5">
        <f>E23*0.4</f>
        <v>34.704000000000001</v>
      </c>
      <c r="G23">
        <v>89.86</v>
      </c>
      <c r="H23" s="5">
        <f>G23*0.6</f>
        <v>53.915999999999997</v>
      </c>
      <c r="I23" s="10">
        <f>F23+H23</f>
        <v>88.62</v>
      </c>
      <c r="J23" s="10">
        <f>0.7*0.475*V23*100</f>
        <v>3.3249999999999993</v>
      </c>
      <c r="K23" s="10">
        <f>I23-J23</f>
        <v>85.295000000000002</v>
      </c>
      <c r="L23" s="11" t="str">
        <f>IF(K23&lt;50,"F",IF(K23&lt;65,"D",IF(K23&lt;80,"C",IF(K23&lt;90,"B",IF(K23&gt;=90,"A")))))</f>
        <v>B</v>
      </c>
      <c r="N23">
        <v>10</v>
      </c>
      <c r="O23">
        <v>0</v>
      </c>
      <c r="R23" s="1"/>
      <c r="S23" s="1" t="s">
        <v>164</v>
      </c>
      <c r="T23" s="1" t="s">
        <v>164</v>
      </c>
      <c r="V23">
        <f>SUM(N23:T23)/100</f>
        <v>0.1</v>
      </c>
    </row>
    <row r="24" spans="2:22" ht="16" x14ac:dyDescent="0.2">
      <c r="B24" s="1" t="s">
        <v>70</v>
      </c>
      <c r="C24" s="1" t="s">
        <v>71</v>
      </c>
      <c r="D24" s="14" t="s">
        <v>162</v>
      </c>
      <c r="E24">
        <v>60.63</v>
      </c>
      <c r="F24" s="5">
        <f>E24*0.4</f>
        <v>24.252000000000002</v>
      </c>
      <c r="G24">
        <v>71.97</v>
      </c>
      <c r="H24" s="5">
        <f>G24*0.6</f>
        <v>43.181999999999995</v>
      </c>
      <c r="I24" s="10">
        <f>F24+H24</f>
        <v>67.433999999999997</v>
      </c>
      <c r="J24" s="10">
        <f>0.7*0.475*V24*100</f>
        <v>6.6499999999999986</v>
      </c>
      <c r="K24" s="10">
        <f>I24-J24</f>
        <v>60.783999999999999</v>
      </c>
      <c r="L24" s="11" t="str">
        <f>IF(K24&lt;50,"F",IF(K24&lt;65,"D",IF(K24&lt;80,"C",IF(K24&lt;90,"B",IF(K24&gt;=90,"A")))))</f>
        <v>D</v>
      </c>
      <c r="N24">
        <v>0</v>
      </c>
      <c r="O24">
        <v>0</v>
      </c>
      <c r="R24" s="1"/>
      <c r="S24">
        <v>10</v>
      </c>
      <c r="T24">
        <v>10</v>
      </c>
      <c r="V24">
        <f>SUM(N24:T24)/100</f>
        <v>0.2</v>
      </c>
    </row>
    <row r="25" spans="2:22" ht="16" x14ac:dyDescent="0.2">
      <c r="B25" s="1" t="s">
        <v>73</v>
      </c>
      <c r="C25" s="1" t="s">
        <v>74</v>
      </c>
      <c r="D25" s="14" t="s">
        <v>75</v>
      </c>
      <c r="E25">
        <v>84.18</v>
      </c>
      <c r="F25" s="5">
        <f>E25*0.4</f>
        <v>33.672000000000004</v>
      </c>
      <c r="G25">
        <v>84.94</v>
      </c>
      <c r="H25" s="5">
        <f>G25*0.6</f>
        <v>50.963999999999999</v>
      </c>
      <c r="I25" s="10">
        <f>F25+H25</f>
        <v>84.635999999999996</v>
      </c>
      <c r="J25" s="10">
        <f>0.7*0.475*V25*100</f>
        <v>0</v>
      </c>
      <c r="K25" s="10">
        <f>I25-J25</f>
        <v>84.635999999999996</v>
      </c>
      <c r="L25" s="11" t="str">
        <f>IF(K25&lt;50,"F",IF(K25&lt;65,"D",IF(K25&lt;80,"C",IF(K25&lt;90,"B",IF(K25&gt;=90,"A")))))</f>
        <v>B</v>
      </c>
      <c r="N25">
        <v>0</v>
      </c>
      <c r="O25">
        <v>0</v>
      </c>
      <c r="R25" s="1"/>
      <c r="S25" s="1" t="s">
        <v>164</v>
      </c>
      <c r="T25" s="1" t="s">
        <v>164</v>
      </c>
      <c r="V25">
        <f>SUM(N25:T25)/100</f>
        <v>0</v>
      </c>
    </row>
    <row r="26" spans="2:22" ht="16" x14ac:dyDescent="0.2">
      <c r="B26" s="1" t="s">
        <v>34</v>
      </c>
      <c r="C26" s="1" t="s">
        <v>35</v>
      </c>
      <c r="D26" s="14" t="s">
        <v>36</v>
      </c>
      <c r="E26">
        <v>93.4</v>
      </c>
      <c r="F26" s="5">
        <f>E26*0.4</f>
        <v>37.360000000000007</v>
      </c>
      <c r="G26">
        <v>94.47</v>
      </c>
      <c r="H26" s="5">
        <f>G26*0.6</f>
        <v>56.681999999999995</v>
      </c>
      <c r="I26" s="10">
        <f>F26+H26</f>
        <v>94.042000000000002</v>
      </c>
      <c r="J26" s="10">
        <f>0.7*0.475*V26*100</f>
        <v>0</v>
      </c>
      <c r="K26" s="10">
        <f>I26-J26</f>
        <v>94.042000000000002</v>
      </c>
      <c r="L26" s="11" t="str">
        <f>IF(K26&lt;50,"F",IF(K26&lt;65,"D",IF(K26&lt;80,"C",IF(K26&lt;90,"B",IF(K26&gt;=90,"A")))))</f>
        <v>A</v>
      </c>
      <c r="N26">
        <v>0</v>
      </c>
      <c r="O26">
        <v>0</v>
      </c>
      <c r="R26" s="1"/>
      <c r="S26" s="1" t="s">
        <v>164</v>
      </c>
      <c r="T26" s="1" t="s">
        <v>164</v>
      </c>
      <c r="V26">
        <f>SUM(N26:T26)/100</f>
        <v>0</v>
      </c>
    </row>
    <row r="27" spans="2:22" ht="16" x14ac:dyDescent="0.2">
      <c r="B27" s="1" t="s">
        <v>81</v>
      </c>
      <c r="C27" s="1" t="s">
        <v>82</v>
      </c>
      <c r="D27" s="14" t="s">
        <v>83</v>
      </c>
      <c r="E27">
        <v>61.74</v>
      </c>
      <c r="F27" s="5">
        <f>E27*0.4</f>
        <v>24.696000000000002</v>
      </c>
      <c r="G27">
        <v>37.89</v>
      </c>
      <c r="H27" s="5">
        <f>G27*0.6</f>
        <v>22.733999999999998</v>
      </c>
      <c r="I27" s="10">
        <f>F27+H27</f>
        <v>47.43</v>
      </c>
      <c r="J27" s="10">
        <f>0.7*0.475*V27*100</f>
        <v>14.962499999999999</v>
      </c>
      <c r="K27" s="10">
        <f>I27-J27</f>
        <v>32.467500000000001</v>
      </c>
      <c r="L27" s="11" t="str">
        <f>IF(K27&lt;50,"F",IF(K27&lt;65,"D",IF(K27&lt;80,"C",IF(K27&lt;90,"B",IF(K27&gt;=90,"A")))))</f>
        <v>F</v>
      </c>
      <c r="N27">
        <v>0</v>
      </c>
      <c r="O27">
        <v>10</v>
      </c>
      <c r="R27" s="1"/>
      <c r="S27">
        <v>25</v>
      </c>
      <c r="T27">
        <v>10</v>
      </c>
      <c r="V27">
        <f>SUM(N27:T27)/100</f>
        <v>0.45</v>
      </c>
    </row>
    <row r="28" spans="2:22" ht="16" x14ac:dyDescent="0.2">
      <c r="B28" s="1" t="s">
        <v>142</v>
      </c>
      <c r="C28" s="1" t="s">
        <v>143</v>
      </c>
      <c r="D28" s="14" t="s">
        <v>144</v>
      </c>
      <c r="E28">
        <v>89.9</v>
      </c>
      <c r="F28" s="5">
        <f>E28*0.4</f>
        <v>35.96</v>
      </c>
      <c r="G28">
        <v>92.48</v>
      </c>
      <c r="H28" s="5">
        <f>G28*0.6</f>
        <v>55.488</v>
      </c>
      <c r="I28" s="10">
        <f>F28+H28</f>
        <v>91.448000000000008</v>
      </c>
      <c r="J28" s="10">
        <f>0.7*0.475*V28*100</f>
        <v>3.3249999999999993</v>
      </c>
      <c r="K28" s="10">
        <f>I28-J28</f>
        <v>88.123000000000005</v>
      </c>
      <c r="L28" s="11" t="str">
        <f>IF(K28&lt;50,"F",IF(K28&lt;65,"D",IF(K28&lt;80,"C",IF(K28&lt;90,"B",IF(K28&gt;=90,"A")))))</f>
        <v>B</v>
      </c>
      <c r="N28">
        <v>0</v>
      </c>
      <c r="O28">
        <v>0</v>
      </c>
      <c r="R28" s="1"/>
      <c r="S28">
        <v>10</v>
      </c>
      <c r="T28" s="1" t="s">
        <v>164</v>
      </c>
      <c r="V28">
        <f>SUM(N28:T28)/100</f>
        <v>0.1</v>
      </c>
    </row>
    <row r="29" spans="2:22" ht="16" x14ac:dyDescent="0.2">
      <c r="B29" s="1" t="s">
        <v>123</v>
      </c>
      <c r="C29" s="1" t="s">
        <v>124</v>
      </c>
      <c r="D29" s="14" t="s">
        <v>125</v>
      </c>
      <c r="E29">
        <v>74.010000000000005</v>
      </c>
      <c r="F29" s="5">
        <f>E29*0.4</f>
        <v>29.604000000000003</v>
      </c>
      <c r="G29">
        <v>79.94</v>
      </c>
      <c r="H29" s="5">
        <f>G29*0.6</f>
        <v>47.963999999999999</v>
      </c>
      <c r="I29" s="10">
        <f>F29+H29</f>
        <v>77.567999999999998</v>
      </c>
      <c r="J29" s="10">
        <f>0.7*0.475*V29*100</f>
        <v>0</v>
      </c>
      <c r="K29" s="10">
        <f>I29-J29</f>
        <v>77.567999999999998</v>
      </c>
      <c r="L29" s="11" t="str">
        <f>IF(K29&lt;50,"F",IF(K29&lt;65,"D",IF(K29&lt;80,"C",IF(K29&lt;90,"B",IF(K29&gt;=90,"A")))))</f>
        <v>C</v>
      </c>
      <c r="N29">
        <v>0</v>
      </c>
      <c r="O29">
        <v>0</v>
      </c>
      <c r="R29" s="1"/>
      <c r="S29" s="1" t="s">
        <v>164</v>
      </c>
      <c r="T29" s="1" t="s">
        <v>164</v>
      </c>
      <c r="V29">
        <f>SUM(N29:T29)/100</f>
        <v>0</v>
      </c>
    </row>
    <row r="30" spans="2:22" ht="16" x14ac:dyDescent="0.2">
      <c r="B30" s="1" t="s">
        <v>131</v>
      </c>
      <c r="C30" s="1" t="s">
        <v>132</v>
      </c>
      <c r="D30" s="14" t="s">
        <v>163</v>
      </c>
      <c r="E30">
        <v>68.290000000000006</v>
      </c>
      <c r="F30" s="5">
        <f>E30*0.4</f>
        <v>27.316000000000003</v>
      </c>
      <c r="G30">
        <v>67.7</v>
      </c>
      <c r="H30" s="5">
        <f>G30*0.6</f>
        <v>40.619999999999997</v>
      </c>
      <c r="I30" s="10">
        <f>F30+H30</f>
        <v>67.936000000000007</v>
      </c>
      <c r="J30" s="10">
        <f>0.7*0.475*V30*100</f>
        <v>13.299999999999997</v>
      </c>
      <c r="K30" s="10">
        <f>I30-J30</f>
        <v>54.63600000000001</v>
      </c>
      <c r="L30" s="11" t="str">
        <f>IF(K30&lt;50,"F",IF(K30&lt;65,"D",IF(K30&lt;80,"C",IF(K30&lt;90,"B",IF(K30&gt;=90,"A")))))</f>
        <v>D</v>
      </c>
      <c r="N30">
        <v>10</v>
      </c>
      <c r="O30">
        <v>10</v>
      </c>
      <c r="R30" s="1"/>
      <c r="S30">
        <v>10</v>
      </c>
      <c r="T30">
        <v>10</v>
      </c>
      <c r="V30">
        <f>SUM(N30:T30)/100</f>
        <v>0.4</v>
      </c>
    </row>
    <row r="31" spans="2:22" ht="16" x14ac:dyDescent="0.2">
      <c r="B31" s="1" t="s">
        <v>111</v>
      </c>
      <c r="C31" s="1" t="s">
        <v>112</v>
      </c>
      <c r="D31" s="14" t="s">
        <v>113</v>
      </c>
      <c r="E31">
        <v>72.45</v>
      </c>
      <c r="F31" s="5">
        <f>E31*0.4</f>
        <v>28.980000000000004</v>
      </c>
      <c r="G31">
        <v>84.67</v>
      </c>
      <c r="H31" s="5">
        <f>G31*0.6</f>
        <v>50.802</v>
      </c>
      <c r="I31" s="10">
        <f>F31+H31</f>
        <v>79.782000000000011</v>
      </c>
      <c r="J31" s="10">
        <f>0.7*0.475*V31*100</f>
        <v>0</v>
      </c>
      <c r="K31" s="10">
        <f>I31-J31</f>
        <v>79.782000000000011</v>
      </c>
      <c r="L31" s="11" t="str">
        <f>IF(K31&lt;50,"F",IF(K31&lt;65,"D",IF(K31&lt;80,"C",IF(K31&lt;90,"B",IF(K31&gt;=90,"A")))))</f>
        <v>C</v>
      </c>
      <c r="N31">
        <v>0</v>
      </c>
      <c r="O31">
        <v>0</v>
      </c>
      <c r="R31" s="1"/>
      <c r="S31" s="1" t="s">
        <v>164</v>
      </c>
      <c r="T31" s="1" t="s">
        <v>164</v>
      </c>
      <c r="V31">
        <f>SUM(N31:T31)/100</f>
        <v>0</v>
      </c>
    </row>
    <row r="32" spans="2:22" ht="16" x14ac:dyDescent="0.2">
      <c r="B32" s="1" t="s">
        <v>26</v>
      </c>
      <c r="C32" s="1" t="s">
        <v>27</v>
      </c>
      <c r="D32" s="14" t="s">
        <v>161</v>
      </c>
      <c r="E32">
        <v>70.02</v>
      </c>
      <c r="F32" s="5">
        <f>E32*0.4</f>
        <v>28.007999999999999</v>
      </c>
      <c r="G32">
        <v>78.290000000000006</v>
      </c>
      <c r="H32" s="5">
        <f>G32*0.6</f>
        <v>46.974000000000004</v>
      </c>
      <c r="I32" s="10">
        <f>F32+H32</f>
        <v>74.981999999999999</v>
      </c>
      <c r="J32" s="10">
        <f>0.7*0.475*V32*100</f>
        <v>13.299999999999997</v>
      </c>
      <c r="K32" s="10">
        <f>I32-J32</f>
        <v>61.682000000000002</v>
      </c>
      <c r="L32" s="11" t="str">
        <f>IF(K32&lt;50,"F",IF(K32&lt;65,"D",IF(K32&lt;80,"C",IF(K32&lt;90,"B",IF(K32&gt;=90,"A")))))</f>
        <v>D</v>
      </c>
      <c r="N32">
        <v>10</v>
      </c>
      <c r="O32">
        <v>10</v>
      </c>
      <c r="R32" s="1"/>
      <c r="S32">
        <v>10</v>
      </c>
      <c r="T32">
        <v>10</v>
      </c>
      <c r="V32">
        <f>SUM(N32:T32)/100</f>
        <v>0.4</v>
      </c>
    </row>
    <row r="33" spans="2:22" ht="16" x14ac:dyDescent="0.2">
      <c r="B33" s="1" t="s">
        <v>50</v>
      </c>
      <c r="C33" s="1" t="s">
        <v>51</v>
      </c>
      <c r="D33" s="14" t="s">
        <v>52</v>
      </c>
      <c r="E33">
        <v>83.8</v>
      </c>
      <c r="F33" s="5">
        <f>E33*0.4</f>
        <v>33.520000000000003</v>
      </c>
      <c r="G33">
        <v>87.16</v>
      </c>
      <c r="H33" s="5">
        <f>G33*0.6</f>
        <v>52.295999999999999</v>
      </c>
      <c r="I33" s="10">
        <f>F33+H33</f>
        <v>85.816000000000003</v>
      </c>
      <c r="J33" s="10">
        <f>0.7*0.475*V33*100</f>
        <v>3.3249999999999993</v>
      </c>
      <c r="K33" s="10">
        <f>I33-J33</f>
        <v>82.491</v>
      </c>
      <c r="L33" s="11" t="str">
        <f>IF(K33&lt;50,"F",IF(K33&lt;65,"D",IF(K33&lt;80,"C",IF(K33&lt;90,"B",IF(K33&gt;=90,"A")))))</f>
        <v>B</v>
      </c>
      <c r="N33">
        <v>0</v>
      </c>
      <c r="O33">
        <v>0</v>
      </c>
      <c r="R33" s="1"/>
      <c r="S33" s="1" t="s">
        <v>164</v>
      </c>
      <c r="T33">
        <v>10</v>
      </c>
      <c r="V33">
        <f>SUM(N33:T33)/100</f>
        <v>0.1</v>
      </c>
    </row>
  </sheetData>
  <sortState xmlns:xlrd2="http://schemas.microsoft.com/office/spreadsheetml/2017/richdata2" ref="B7:V33">
    <sortCondition ref="D7:D33"/>
  </sortState>
  <mergeCells count="2">
    <mergeCell ref="S5:T5"/>
    <mergeCell ref="O5:P5"/>
  </mergeCells>
  <conditionalFormatting sqref="L7:L33">
    <cfRule type="cellIs" dxfId="11" priority="1" stopIfTrue="1" operator="lessThan">
      <formula>#REF!/#REF!*60</formula>
    </cfRule>
    <cfRule type="cellIs" dxfId="10" priority="2" stopIfTrue="1" operator="between">
      <formula>#REF!/#REF!*60</formula>
      <formula>#REF!/#REF!*89</formula>
    </cfRule>
    <cfRule type="cellIs" dxfId="9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33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2023-02-10T03:38:56Z</dcterms:created>
  <dcterms:modified xsi:type="dcterms:W3CDTF">2023-02-10T09:36:16Z</dcterms:modified>
</cp:coreProperties>
</file>