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January 2023 A Final Grades/"/>
    </mc:Choice>
  </mc:AlternateContent>
  <xr:revisionPtr revIDLastSave="0" documentId="13_ncr:1_{F844C1E1-5E9B-E04B-908F-9086E62FD5E6}" xr6:coauthVersionLast="47" xr6:coauthVersionMax="47" xr10:uidLastSave="{00000000-0000-0000-0000-000000000000}"/>
  <bookViews>
    <workbookView xWindow="400" yWindow="580" windowWidth="38700" windowHeight="26920" activeTab="1" xr2:uid="{00000000-000D-0000-FFFF-FFFF00000000}"/>
  </bookViews>
  <sheets>
    <sheet name="Grades" sheetId="1" r:id="rId1"/>
    <sheet name="EHSS-7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J21" i="2"/>
  <c r="H21" i="2"/>
  <c r="F21" i="2"/>
  <c r="J29" i="2"/>
  <c r="H29" i="2"/>
  <c r="F29" i="2"/>
  <c r="J17" i="2"/>
  <c r="H17" i="2"/>
  <c r="F17" i="2"/>
  <c r="J30" i="2"/>
  <c r="H30" i="2"/>
  <c r="F30" i="2"/>
  <c r="J37" i="2"/>
  <c r="H37" i="2"/>
  <c r="F37" i="2"/>
  <c r="J57" i="2"/>
  <c r="H57" i="2"/>
  <c r="F57" i="2"/>
  <c r="J41" i="2"/>
  <c r="H41" i="2"/>
  <c r="F41" i="2"/>
  <c r="J40" i="2"/>
  <c r="H40" i="2"/>
  <c r="F40" i="2"/>
  <c r="J38" i="2"/>
  <c r="H38" i="2"/>
  <c r="F38" i="2"/>
  <c r="J34" i="2"/>
  <c r="H34" i="2"/>
  <c r="F34" i="2"/>
  <c r="J33" i="2"/>
  <c r="H33" i="2"/>
  <c r="F33" i="2"/>
  <c r="J9" i="2"/>
  <c r="H9" i="2"/>
  <c r="F9" i="2"/>
  <c r="J50" i="2"/>
  <c r="H50" i="2"/>
  <c r="F50" i="2"/>
  <c r="J58" i="2"/>
  <c r="H58" i="2"/>
  <c r="F58" i="2"/>
  <c r="J42" i="2"/>
  <c r="H42" i="2"/>
  <c r="F42" i="2"/>
  <c r="J7" i="2"/>
  <c r="H7" i="2"/>
  <c r="F7" i="2"/>
  <c r="J48" i="2"/>
  <c r="H48" i="2"/>
  <c r="F48" i="2"/>
  <c r="J6" i="2"/>
  <c r="H6" i="2"/>
  <c r="F6" i="2"/>
  <c r="J18" i="2"/>
  <c r="H18" i="2"/>
  <c r="F18" i="2"/>
  <c r="J28" i="2"/>
  <c r="H28" i="2"/>
  <c r="F28" i="2"/>
  <c r="J44" i="2"/>
  <c r="H44" i="2"/>
  <c r="F44" i="2"/>
  <c r="J24" i="2"/>
  <c r="H24" i="2"/>
  <c r="F24" i="2"/>
  <c r="J19" i="2"/>
  <c r="H19" i="2"/>
  <c r="F19" i="2"/>
  <c r="J25" i="2"/>
  <c r="H25" i="2"/>
  <c r="F25" i="2"/>
  <c r="J14" i="2"/>
  <c r="H14" i="2"/>
  <c r="F14" i="2"/>
  <c r="J15" i="2"/>
  <c r="H15" i="2"/>
  <c r="F15" i="2"/>
  <c r="J27" i="2"/>
  <c r="H27" i="2"/>
  <c r="F27" i="2"/>
  <c r="K18" i="2" l="1"/>
  <c r="M18" i="2" s="1"/>
  <c r="N18" i="2" s="1"/>
  <c r="K41" i="2"/>
  <c r="M41" i="2" s="1"/>
  <c r="N41" i="2" s="1"/>
  <c r="K38" i="2"/>
  <c r="M38" i="2" s="1"/>
  <c r="N38" i="2" s="1"/>
  <c r="K17" i="2"/>
  <c r="M17" i="2" s="1"/>
  <c r="N17" i="2" s="1"/>
  <c r="K21" i="2"/>
  <c r="M21" i="2" s="1"/>
  <c r="N21" i="2" s="1"/>
  <c r="K15" i="2"/>
  <c r="M15" i="2" s="1"/>
  <c r="N15" i="2" s="1"/>
  <c r="K24" i="2"/>
  <c r="M24" i="2" s="1"/>
  <c r="N24" i="2" s="1"/>
  <c r="K25" i="2"/>
  <c r="M25" i="2" s="1"/>
  <c r="N25" i="2" s="1"/>
  <c r="K27" i="2"/>
  <c r="M27" i="2" s="1"/>
  <c r="N27" i="2" s="1"/>
  <c r="K33" i="2"/>
  <c r="M33" i="2" s="1"/>
  <c r="N33" i="2" s="1"/>
  <c r="K6" i="2"/>
  <c r="M6" i="2" s="1"/>
  <c r="N6" i="2" s="1"/>
  <c r="K7" i="2"/>
  <c r="M7" i="2" s="1"/>
  <c r="N7" i="2" s="1"/>
  <c r="K42" i="2"/>
  <c r="M42" i="2" s="1"/>
  <c r="N42" i="2" s="1"/>
  <c r="K9" i="2"/>
  <c r="M9" i="2" s="1"/>
  <c r="N9" i="2" s="1"/>
  <c r="K37" i="2"/>
  <c r="M37" i="2" s="1"/>
  <c r="N37" i="2" s="1"/>
  <c r="K28" i="2"/>
  <c r="M28" i="2" s="1"/>
  <c r="N28" i="2" s="1"/>
  <c r="K58" i="2"/>
  <c r="M58" i="2" s="1"/>
  <c r="N58" i="2" s="1"/>
  <c r="K14" i="2"/>
  <c r="M14" i="2" s="1"/>
  <c r="N14" i="2" s="1"/>
  <c r="K19" i="2"/>
  <c r="M19" i="2" s="1"/>
  <c r="N19" i="2" s="1"/>
  <c r="K48" i="2"/>
  <c r="M48" i="2" s="1"/>
  <c r="N48" i="2" s="1"/>
  <c r="K34" i="2"/>
  <c r="M34" i="2" s="1"/>
  <c r="N34" i="2" s="1"/>
  <c r="K40" i="2"/>
  <c r="M40" i="2" s="1"/>
  <c r="N40" i="2" s="1"/>
  <c r="K29" i="2"/>
  <c r="M29" i="2" s="1"/>
  <c r="N29" i="2" s="1"/>
  <c r="K44" i="2"/>
  <c r="M44" i="2" s="1"/>
  <c r="N44" i="2" s="1"/>
  <c r="K50" i="2"/>
  <c r="M50" i="2" s="1"/>
  <c r="N50" i="2" s="1"/>
  <c r="K57" i="2"/>
  <c r="M57" i="2" s="1"/>
  <c r="N57" i="2" s="1"/>
  <c r="K30" i="2"/>
  <c r="M30" i="2" s="1"/>
  <c r="N30" i="2" s="1"/>
  <c r="J47" i="2" l="1"/>
  <c r="J52" i="2"/>
  <c r="J35" i="2"/>
  <c r="J12" i="2"/>
  <c r="J13" i="2"/>
  <c r="J16" i="2"/>
  <c r="J22" i="2"/>
  <c r="J56" i="2"/>
  <c r="J43" i="2"/>
  <c r="J11" i="2"/>
  <c r="J26" i="2"/>
  <c r="J54" i="2"/>
  <c r="J32" i="2"/>
  <c r="J36" i="2"/>
  <c r="J49" i="2"/>
  <c r="J51" i="2"/>
  <c r="J39" i="2"/>
  <c r="J10" i="2"/>
  <c r="J23" i="2"/>
  <c r="J31" i="2"/>
  <c r="J46" i="2"/>
  <c r="J53" i="2"/>
  <c r="J55" i="2"/>
  <c r="J45" i="2"/>
  <c r="J8" i="2"/>
  <c r="J20" i="2"/>
  <c r="H47" i="2"/>
  <c r="H52" i="2"/>
  <c r="H35" i="2"/>
  <c r="H12" i="2"/>
  <c r="H13" i="2"/>
  <c r="H16" i="2"/>
  <c r="H22" i="2"/>
  <c r="H56" i="2"/>
  <c r="H43" i="2"/>
  <c r="H11" i="2"/>
  <c r="H26" i="2"/>
  <c r="H54" i="2"/>
  <c r="H32" i="2"/>
  <c r="H36" i="2"/>
  <c r="H49" i="2"/>
  <c r="H51" i="2"/>
  <c r="H39" i="2"/>
  <c r="H10" i="2"/>
  <c r="H23" i="2"/>
  <c r="H31" i="2"/>
  <c r="H46" i="2"/>
  <c r="H53" i="2"/>
  <c r="H55" i="2"/>
  <c r="H45" i="2"/>
  <c r="H8" i="2"/>
  <c r="H20" i="2"/>
  <c r="F47" i="2"/>
  <c r="F52" i="2"/>
  <c r="F35" i="2"/>
  <c r="F12" i="2"/>
  <c r="F13" i="2"/>
  <c r="F16" i="2"/>
  <c r="F22" i="2"/>
  <c r="F56" i="2"/>
  <c r="F43" i="2"/>
  <c r="F11" i="2"/>
  <c r="F26" i="2"/>
  <c r="F54" i="2"/>
  <c r="F32" i="2"/>
  <c r="F36" i="2"/>
  <c r="F49" i="2"/>
  <c r="F51" i="2"/>
  <c r="F39" i="2"/>
  <c r="F10" i="2"/>
  <c r="F23" i="2"/>
  <c r="F31" i="2"/>
  <c r="F46" i="2"/>
  <c r="F53" i="2"/>
  <c r="F55" i="2"/>
  <c r="F45" i="2"/>
  <c r="F8" i="2"/>
  <c r="F20" i="2"/>
  <c r="K43" i="2" l="1"/>
  <c r="M43" i="2" s="1"/>
  <c r="N43" i="2" s="1"/>
  <c r="K13" i="2"/>
  <c r="M13" i="2" s="1"/>
  <c r="N13" i="2" s="1"/>
  <c r="K47" i="2"/>
  <c r="M47" i="2" s="1"/>
  <c r="N47" i="2" s="1"/>
  <c r="K45" i="2"/>
  <c r="M45" i="2" s="1"/>
  <c r="N45" i="2" s="1"/>
  <c r="K31" i="2"/>
  <c r="M31" i="2" s="1"/>
  <c r="N31" i="2" s="1"/>
  <c r="K51" i="2"/>
  <c r="M51" i="2" s="1"/>
  <c r="N51" i="2" s="1"/>
  <c r="K54" i="2"/>
  <c r="M54" i="2" s="1"/>
  <c r="N54" i="2" s="1"/>
  <c r="K55" i="2"/>
  <c r="M55" i="2" s="1"/>
  <c r="N55" i="2" s="1"/>
  <c r="K12" i="2"/>
  <c r="M12" i="2" s="1"/>
  <c r="N12" i="2" s="1"/>
  <c r="K23" i="2"/>
  <c r="M23" i="2" s="1"/>
  <c r="N23" i="2" s="1"/>
  <c r="K20" i="2"/>
  <c r="M20" i="2" s="1"/>
  <c r="N20" i="2" s="1"/>
  <c r="K10" i="2"/>
  <c r="M10" i="2" s="1"/>
  <c r="N10" i="2" s="1"/>
  <c r="K26" i="2"/>
  <c r="M26" i="2" s="1"/>
  <c r="N26" i="2" s="1"/>
  <c r="K49" i="2"/>
  <c r="M49" i="2" s="1"/>
  <c r="N49" i="2" s="1"/>
  <c r="K56" i="2"/>
  <c r="M56" i="2" s="1"/>
  <c r="N56" i="2" s="1"/>
  <c r="K53" i="2"/>
  <c r="M53" i="2" s="1"/>
  <c r="N53" i="2" s="1"/>
  <c r="K36" i="2"/>
  <c r="M36" i="2" s="1"/>
  <c r="N36" i="2" s="1"/>
  <c r="K16" i="2"/>
  <c r="M16" i="2" s="1"/>
  <c r="N16" i="2" s="1"/>
  <c r="K22" i="2"/>
  <c r="M22" i="2" s="1"/>
  <c r="N22" i="2" s="1"/>
  <c r="K52" i="2"/>
  <c r="M52" i="2" s="1"/>
  <c r="N52" i="2" s="1"/>
  <c r="K46" i="2"/>
  <c r="M46" i="2" s="1"/>
  <c r="N46" i="2" s="1"/>
  <c r="K39" i="2"/>
  <c r="M39" i="2" s="1"/>
  <c r="N39" i="2" s="1"/>
  <c r="K35" i="2"/>
  <c r="M35" i="2" s="1"/>
  <c r="N35" i="2" s="1"/>
  <c r="K32" i="2"/>
  <c r="M32" i="2" s="1"/>
  <c r="N32" i="2" s="1"/>
  <c r="K8" i="2"/>
  <c r="M8" i="2" s="1"/>
  <c r="N8" i="2" s="1"/>
  <c r="K11" i="2"/>
  <c r="M11" i="2" s="1"/>
  <c r="N11" i="2" s="1"/>
</calcChain>
</file>

<file path=xl/sharedStrings.xml><?xml version="1.0" encoding="utf-8"?>
<sst xmlns="http://schemas.openxmlformats.org/spreadsheetml/2006/main" count="593" uniqueCount="238">
  <si>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</si>
  <si>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</si>
  <si>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</si>
  <si>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</si>
  <si>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</si>
  <si>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</si>
  <si>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</si>
  <si>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</si>
  <si>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</si>
  <si>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</si>
  <si>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</si>
  <si>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</si>
  <si>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</si>
  <si>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</si>
  <si>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</si>
  <si>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</si>
  <si>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</si>
  <si>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</si>
  <si>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</si>
  <si>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</si>
  <si>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</si>
  <si>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</si>
  <si>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</si>
  <si>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</si>
  <si>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</si>
  <si>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</si>
  <si>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</si>
  <si>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</si>
  <si>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</si>
  <si>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Nary</t>
  </si>
  <si>
    <t>13300</t>
  </si>
  <si>
    <t>chan.nary@pucsr.edu.kh</t>
  </si>
  <si>
    <t>-</t>
  </si>
  <si>
    <t>1681174166</t>
  </si>
  <si>
    <t>Him</t>
  </si>
  <si>
    <t>Sokunthida</t>
  </si>
  <si>
    <t>14456</t>
  </si>
  <si>
    <t>him.sokunthida@pucsr.edu.kh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</si>
  <si>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</si>
  <si>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</si>
  <si>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</si>
  <si>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</si>
  <si>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</si>
  <si>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</si>
  <si>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</si>
  <si>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</si>
  <si>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</si>
  <si>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</si>
  <si>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</si>
  <si>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Nak</t>
  </si>
  <si>
    <t>Danyka</t>
  </si>
  <si>
    <t>12741</t>
  </si>
  <si>
    <t>nak.danyka@pucsr.edu.kh</t>
  </si>
  <si>
    <t>Nou</t>
  </si>
  <si>
    <t>Cheasamnang</t>
  </si>
  <si>
    <t>13046</t>
  </si>
  <si>
    <t>nou.cheasamnang@pucsr.edu.kh</t>
  </si>
  <si>
    <t>Phorn</t>
  </si>
  <si>
    <t>Sokhadavid</t>
  </si>
  <si>
    <t>14602</t>
  </si>
  <si>
    <t>phorn.sokhadavid@pucsr.edu.kh</t>
  </si>
  <si>
    <t>Plek</t>
  </si>
  <si>
    <t>Vandy</t>
  </si>
  <si>
    <t>13318</t>
  </si>
  <si>
    <t>plek.vandy@pucsr.edu.kh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</si>
  <si>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</si>
  <si>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</si>
  <si>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</si>
  <si>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</si>
  <si>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</si>
  <si>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</si>
  <si>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</si>
  <si>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</si>
  <si>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</si>
  <si>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</si>
  <si>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</si>
  <si>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</si>
  <si>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</si>
  <si>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</si>
  <si>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</si>
  <si>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</si>
  <si>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Sam</t>
  </si>
  <si>
    <t>Sokmaly</t>
  </si>
  <si>
    <t>13289</t>
  </si>
  <si>
    <t>sam.sokmaly@pucsr.edu.kh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</si>
  <si>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</si>
  <si>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</si>
  <si>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</si>
  <si>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</si>
  <si>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</si>
  <si>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</si>
  <si>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</si>
  <si>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</si>
  <si>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</si>
  <si>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</si>
  <si>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</si>
  <si>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</si>
  <si>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</si>
  <si>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</si>
  <si>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</si>
  <si>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</si>
  <si>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14889</t>
  </si>
  <si>
    <t>so.samnang2@pucsr.edu.kh</t>
  </si>
  <si>
    <t>Souem</t>
  </si>
  <si>
    <t>Sreypin</t>
  </si>
  <si>
    <t>13904</t>
  </si>
  <si>
    <t>souem.sreypin@pucsr.edu.kh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</si>
  <si>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</si>
  <si>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</si>
  <si>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</si>
  <si>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</si>
  <si>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</si>
  <si>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</si>
  <si>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</si>
  <si>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</si>
  <si>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</si>
  <si>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</si>
  <si>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</si>
  <si>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</si>
  <si>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</si>
  <si>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</si>
  <si>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</si>
  <si>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</si>
  <si>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</si>
  <si>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</si>
  <si>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</si>
  <si>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</si>
  <si>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</si>
  <si>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</si>
  <si>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</si>
  <si>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</si>
  <si>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</si>
  <si>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</si>
  <si>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</si>
  <si>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</si>
  <si>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</si>
  <si>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</si>
  <si>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</si>
  <si>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Vy</t>
  </si>
  <si>
    <t>Chhinseang</t>
  </si>
  <si>
    <t>13299</t>
  </si>
  <si>
    <t>vy.chhinseang@pucsr.edu.kh</t>
  </si>
  <si>
    <t>SURNAME</t>
  </si>
  <si>
    <t>FIRST NAME</t>
  </si>
  <si>
    <t>ID</t>
  </si>
  <si>
    <t>VENTURES CLASS</t>
  </si>
  <si>
    <t>READING CLASS</t>
  </si>
  <si>
    <t>COMPUTER CLASS</t>
  </si>
  <si>
    <t>EHSS-7A</t>
  </si>
  <si>
    <t>Both</t>
  </si>
  <si>
    <t>Seyha</t>
  </si>
  <si>
    <t>13337</t>
  </si>
  <si>
    <t>Buth</t>
  </si>
  <si>
    <t>Hengleap</t>
  </si>
  <si>
    <t>12922</t>
  </si>
  <si>
    <t>Channa</t>
  </si>
  <si>
    <t>Panha</t>
  </si>
  <si>
    <t>12914</t>
  </si>
  <si>
    <t>Dorn</t>
  </si>
  <si>
    <t>Visal</t>
  </si>
  <si>
    <t>13334</t>
  </si>
  <si>
    <t>Doth</t>
  </si>
  <si>
    <t>Sokha</t>
  </si>
  <si>
    <t>13266</t>
  </si>
  <si>
    <t>Eng</t>
  </si>
  <si>
    <t>Timeng</t>
  </si>
  <si>
    <t>13326</t>
  </si>
  <si>
    <t>Hang</t>
  </si>
  <si>
    <t>Rihengheng</t>
  </si>
  <si>
    <t>14141</t>
  </si>
  <si>
    <t>Haw</t>
  </si>
  <si>
    <t>Measjolly</t>
  </si>
  <si>
    <t>13345</t>
  </si>
  <si>
    <t>Hour</t>
  </si>
  <si>
    <t>Lyveng</t>
  </si>
  <si>
    <t>13259</t>
  </si>
  <si>
    <t>Hout</t>
  </si>
  <si>
    <t>Soseila</t>
  </si>
  <si>
    <t>10822</t>
  </si>
  <si>
    <t>Iev</t>
  </si>
  <si>
    <t>Chheangvoreaksei</t>
  </si>
  <si>
    <t>14490</t>
  </si>
  <si>
    <t>Kan</t>
  </si>
  <si>
    <t>Sokunthea</t>
  </si>
  <si>
    <t>11695</t>
  </si>
  <si>
    <t>Khemrith</t>
  </si>
  <si>
    <t>Soulan</t>
  </si>
  <si>
    <t>13913</t>
  </si>
  <si>
    <t>Kosal</t>
  </si>
  <si>
    <t>Rathanaksambat</t>
  </si>
  <si>
    <t>15219</t>
  </si>
  <si>
    <t>Lang</t>
  </si>
  <si>
    <t>Seavmeng</t>
  </si>
  <si>
    <t>14597</t>
  </si>
  <si>
    <t>Lay</t>
  </si>
  <si>
    <t>Yannith</t>
  </si>
  <si>
    <t>12284</t>
  </si>
  <si>
    <t>Leangchy</t>
  </si>
  <si>
    <t>Kanika</t>
  </si>
  <si>
    <t>13637</t>
  </si>
  <si>
    <t>Len</t>
  </si>
  <si>
    <t>Somalita</t>
  </si>
  <si>
    <t>13741</t>
  </si>
  <si>
    <t>Pen</t>
  </si>
  <si>
    <t>Vireakyuth</t>
  </si>
  <si>
    <t>13826</t>
  </si>
  <si>
    <t>Pha</t>
  </si>
  <si>
    <t>Lita</t>
  </si>
  <si>
    <t>13909</t>
  </si>
  <si>
    <t>Thida</t>
  </si>
  <si>
    <t>13910</t>
  </si>
  <si>
    <t>Soeun</t>
  </si>
  <si>
    <t>Socheata</t>
  </si>
  <si>
    <t>15162</t>
  </si>
  <si>
    <t>Sor</t>
  </si>
  <si>
    <t>Chanthida</t>
  </si>
  <si>
    <t>13786</t>
  </si>
  <si>
    <t>Sroy</t>
  </si>
  <si>
    <t>Rithy</t>
  </si>
  <si>
    <t>13443</t>
  </si>
  <si>
    <t>Vann</t>
  </si>
  <si>
    <t>Theary</t>
  </si>
  <si>
    <t>13237</t>
  </si>
  <si>
    <t>Vuthy</t>
  </si>
  <si>
    <t>Syra</t>
  </si>
  <si>
    <t>13369</t>
  </si>
  <si>
    <t>Maklandproklin</t>
  </si>
  <si>
    <t>13313</t>
  </si>
  <si>
    <t>SUBTOTAL</t>
  </si>
  <si>
    <t>ABSENCE PENALTY</t>
  </si>
  <si>
    <t>TOTAL AFTER PENALTY</t>
  </si>
  <si>
    <t>FINAL GRADE</t>
  </si>
  <si>
    <t>VENTURES</t>
  </si>
  <si>
    <t>READING</t>
  </si>
  <si>
    <t>Column1</t>
  </si>
  <si>
    <t>Column2</t>
  </si>
  <si>
    <t>Column3</t>
  </si>
  <si>
    <t xml:space="preserve">EHSS-07 - Final Grades - January 2023 A Term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</si>
</sst>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  <font>
      <sz val="11"/>
      <color rgb="FF000000"/>
      <name val="Calibri"/>
    </font>
    <font>
      <b/>
      <sz val="12"/>
      <color theme="0"/>
      <name val="Calibri"/>
      <family val="2"/>
      <scheme val="minor"/>
    </font>
    <font>
      <sz val="2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3" fontId="0" fillId="0" borderId="0" xfId="1" applyFont="1"/>
    <xf numFmtId="43" fontId="4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5" fillId="0" borderId="0" xfId="1" applyFont="1" applyAlignment="1">
      <alignment horizontal="center" vertical="center"/>
    </xf>
    <xf numFmtId="43" fontId="7" fillId="2" borderId="1" xfId="1" applyFont="1" applyFill="1" applyBorder="1" applyAlignment="1">
      <alignment horizontal="center" vertical="center"/>
    </xf>
    <xf numFmtId="43" fontId="7" fillId="2" borderId="1" xfId="1" applyFont="1" applyFill="1" applyBorder="1" applyAlignment="1">
      <alignment horizontal="center" vertical="center" wrapText="1"/>
    </xf>
    <xf numFmtId="43" fontId="7" fillId="2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17">
    <dxf>
      <numFmt numFmtId="30" formatCode="@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33400-450B-7746-ACAA-F08D7E5C5D5F}" name="Table1" displayName="Table1" ref="D5:N58" totalsRowShown="0" headerRowDxfId="3" headerRowBorderDxfId="12" tableBorderDxfId="13" headerRowCellStyle="Comma">
  <autoFilter ref="D5:N58" xr:uid="{57433400-450B-7746-ACAA-F08D7E5C5D5F}"/>
  <tableColumns count="11">
    <tableColumn id="1" xr3:uid="{991108AE-3EFF-B442-9240-D2FBA60DAA42}" name="ID" dataDxfId="0"/>
    <tableColumn id="2" xr3:uid="{AE47E35E-F6BC-DF45-9A57-EF3E423A89D9}" name="VENTURES" dataDxfId="1" dataCellStyle="Comma"/>
    <tableColumn id="3" xr3:uid="{132F9B63-9A7B-DE4E-B3F4-D62D3FDBADE7}" name="Column1" dataDxfId="11" dataCellStyle="Comma">
      <calculatedColumnFormula>E6*0.45</calculatedColumnFormula>
    </tableColumn>
    <tableColumn id="4" xr3:uid="{769390EC-CECA-DC48-95EC-0D98250CCB8A}" name="READING" dataDxfId="10" dataCellStyle="Comma"/>
    <tableColumn id="5" xr3:uid="{570BBFFA-A625-E14B-AE84-2127E5E16C54}" name="Column2" dataDxfId="9" dataCellStyle="Comma">
      <calculatedColumnFormula>G6*0.45</calculatedColumnFormula>
    </tableColumn>
    <tableColumn id="6" xr3:uid="{F930BF15-1C9E-BD4F-8E57-033F184CDFB3}" name="COMPUTER CLASS" dataDxfId="8" dataCellStyle="Comma"/>
    <tableColumn id="7" xr3:uid="{83E3A298-D3BB-5C44-834F-70D979E8EA41}" name="Column3" dataDxfId="7" dataCellStyle="Comma">
      <calculatedColumnFormula>I6*0.1</calculatedColumnFormula>
    </tableColumn>
    <tableColumn id="8" xr3:uid="{80F5566C-8F36-8F4B-9551-276EC8215963}" name="SUBTOTAL" dataDxfId="6" dataCellStyle="Comma">
      <calculatedColumnFormula>F6+H6+J6</calculatedColumnFormula>
    </tableColumn>
    <tableColumn id="9" xr3:uid="{D5FFEE54-9703-E448-9C89-C71518B686FB}" name="ABSENCE PENALTY" dataDxfId="2" dataCellStyle="Comma">
      <calculatedColumnFormula>(SUM(P6:V6)*0.7*0.475)</calculatedColumnFormula>
    </tableColumn>
    <tableColumn id="10" xr3:uid="{3AD8D987-BC6C-0E43-8A65-76795F2E200C}" name="TOTAL AFTER PENALTY" dataDxfId="5" dataCellStyle="Comma">
      <calculatedColumnFormula>K6-L6</calculatedColumnFormula>
    </tableColumn>
    <tableColumn id="11" xr3:uid="{25E73D95-CAD1-774A-85D3-7A1BAD3A5624}" name="FINAL GRADE" dataDxfId="4" dataCellStyle="Comma">
      <calculatedColumnFormula>IF(M6&lt;50,"F",IF(M6&lt;65,"D",IF(M6&lt;80,"C",IF(M6&lt;90,"B",IF(M6&gt;=90,"A")))))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opLeftCell="H5" workbookViewId="0">
      <selection activeCell="Z1" sqref="Z1:AA30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 t="s">
        <v>32</v>
      </c>
      <c r="AA2" s="1" t="s">
        <v>32</v>
      </c>
      <c r="AB2" s="1" t="s">
        <v>33</v>
      </c>
    </row>
    <row r="3" spans="1:28" x14ac:dyDescent="0.2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34.729999999999997</v>
      </c>
      <c r="H3">
        <v>73.11</v>
      </c>
      <c r="I3">
        <v>9.93</v>
      </c>
      <c r="J3">
        <v>7.02</v>
      </c>
      <c r="K3">
        <v>6.22</v>
      </c>
      <c r="L3">
        <v>0.95</v>
      </c>
      <c r="M3">
        <v>0.64</v>
      </c>
      <c r="N3">
        <v>62.22</v>
      </c>
      <c r="O3">
        <v>8.89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 t="s">
        <v>32</v>
      </c>
      <c r="AA3" s="1" t="s">
        <v>32</v>
      </c>
      <c r="AB3" s="1" t="s">
        <v>33</v>
      </c>
    </row>
    <row r="4" spans="1:28" x14ac:dyDescent="0.2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72.489999999999995</v>
      </c>
      <c r="H4">
        <v>73.459999999999994</v>
      </c>
      <c r="I4">
        <v>10.47</v>
      </c>
      <c r="J4">
        <v>6.88</v>
      </c>
      <c r="K4">
        <v>7.07</v>
      </c>
      <c r="L4">
        <v>10.59</v>
      </c>
      <c r="M4">
        <v>7.06</v>
      </c>
      <c r="N4">
        <v>52.4</v>
      </c>
      <c r="O4">
        <v>7.49</v>
      </c>
      <c r="P4">
        <v>68.63</v>
      </c>
      <c r="Q4">
        <v>9.36</v>
      </c>
      <c r="R4">
        <v>5.39</v>
      </c>
      <c r="S4">
        <v>6.67</v>
      </c>
      <c r="T4">
        <v>6.67</v>
      </c>
      <c r="U4">
        <v>9.7200000000000006</v>
      </c>
      <c r="V4">
        <v>6.48</v>
      </c>
      <c r="W4">
        <v>49.55</v>
      </c>
      <c r="X4">
        <v>7.08</v>
      </c>
      <c r="Y4">
        <v>5</v>
      </c>
      <c r="Z4" s="1" t="s">
        <v>32</v>
      </c>
      <c r="AA4" s="1" t="s">
        <v>32</v>
      </c>
      <c r="AB4" s="1" t="s">
        <v>33</v>
      </c>
    </row>
    <row r="5" spans="1:28" x14ac:dyDescent="0.2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78.59</v>
      </c>
      <c r="H5">
        <v>80.599999999999994</v>
      </c>
      <c r="I5">
        <v>12.61</v>
      </c>
      <c r="J5">
        <v>8.2799999999999994</v>
      </c>
      <c r="K5">
        <v>8.5399999999999991</v>
      </c>
      <c r="L5">
        <v>11.5</v>
      </c>
      <c r="M5">
        <v>7.66</v>
      </c>
      <c r="N5">
        <v>56.49</v>
      </c>
      <c r="O5">
        <v>8.07</v>
      </c>
      <c r="P5">
        <v>76.430000000000007</v>
      </c>
      <c r="Q5">
        <v>12.37</v>
      </c>
      <c r="R5">
        <v>8.68</v>
      </c>
      <c r="S5">
        <v>8.2799999999999994</v>
      </c>
      <c r="T5">
        <v>7.78</v>
      </c>
      <c r="U5">
        <v>11.79</v>
      </c>
      <c r="V5">
        <v>7.86</v>
      </c>
      <c r="W5">
        <v>52.27</v>
      </c>
      <c r="X5">
        <v>7.47</v>
      </c>
      <c r="Y5">
        <v>4</v>
      </c>
      <c r="Z5" s="1" t="s">
        <v>32</v>
      </c>
      <c r="AA5" s="1" t="s">
        <v>32</v>
      </c>
      <c r="AB5" s="1" t="s">
        <v>33</v>
      </c>
    </row>
    <row r="6" spans="1:28" x14ac:dyDescent="0.2">
      <c r="A6" s="1" t="s">
        <v>45</v>
      </c>
      <c r="B6" s="1" t="s">
        <v>46</v>
      </c>
      <c r="C6" s="1" t="s">
        <v>47</v>
      </c>
      <c r="D6" s="1"/>
      <c r="E6" s="1"/>
      <c r="F6" s="1" t="s">
        <v>48</v>
      </c>
      <c r="G6">
        <v>56.64</v>
      </c>
      <c r="H6">
        <v>59.73</v>
      </c>
      <c r="I6">
        <v>8.49</v>
      </c>
      <c r="J6">
        <v>8.64</v>
      </c>
      <c r="K6">
        <v>2.68</v>
      </c>
      <c r="L6">
        <v>8.67</v>
      </c>
      <c r="M6">
        <v>5.78</v>
      </c>
      <c r="N6">
        <v>42.57</v>
      </c>
      <c r="O6">
        <v>6.08</v>
      </c>
      <c r="P6">
        <v>51.1</v>
      </c>
      <c r="Q6">
        <v>6.57</v>
      </c>
      <c r="R6">
        <v>4.47</v>
      </c>
      <c r="S6">
        <v>4.37</v>
      </c>
      <c r="T6">
        <v>4.3099999999999996</v>
      </c>
      <c r="U6">
        <v>4.9800000000000004</v>
      </c>
      <c r="V6">
        <v>3.32</v>
      </c>
      <c r="W6">
        <v>39.549999999999997</v>
      </c>
      <c r="X6">
        <v>5.65</v>
      </c>
      <c r="Y6">
        <v>4</v>
      </c>
      <c r="Z6" s="1" t="s">
        <v>32</v>
      </c>
      <c r="AA6" s="1" t="s">
        <v>32</v>
      </c>
      <c r="AB6" s="1" t="s">
        <v>33</v>
      </c>
    </row>
    <row r="7" spans="1:28" x14ac:dyDescent="0.2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40.369999999999997</v>
      </c>
      <c r="H7">
        <v>84.98</v>
      </c>
      <c r="I7">
        <v>13.7</v>
      </c>
      <c r="J7">
        <v>9.48</v>
      </c>
      <c r="K7">
        <v>8.7799999999999994</v>
      </c>
      <c r="L7">
        <v>13.16</v>
      </c>
      <c r="M7">
        <v>8.77</v>
      </c>
      <c r="N7">
        <v>58.13</v>
      </c>
      <c r="O7">
        <v>8.3000000000000007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" t="s">
        <v>32</v>
      </c>
      <c r="AA7" s="1" t="s">
        <v>32</v>
      </c>
      <c r="AB7" s="1" t="s">
        <v>33</v>
      </c>
    </row>
    <row r="8" spans="1:28" x14ac:dyDescent="0.2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60.15</v>
      </c>
      <c r="H8">
        <v>57.04</v>
      </c>
      <c r="I8">
        <v>11.02</v>
      </c>
      <c r="J8">
        <v>8.84</v>
      </c>
      <c r="K8">
        <v>5.85</v>
      </c>
      <c r="L8">
        <v>8.36</v>
      </c>
      <c r="M8">
        <v>5.57</v>
      </c>
      <c r="N8">
        <v>37.659999999999997</v>
      </c>
      <c r="O8">
        <v>5.38</v>
      </c>
      <c r="P8">
        <v>61.18</v>
      </c>
      <c r="Q8">
        <v>9.98</v>
      </c>
      <c r="R8">
        <v>5.13</v>
      </c>
      <c r="S8">
        <v>6.78</v>
      </c>
      <c r="T8">
        <v>8.06</v>
      </c>
      <c r="U8">
        <v>9.83</v>
      </c>
      <c r="V8">
        <v>6.56</v>
      </c>
      <c r="W8">
        <v>41.36</v>
      </c>
      <c r="X8">
        <v>5.91</v>
      </c>
      <c r="Y8">
        <v>4</v>
      </c>
      <c r="Z8" s="1" t="s">
        <v>32</v>
      </c>
      <c r="AA8" s="1" t="s">
        <v>32</v>
      </c>
      <c r="AB8" s="1" t="s">
        <v>33</v>
      </c>
    </row>
    <row r="9" spans="1:28" x14ac:dyDescent="0.2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" t="s">
        <v>32</v>
      </c>
      <c r="AA9" s="1" t="s">
        <v>32</v>
      </c>
      <c r="AB9" s="1" t="s">
        <v>33</v>
      </c>
    </row>
    <row r="10" spans="1:28" x14ac:dyDescent="0.2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22.88</v>
      </c>
      <c r="H10">
        <v>39.75</v>
      </c>
      <c r="I10">
        <v>3.32</v>
      </c>
      <c r="J10">
        <v>4.43</v>
      </c>
      <c r="K10">
        <v>0</v>
      </c>
      <c r="L10">
        <v>0</v>
      </c>
      <c r="M10">
        <v>0</v>
      </c>
      <c r="N10">
        <v>36.43</v>
      </c>
      <c r="O10">
        <v>5.2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 s="1" t="s">
        <v>32</v>
      </c>
      <c r="AA10" s="1" t="s">
        <v>32</v>
      </c>
      <c r="AB10" s="1" t="s">
        <v>33</v>
      </c>
    </row>
    <row r="11" spans="1:28" x14ac:dyDescent="0.2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88.6</v>
      </c>
      <c r="H11">
        <v>93.13</v>
      </c>
      <c r="I11">
        <v>14.26</v>
      </c>
      <c r="J11">
        <v>9.6300000000000008</v>
      </c>
      <c r="K11">
        <v>9.39</v>
      </c>
      <c r="L11">
        <v>12.55</v>
      </c>
      <c r="M11">
        <v>8.3699999999999992</v>
      </c>
      <c r="N11">
        <v>66.319999999999993</v>
      </c>
      <c r="O11">
        <v>9.4700000000000006</v>
      </c>
      <c r="P11">
        <v>82.88</v>
      </c>
      <c r="Q11">
        <v>12.24</v>
      </c>
      <c r="R11">
        <v>7.63</v>
      </c>
      <c r="S11">
        <v>8.51</v>
      </c>
      <c r="T11">
        <v>8.33</v>
      </c>
      <c r="U11">
        <v>10.64</v>
      </c>
      <c r="V11">
        <v>7.09</v>
      </c>
      <c r="W11">
        <v>60</v>
      </c>
      <c r="X11">
        <v>8.57</v>
      </c>
      <c r="Y11">
        <v>5</v>
      </c>
      <c r="Z11" s="1" t="s">
        <v>32</v>
      </c>
      <c r="AA11" s="1" t="s">
        <v>32</v>
      </c>
      <c r="AB11" s="1" t="s">
        <v>33</v>
      </c>
    </row>
    <row r="12" spans="1:28" x14ac:dyDescent="0.2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81.180000000000007</v>
      </c>
      <c r="H12">
        <v>86.09</v>
      </c>
      <c r="I12">
        <v>13.81</v>
      </c>
      <c r="J12">
        <v>9.75</v>
      </c>
      <c r="K12">
        <v>8.66</v>
      </c>
      <c r="L12">
        <v>8.43</v>
      </c>
      <c r="M12">
        <v>5.62</v>
      </c>
      <c r="N12">
        <v>63.86</v>
      </c>
      <c r="O12">
        <v>9.1199999999999992</v>
      </c>
      <c r="P12">
        <v>74.3</v>
      </c>
      <c r="Q12">
        <v>10.34</v>
      </c>
      <c r="R12">
        <v>7.37</v>
      </c>
      <c r="S12">
        <v>6.78</v>
      </c>
      <c r="T12">
        <v>6.53</v>
      </c>
      <c r="U12">
        <v>10.32</v>
      </c>
      <c r="V12">
        <v>6.88</v>
      </c>
      <c r="W12">
        <v>53.64</v>
      </c>
      <c r="X12">
        <v>7.66</v>
      </c>
      <c r="Y12">
        <v>5</v>
      </c>
      <c r="Z12" s="1" t="s">
        <v>32</v>
      </c>
      <c r="AA12" s="1" t="s">
        <v>32</v>
      </c>
      <c r="AB12" s="1" t="s">
        <v>33</v>
      </c>
    </row>
    <row r="13" spans="1:28" x14ac:dyDescent="0.2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61.09</v>
      </c>
      <c r="H13">
        <v>69.92</v>
      </c>
      <c r="I13">
        <v>12.21</v>
      </c>
      <c r="J13">
        <v>7.38</v>
      </c>
      <c r="K13">
        <v>8.9</v>
      </c>
      <c r="L13">
        <v>10.63</v>
      </c>
      <c r="M13">
        <v>7.08</v>
      </c>
      <c r="N13">
        <v>47.08</v>
      </c>
      <c r="O13">
        <v>6.73</v>
      </c>
      <c r="P13">
        <v>48.18</v>
      </c>
      <c r="Q13">
        <v>8.8000000000000007</v>
      </c>
      <c r="R13">
        <v>5.92</v>
      </c>
      <c r="S13">
        <v>5.29</v>
      </c>
      <c r="T13">
        <v>6.39</v>
      </c>
      <c r="U13">
        <v>8.02</v>
      </c>
      <c r="V13">
        <v>5.34</v>
      </c>
      <c r="W13">
        <v>31.36</v>
      </c>
      <c r="X13">
        <v>4.4800000000000004</v>
      </c>
      <c r="Y13">
        <v>5</v>
      </c>
      <c r="Z13" s="1" t="s">
        <v>32</v>
      </c>
      <c r="AA13" s="1" t="s">
        <v>32</v>
      </c>
      <c r="AB13" s="1" t="s">
        <v>33</v>
      </c>
    </row>
    <row r="14" spans="1:28" x14ac:dyDescent="0.2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88.23</v>
      </c>
      <c r="H14">
        <v>91.55</v>
      </c>
      <c r="I14">
        <v>12.32</v>
      </c>
      <c r="J14">
        <v>8.75</v>
      </c>
      <c r="K14">
        <v>7.68</v>
      </c>
      <c r="L14">
        <v>13.32</v>
      </c>
      <c r="M14">
        <v>8.8800000000000008</v>
      </c>
      <c r="N14">
        <v>65.91</v>
      </c>
      <c r="O14">
        <v>9.42</v>
      </c>
      <c r="P14">
        <v>83.67</v>
      </c>
      <c r="Q14">
        <v>11.51</v>
      </c>
      <c r="R14">
        <v>6.84</v>
      </c>
      <c r="S14">
        <v>8.9700000000000006</v>
      </c>
      <c r="T14">
        <v>7.22</v>
      </c>
      <c r="U14">
        <v>12.16</v>
      </c>
      <c r="V14">
        <v>8.11</v>
      </c>
      <c r="W14">
        <v>60</v>
      </c>
      <c r="X14">
        <v>8.57</v>
      </c>
      <c r="Y14">
        <v>5</v>
      </c>
      <c r="Z14" s="1" t="s">
        <v>32</v>
      </c>
      <c r="AA14" s="1" t="s">
        <v>32</v>
      </c>
      <c r="AB14" s="1" t="s">
        <v>33</v>
      </c>
    </row>
    <row r="15" spans="1:28" x14ac:dyDescent="0.2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" t="s">
        <v>32</v>
      </c>
      <c r="AA15" s="1" t="s">
        <v>32</v>
      </c>
      <c r="AB15" s="1" t="s">
        <v>33</v>
      </c>
    </row>
    <row r="16" spans="1:28" x14ac:dyDescent="0.2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86.16</v>
      </c>
      <c r="H16">
        <v>87.44</v>
      </c>
      <c r="I16">
        <v>13.32</v>
      </c>
      <c r="J16">
        <v>9.11</v>
      </c>
      <c r="K16">
        <v>8.66</v>
      </c>
      <c r="L16">
        <v>12.71</v>
      </c>
      <c r="M16">
        <v>8.4700000000000006</v>
      </c>
      <c r="N16">
        <v>61.4</v>
      </c>
      <c r="O16">
        <v>8.77</v>
      </c>
      <c r="P16">
        <v>87.64</v>
      </c>
      <c r="Q16">
        <v>13.49</v>
      </c>
      <c r="R16">
        <v>8.9499999999999993</v>
      </c>
      <c r="S16">
        <v>8.74</v>
      </c>
      <c r="T16">
        <v>9.31</v>
      </c>
      <c r="U16">
        <v>12.33</v>
      </c>
      <c r="V16">
        <v>8.2200000000000006</v>
      </c>
      <c r="W16">
        <v>61.81</v>
      </c>
      <c r="X16">
        <v>8.83</v>
      </c>
      <c r="Y16">
        <v>3</v>
      </c>
      <c r="Z16" s="1" t="s">
        <v>32</v>
      </c>
      <c r="AA16" s="1" t="s">
        <v>32</v>
      </c>
      <c r="AB16" s="1" t="s">
        <v>33</v>
      </c>
    </row>
    <row r="17" spans="1:28" x14ac:dyDescent="0.2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61.49</v>
      </c>
      <c r="H17">
        <v>63.6</v>
      </c>
      <c r="I17">
        <v>11.46</v>
      </c>
      <c r="J17">
        <v>8.2100000000000009</v>
      </c>
      <c r="K17">
        <v>7.07</v>
      </c>
      <c r="L17">
        <v>7.51</v>
      </c>
      <c r="M17">
        <v>5.01</v>
      </c>
      <c r="N17">
        <v>44.62</v>
      </c>
      <c r="O17">
        <v>6.37</v>
      </c>
      <c r="P17">
        <v>59.54</v>
      </c>
      <c r="Q17">
        <v>9.02</v>
      </c>
      <c r="R17">
        <v>7.11</v>
      </c>
      <c r="S17">
        <v>5.52</v>
      </c>
      <c r="T17">
        <v>5.42</v>
      </c>
      <c r="U17">
        <v>10.07</v>
      </c>
      <c r="V17">
        <v>6.71</v>
      </c>
      <c r="W17">
        <v>40.450000000000003</v>
      </c>
      <c r="X17">
        <v>5.78</v>
      </c>
      <c r="Y17">
        <v>3</v>
      </c>
      <c r="Z17" s="1" t="s">
        <v>32</v>
      </c>
      <c r="AA17" s="1" t="s">
        <v>32</v>
      </c>
      <c r="AB17" s="1" t="s">
        <v>33</v>
      </c>
    </row>
    <row r="18" spans="1:28" x14ac:dyDescent="0.2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65.790000000000006</v>
      </c>
      <c r="H18">
        <v>75.97</v>
      </c>
      <c r="I18">
        <v>10.78</v>
      </c>
      <c r="J18">
        <v>8.15</v>
      </c>
      <c r="K18">
        <v>6.22</v>
      </c>
      <c r="L18">
        <v>11.16</v>
      </c>
      <c r="M18">
        <v>7.44</v>
      </c>
      <c r="N18">
        <v>54.04</v>
      </c>
      <c r="O18">
        <v>7.72</v>
      </c>
      <c r="P18">
        <v>56.22</v>
      </c>
      <c r="Q18">
        <v>8.18</v>
      </c>
      <c r="R18">
        <v>5.66</v>
      </c>
      <c r="S18">
        <v>5.29</v>
      </c>
      <c r="T18">
        <v>5.42</v>
      </c>
      <c r="U18">
        <v>7.13</v>
      </c>
      <c r="V18">
        <v>4.75</v>
      </c>
      <c r="W18">
        <v>40.909999999999997</v>
      </c>
      <c r="X18">
        <v>5.84</v>
      </c>
      <c r="Y18">
        <v>3</v>
      </c>
      <c r="Z18" s="1" t="s">
        <v>32</v>
      </c>
      <c r="AA18" s="1" t="s">
        <v>32</v>
      </c>
      <c r="AB18" s="1" t="s">
        <v>33</v>
      </c>
    </row>
    <row r="19" spans="1:28" x14ac:dyDescent="0.2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93.92</v>
      </c>
      <c r="H19">
        <v>94.59</v>
      </c>
      <c r="I19">
        <v>14.45</v>
      </c>
      <c r="J19">
        <v>9.75</v>
      </c>
      <c r="K19">
        <v>9.51</v>
      </c>
      <c r="L19">
        <v>14.24</v>
      </c>
      <c r="M19">
        <v>9.49</v>
      </c>
      <c r="N19">
        <v>65.91</v>
      </c>
      <c r="O19">
        <v>9.42</v>
      </c>
      <c r="P19">
        <v>92.61</v>
      </c>
      <c r="Q19">
        <v>14.47</v>
      </c>
      <c r="R19">
        <v>9.8699999999999992</v>
      </c>
      <c r="S19">
        <v>9.77</v>
      </c>
      <c r="T19">
        <v>9.31</v>
      </c>
      <c r="U19">
        <v>12.68</v>
      </c>
      <c r="V19">
        <v>8.4499999999999993</v>
      </c>
      <c r="W19">
        <v>65.45</v>
      </c>
      <c r="X19">
        <v>9.35</v>
      </c>
      <c r="Y19">
        <v>5</v>
      </c>
      <c r="Z19" s="1" t="s">
        <v>32</v>
      </c>
      <c r="AA19" s="1" t="s">
        <v>32</v>
      </c>
      <c r="AB19" s="1" t="s">
        <v>33</v>
      </c>
    </row>
    <row r="20" spans="1:28" x14ac:dyDescent="0.2">
      <c r="A20" s="1" t="s">
        <v>97</v>
      </c>
      <c r="B20" s="1" t="s">
        <v>98</v>
      </c>
      <c r="C20" s="1" t="s">
        <v>101</v>
      </c>
      <c r="D20" s="1"/>
      <c r="E20" s="1"/>
      <c r="F20" s="1" t="s">
        <v>102</v>
      </c>
      <c r="G20">
        <v>25.96</v>
      </c>
      <c r="H20">
        <v>48.35</v>
      </c>
      <c r="I20">
        <v>3.32</v>
      </c>
      <c r="J20">
        <v>4.42</v>
      </c>
      <c r="K20">
        <v>0</v>
      </c>
      <c r="L20">
        <v>0</v>
      </c>
      <c r="M20">
        <v>0</v>
      </c>
      <c r="N20">
        <v>45.03</v>
      </c>
      <c r="O20">
        <v>6.43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 s="1" t="s">
        <v>32</v>
      </c>
      <c r="AA20" s="1" t="s">
        <v>32</v>
      </c>
      <c r="AB20" s="1" t="s">
        <v>33</v>
      </c>
    </row>
    <row r="21" spans="1:28" x14ac:dyDescent="0.2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87.76</v>
      </c>
      <c r="H21">
        <v>88.63</v>
      </c>
      <c r="I21">
        <v>13.3</v>
      </c>
      <c r="J21">
        <v>8.9499999999999993</v>
      </c>
      <c r="K21">
        <v>8.7799999999999994</v>
      </c>
      <c r="L21">
        <v>12.7</v>
      </c>
      <c r="M21">
        <v>8.4700000000000006</v>
      </c>
      <c r="N21">
        <v>62.63</v>
      </c>
      <c r="O21">
        <v>8.9499999999999993</v>
      </c>
      <c r="P21">
        <v>85.6</v>
      </c>
      <c r="Q21">
        <v>13.11</v>
      </c>
      <c r="R21">
        <v>9.08</v>
      </c>
      <c r="S21">
        <v>9.08</v>
      </c>
      <c r="T21">
        <v>8.06</v>
      </c>
      <c r="U21">
        <v>12.04</v>
      </c>
      <c r="V21">
        <v>8.0299999999999994</v>
      </c>
      <c r="W21">
        <v>60.45</v>
      </c>
      <c r="X21">
        <v>8.64</v>
      </c>
      <c r="Y21">
        <v>5</v>
      </c>
      <c r="Z21" s="1" t="s">
        <v>32</v>
      </c>
      <c r="AA21" s="1" t="s">
        <v>32</v>
      </c>
      <c r="AB21" s="1" t="s">
        <v>33</v>
      </c>
    </row>
    <row r="22" spans="1:28" x14ac:dyDescent="0.2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59.14</v>
      </c>
      <c r="H22">
        <v>53.78</v>
      </c>
      <c r="I22">
        <v>9.2799999999999994</v>
      </c>
      <c r="J22">
        <v>7.38</v>
      </c>
      <c r="K22">
        <v>5</v>
      </c>
      <c r="L22">
        <v>7.25</v>
      </c>
      <c r="M22">
        <v>4.83</v>
      </c>
      <c r="N22">
        <v>37.25</v>
      </c>
      <c r="O22">
        <v>5.32</v>
      </c>
      <c r="P22">
        <v>62.3</v>
      </c>
      <c r="Q22">
        <v>10.34</v>
      </c>
      <c r="R22">
        <v>8.0299999999999994</v>
      </c>
      <c r="S22">
        <v>5.98</v>
      </c>
      <c r="T22">
        <v>6.67</v>
      </c>
      <c r="U22">
        <v>9.23</v>
      </c>
      <c r="V22">
        <v>6.16</v>
      </c>
      <c r="W22">
        <v>42.73</v>
      </c>
      <c r="X22">
        <v>6.1</v>
      </c>
      <c r="Y22">
        <v>4</v>
      </c>
      <c r="Z22" s="1" t="s">
        <v>32</v>
      </c>
      <c r="AA22" s="1" t="s">
        <v>32</v>
      </c>
      <c r="AB22" s="1" t="s">
        <v>33</v>
      </c>
    </row>
    <row r="23" spans="1:28" x14ac:dyDescent="0.2">
      <c r="A23" s="1" t="s">
        <v>107</v>
      </c>
      <c r="B23" s="1" t="s">
        <v>111</v>
      </c>
      <c r="C23" s="1" t="s">
        <v>112</v>
      </c>
      <c r="D23" s="1"/>
      <c r="E23" s="1"/>
      <c r="F23" s="1" t="s">
        <v>113</v>
      </c>
      <c r="G23">
        <v>55.37</v>
      </c>
      <c r="H23">
        <v>53.98</v>
      </c>
      <c r="I23">
        <v>10.18</v>
      </c>
      <c r="J23">
        <v>7.6</v>
      </c>
      <c r="K23">
        <v>5.98</v>
      </c>
      <c r="L23">
        <v>7.78</v>
      </c>
      <c r="M23">
        <v>5.18</v>
      </c>
      <c r="N23">
        <v>36.020000000000003</v>
      </c>
      <c r="O23">
        <v>5.15</v>
      </c>
      <c r="P23">
        <v>54.17</v>
      </c>
      <c r="Q23">
        <v>9.1199999999999992</v>
      </c>
      <c r="R23">
        <v>6.45</v>
      </c>
      <c r="S23">
        <v>4.71</v>
      </c>
      <c r="T23">
        <v>7.08</v>
      </c>
      <c r="U23">
        <v>7.32</v>
      </c>
      <c r="V23">
        <v>4.88</v>
      </c>
      <c r="W23">
        <v>37.729999999999997</v>
      </c>
      <c r="X23">
        <v>5.39</v>
      </c>
      <c r="Y23">
        <v>4</v>
      </c>
      <c r="Z23" s="1" t="s">
        <v>32</v>
      </c>
      <c r="AA23" s="1" t="s">
        <v>32</v>
      </c>
      <c r="AB23" s="1" t="s">
        <v>33</v>
      </c>
    </row>
    <row r="24" spans="1:28" x14ac:dyDescent="0.2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64.459999999999994</v>
      </c>
      <c r="H24">
        <v>77.06</v>
      </c>
      <c r="I24">
        <v>13.52</v>
      </c>
      <c r="J24">
        <v>9.25</v>
      </c>
      <c r="K24">
        <v>8.7799999999999994</v>
      </c>
      <c r="L24">
        <v>12.37</v>
      </c>
      <c r="M24">
        <v>8.25</v>
      </c>
      <c r="N24">
        <v>51.17</v>
      </c>
      <c r="O24">
        <v>7.31</v>
      </c>
      <c r="P24">
        <v>52.32</v>
      </c>
      <c r="Q24">
        <v>11.22</v>
      </c>
      <c r="R24">
        <v>8.5500000000000007</v>
      </c>
      <c r="S24">
        <v>7.36</v>
      </c>
      <c r="T24">
        <v>6.53</v>
      </c>
      <c r="U24">
        <v>9.2899999999999991</v>
      </c>
      <c r="V24">
        <v>6.19</v>
      </c>
      <c r="W24">
        <v>31.82</v>
      </c>
      <c r="X24">
        <v>4.55</v>
      </c>
      <c r="Y24">
        <v>3</v>
      </c>
      <c r="Z24" s="1" t="s">
        <v>32</v>
      </c>
      <c r="AA24" s="1" t="s">
        <v>32</v>
      </c>
      <c r="AB24" s="1" t="s">
        <v>33</v>
      </c>
    </row>
    <row r="25" spans="1:28" x14ac:dyDescent="0.2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80.7</v>
      </c>
      <c r="H25">
        <v>85.73</v>
      </c>
      <c r="I25">
        <v>13.9</v>
      </c>
      <c r="J25">
        <v>9.8800000000000008</v>
      </c>
      <c r="K25">
        <v>8.66</v>
      </c>
      <c r="L25">
        <v>12.47</v>
      </c>
      <c r="M25">
        <v>8.31</v>
      </c>
      <c r="N25">
        <v>59.36</v>
      </c>
      <c r="O25">
        <v>8.48</v>
      </c>
      <c r="P25">
        <v>75.75</v>
      </c>
      <c r="Q25">
        <v>10.89</v>
      </c>
      <c r="R25">
        <v>7.24</v>
      </c>
      <c r="S25">
        <v>6.21</v>
      </c>
      <c r="T25">
        <v>8.33</v>
      </c>
      <c r="U25">
        <v>10.77</v>
      </c>
      <c r="V25">
        <v>7.18</v>
      </c>
      <c r="W25">
        <v>54.09</v>
      </c>
      <c r="X25">
        <v>7.73</v>
      </c>
      <c r="Y25">
        <v>4</v>
      </c>
      <c r="Z25" s="1" t="s">
        <v>32</v>
      </c>
      <c r="AA25" s="1" t="s">
        <v>32</v>
      </c>
      <c r="AB25" s="1" t="s">
        <v>33</v>
      </c>
    </row>
    <row r="26" spans="1:28" x14ac:dyDescent="0.2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82.62</v>
      </c>
      <c r="H26">
        <v>82.61</v>
      </c>
      <c r="I26">
        <v>12.1</v>
      </c>
      <c r="J26">
        <v>8.57</v>
      </c>
      <c r="K26">
        <v>7.56</v>
      </c>
      <c r="L26">
        <v>12.38</v>
      </c>
      <c r="M26">
        <v>8.26</v>
      </c>
      <c r="N26">
        <v>58.13</v>
      </c>
      <c r="O26">
        <v>8.3000000000000007</v>
      </c>
      <c r="P26">
        <v>80.81</v>
      </c>
      <c r="Q26">
        <v>11.24</v>
      </c>
      <c r="R26">
        <v>7.5</v>
      </c>
      <c r="S26">
        <v>7.47</v>
      </c>
      <c r="T26">
        <v>7.5</v>
      </c>
      <c r="U26">
        <v>10.94</v>
      </c>
      <c r="V26">
        <v>7.29</v>
      </c>
      <c r="W26">
        <v>58.64</v>
      </c>
      <c r="X26">
        <v>8.3800000000000008</v>
      </c>
      <c r="Y26">
        <v>5</v>
      </c>
      <c r="Z26" s="1" t="s">
        <v>32</v>
      </c>
      <c r="AA26" s="1" t="s">
        <v>32</v>
      </c>
      <c r="AB26" s="1" t="s">
        <v>33</v>
      </c>
    </row>
    <row r="27" spans="1:28" x14ac:dyDescent="0.2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77.510000000000005</v>
      </c>
      <c r="H27">
        <v>83.24</v>
      </c>
      <c r="I27">
        <v>12.97</v>
      </c>
      <c r="J27">
        <v>8.76</v>
      </c>
      <c r="K27">
        <v>8.5399999999999991</v>
      </c>
      <c r="L27">
        <v>12.55</v>
      </c>
      <c r="M27">
        <v>8.3699999999999992</v>
      </c>
      <c r="N27">
        <v>57.72</v>
      </c>
      <c r="O27">
        <v>8.25</v>
      </c>
      <c r="P27">
        <v>71.52</v>
      </c>
      <c r="Q27">
        <v>11.07</v>
      </c>
      <c r="R27">
        <v>7.24</v>
      </c>
      <c r="S27">
        <v>7.82</v>
      </c>
      <c r="T27">
        <v>7.08</v>
      </c>
      <c r="U27">
        <v>0</v>
      </c>
      <c r="V27">
        <v>0</v>
      </c>
      <c r="W27">
        <v>60.45</v>
      </c>
      <c r="X27">
        <v>8.64</v>
      </c>
      <c r="Y27">
        <v>4</v>
      </c>
      <c r="Z27" s="1" t="s">
        <v>32</v>
      </c>
      <c r="AA27" s="1" t="s">
        <v>32</v>
      </c>
      <c r="AB27" s="1" t="s">
        <v>33</v>
      </c>
    </row>
    <row r="28" spans="1:28" x14ac:dyDescent="0.2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93.19</v>
      </c>
      <c r="H28">
        <v>92.25</v>
      </c>
      <c r="I28">
        <v>14.36</v>
      </c>
      <c r="J28">
        <v>9.75</v>
      </c>
      <c r="K28">
        <v>9.39</v>
      </c>
      <c r="L28">
        <v>13.22</v>
      </c>
      <c r="M28">
        <v>8.81</v>
      </c>
      <c r="N28">
        <v>64.680000000000007</v>
      </c>
      <c r="O28">
        <v>9.24</v>
      </c>
      <c r="P28">
        <v>93.41</v>
      </c>
      <c r="Q28">
        <v>13.98</v>
      </c>
      <c r="R28">
        <v>9.4700000000000006</v>
      </c>
      <c r="S28">
        <v>9.31</v>
      </c>
      <c r="T28">
        <v>9.17</v>
      </c>
      <c r="U28">
        <v>12.17</v>
      </c>
      <c r="V28">
        <v>8.11</v>
      </c>
      <c r="W28">
        <v>67.27</v>
      </c>
      <c r="X28">
        <v>9.61</v>
      </c>
      <c r="Y28">
        <v>5</v>
      </c>
      <c r="Z28" s="1" t="s">
        <v>32</v>
      </c>
      <c r="AA28" s="1" t="s">
        <v>32</v>
      </c>
      <c r="AB28" s="1" t="s">
        <v>33</v>
      </c>
    </row>
    <row r="29" spans="1:28" x14ac:dyDescent="0.2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79.92</v>
      </c>
      <c r="H29">
        <v>76.180000000000007</v>
      </c>
      <c r="I29">
        <v>13.22</v>
      </c>
      <c r="J29">
        <v>9.2100000000000009</v>
      </c>
      <c r="K29">
        <v>8.41</v>
      </c>
      <c r="L29">
        <v>11.38</v>
      </c>
      <c r="M29">
        <v>7.59</v>
      </c>
      <c r="N29">
        <v>51.58</v>
      </c>
      <c r="O29">
        <v>7.37</v>
      </c>
      <c r="P29">
        <v>81.540000000000006</v>
      </c>
      <c r="Q29">
        <v>11.83</v>
      </c>
      <c r="R29">
        <v>7.63</v>
      </c>
      <c r="S29">
        <v>8.39</v>
      </c>
      <c r="T29">
        <v>7.64</v>
      </c>
      <c r="U29">
        <v>10.17</v>
      </c>
      <c r="V29">
        <v>6.78</v>
      </c>
      <c r="W29">
        <v>59.55</v>
      </c>
      <c r="X29">
        <v>8.51</v>
      </c>
      <c r="Y29">
        <v>5</v>
      </c>
      <c r="Z29" s="1" t="s">
        <v>32</v>
      </c>
      <c r="AA29" s="1" t="s">
        <v>32</v>
      </c>
      <c r="AB29" s="1" t="s">
        <v>33</v>
      </c>
    </row>
    <row r="30" spans="1:28" x14ac:dyDescent="0.2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64.459999999999994</v>
      </c>
      <c r="H30">
        <v>73.42</v>
      </c>
      <c r="I30">
        <v>10.32</v>
      </c>
      <c r="J30">
        <v>6.2</v>
      </c>
      <c r="K30">
        <v>7.56</v>
      </c>
      <c r="L30">
        <v>9.8800000000000008</v>
      </c>
      <c r="M30">
        <v>6.58</v>
      </c>
      <c r="N30">
        <v>53.22</v>
      </c>
      <c r="O30">
        <v>7.6</v>
      </c>
      <c r="P30">
        <v>51.75</v>
      </c>
      <c r="Q30">
        <v>8.4499999999999993</v>
      </c>
      <c r="R30">
        <v>5</v>
      </c>
      <c r="S30">
        <v>6.9</v>
      </c>
      <c r="T30">
        <v>5</v>
      </c>
      <c r="U30">
        <v>7.4</v>
      </c>
      <c r="V30">
        <v>4.93</v>
      </c>
      <c r="W30">
        <v>35.909999999999997</v>
      </c>
      <c r="X30">
        <v>5.13</v>
      </c>
      <c r="Y30">
        <v>5</v>
      </c>
      <c r="Z30" s="1" t="s">
        <v>32</v>
      </c>
      <c r="AA30" s="1" t="s">
        <v>32</v>
      </c>
      <c r="AB30" s="1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58"/>
  <sheetViews>
    <sheetView tabSelected="1" workbookViewId="0">
      <selection activeCell="I33" sqref="I33"/>
    </sheetView>
  </sheetViews>
  <sheetFormatPr baseColWidth="10" defaultColWidth="8.83203125" defaultRowHeight="15" x14ac:dyDescent="0.2"/>
  <cols>
    <col min="2" max="2" width="17.33203125" customWidth="1"/>
    <col min="3" max="3" width="18.6640625" customWidth="1"/>
    <col min="4" max="4" width="11" style="13" customWidth="1"/>
    <col min="5" max="5" width="13.5" style="5" customWidth="1"/>
    <col min="6" max="6" width="9.6640625" style="5" hidden="1" customWidth="1"/>
    <col min="7" max="7" width="12.33203125" style="5" customWidth="1"/>
    <col min="8" max="8" width="0" style="5" hidden="1" customWidth="1"/>
    <col min="9" max="9" width="15.6640625" style="5" customWidth="1"/>
    <col min="10" max="10" width="0" style="5" hidden="1" customWidth="1"/>
    <col min="11" max="11" width="13.33203125" style="5" customWidth="1"/>
    <col min="12" max="12" width="15.83203125" style="5" customWidth="1"/>
    <col min="13" max="13" width="14.33203125" style="5" customWidth="1"/>
    <col min="14" max="14" width="15.83203125" style="5" customWidth="1"/>
  </cols>
  <sheetData>
    <row r="2" spans="2:22" ht="26" x14ac:dyDescent="0.3">
      <c r="B2" s="2" t="s">
        <v>148</v>
      </c>
      <c r="C2" s="2"/>
      <c r="D2" s="12"/>
    </row>
    <row r="3" spans="2:22" ht="37" x14ac:dyDescent="0.45">
      <c r="D3" s="15" t="s">
        <v>237</v>
      </c>
    </row>
    <row r="4" spans="2:22" ht="16" x14ac:dyDescent="0.2">
      <c r="Q4" s="4" t="s">
        <v>145</v>
      </c>
      <c r="R4" s="4"/>
      <c r="U4" s="4" t="s">
        <v>146</v>
      </c>
      <c r="V4" s="4"/>
    </row>
    <row r="5" spans="2:22" ht="55" customHeight="1" x14ac:dyDescent="0.2">
      <c r="B5" s="3" t="s">
        <v>142</v>
      </c>
      <c r="C5" s="3" t="s">
        <v>143</v>
      </c>
      <c r="D5" s="9" t="s">
        <v>144</v>
      </c>
      <c r="E5" s="10" t="s">
        <v>232</v>
      </c>
      <c r="F5" s="10" t="s">
        <v>234</v>
      </c>
      <c r="G5" s="10" t="s">
        <v>233</v>
      </c>
      <c r="H5" s="10" t="s">
        <v>235</v>
      </c>
      <c r="I5" s="10" t="s">
        <v>147</v>
      </c>
      <c r="J5" s="10" t="s">
        <v>236</v>
      </c>
      <c r="K5" s="10" t="s">
        <v>228</v>
      </c>
      <c r="L5" s="10" t="s">
        <v>229</v>
      </c>
      <c r="M5" s="10" t="s">
        <v>230</v>
      </c>
      <c r="N5" s="11" t="s">
        <v>231</v>
      </c>
      <c r="P5" s="1" t="s">
        <v>25</v>
      </c>
      <c r="Q5" s="1" t="s">
        <v>26</v>
      </c>
      <c r="T5" s="1" t="s">
        <v>25</v>
      </c>
      <c r="U5" s="1" t="s">
        <v>26</v>
      </c>
    </row>
    <row r="6" spans="2:22" ht="16" x14ac:dyDescent="0.2">
      <c r="B6" s="1" t="s">
        <v>176</v>
      </c>
      <c r="C6" s="1" t="s">
        <v>177</v>
      </c>
      <c r="D6" s="14" t="s">
        <v>178</v>
      </c>
      <c r="E6" s="5">
        <v>68.53</v>
      </c>
      <c r="F6" s="6">
        <f>E6*0.45</f>
        <v>30.8385</v>
      </c>
      <c r="G6" s="5">
        <v>83.52</v>
      </c>
      <c r="H6" s="6">
        <f>G6*0.45</f>
        <v>37.583999999999996</v>
      </c>
      <c r="I6" s="5">
        <v>93.5</v>
      </c>
      <c r="J6" s="6">
        <f>I6*0.1</f>
        <v>9.35</v>
      </c>
      <c r="K6" s="7">
        <f>F6+H6+J6</f>
        <v>77.772499999999994</v>
      </c>
      <c r="L6" s="7">
        <f>(SUM(P6:V6)*0.7*0.475)</f>
        <v>0</v>
      </c>
      <c r="M6" s="7">
        <f>K6-L6</f>
        <v>77.772499999999994</v>
      </c>
      <c r="N6" s="8" t="str">
        <f>IF(M6&lt;50,"F",IF(M6&lt;65,"D",IF(M6&lt;80,"C",IF(M6&lt;90,"B",IF(M6&gt;=90,"A")))))</f>
        <v>C</v>
      </c>
      <c r="P6" s="1" t="s">
        <v>32</v>
      </c>
      <c r="Q6" s="1" t="s">
        <v>32</v>
      </c>
      <c r="U6" s="1" t="s">
        <v>32</v>
      </c>
      <c r="V6" s="1" t="s">
        <v>32</v>
      </c>
    </row>
    <row r="7" spans="2:22" ht="16" x14ac:dyDescent="0.2">
      <c r="B7" s="1" t="s">
        <v>182</v>
      </c>
      <c r="C7" s="1" t="s">
        <v>183</v>
      </c>
      <c r="D7" s="14" t="s">
        <v>184</v>
      </c>
      <c r="E7" s="5">
        <v>71.790000000000006</v>
      </c>
      <c r="F7" s="6">
        <f>E7*0.45</f>
        <v>32.305500000000002</v>
      </c>
      <c r="G7" s="5">
        <v>75.14</v>
      </c>
      <c r="H7" s="6">
        <f>G7*0.45</f>
        <v>33.813000000000002</v>
      </c>
      <c r="I7" s="5">
        <v>87.5</v>
      </c>
      <c r="J7" s="6">
        <f>I7*0.1</f>
        <v>8.75</v>
      </c>
      <c r="K7" s="7">
        <f>F7+H7+J7</f>
        <v>74.868500000000012</v>
      </c>
      <c r="L7" s="7">
        <f>(SUM(P7:V7)*0.7*0.475)</f>
        <v>3.3249999999999997</v>
      </c>
      <c r="M7" s="7">
        <f>K7-L7</f>
        <v>71.543500000000009</v>
      </c>
      <c r="N7" s="8" t="str">
        <f>IF(M7&lt;50,"F",IF(M7&lt;65,"D",IF(M7&lt;80,"C",IF(M7&lt;90,"B",IF(M7&gt;=90,"A")))))</f>
        <v>C</v>
      </c>
      <c r="P7" s="1" t="s">
        <v>32</v>
      </c>
      <c r="Q7" s="1" t="s">
        <v>32</v>
      </c>
      <c r="U7" s="1" t="s">
        <v>32</v>
      </c>
      <c r="V7">
        <v>10</v>
      </c>
    </row>
    <row r="8" spans="2:22" ht="16" x14ac:dyDescent="0.2">
      <c r="B8" s="1" t="s">
        <v>134</v>
      </c>
      <c r="C8" s="1" t="s">
        <v>135</v>
      </c>
      <c r="D8" s="14" t="s">
        <v>136</v>
      </c>
      <c r="E8" s="5">
        <v>79.92</v>
      </c>
      <c r="F8" s="6">
        <f>E8*0.45</f>
        <v>35.963999999999999</v>
      </c>
      <c r="G8" s="5">
        <v>82.04</v>
      </c>
      <c r="H8" s="6">
        <f>G8*0.45</f>
        <v>36.918000000000006</v>
      </c>
      <c r="I8" s="5">
        <v>91</v>
      </c>
      <c r="J8" s="6">
        <f>I8*0.1</f>
        <v>9.1</v>
      </c>
      <c r="K8" s="7">
        <f>F8+H8+J8</f>
        <v>81.981999999999999</v>
      </c>
      <c r="L8" s="7">
        <f>(SUM(P8:V8)*0.7*0.475)</f>
        <v>0</v>
      </c>
      <c r="M8" s="7">
        <f>K8-L8</f>
        <v>81.981999999999999</v>
      </c>
      <c r="N8" s="8" t="str">
        <f>IF(M8&lt;50,"F",IF(M8&lt;65,"D",IF(M8&lt;80,"C",IF(M8&lt;90,"B",IF(M8&gt;=90,"A")))))</f>
        <v>B</v>
      </c>
      <c r="P8" s="1" t="s">
        <v>32</v>
      </c>
      <c r="Q8" s="1" t="s">
        <v>32</v>
      </c>
      <c r="T8" s="1" t="s">
        <v>32</v>
      </c>
      <c r="U8" s="1" t="s">
        <v>32</v>
      </c>
    </row>
    <row r="9" spans="2:22" ht="16" x14ac:dyDescent="0.2">
      <c r="B9" s="1" t="s">
        <v>194</v>
      </c>
      <c r="C9" s="1" t="s">
        <v>195</v>
      </c>
      <c r="D9" s="14" t="s">
        <v>196</v>
      </c>
      <c r="E9" s="5">
        <v>80.37</v>
      </c>
      <c r="F9" s="6">
        <f>E9*0.45</f>
        <v>36.166500000000006</v>
      </c>
      <c r="G9" s="5">
        <v>76.19</v>
      </c>
      <c r="H9" s="6">
        <f>G9*0.45</f>
        <v>34.285499999999999</v>
      </c>
      <c r="I9" s="5">
        <v>88.5</v>
      </c>
      <c r="J9" s="6">
        <f>I9*0.1</f>
        <v>8.85</v>
      </c>
      <c r="K9" s="7">
        <f>F9+H9+J9</f>
        <v>79.301999999999992</v>
      </c>
      <c r="L9" s="7">
        <f>(SUM(P9:V9)*0.7*0.475)</f>
        <v>8.3125</v>
      </c>
      <c r="M9" s="7">
        <f>K9-L9</f>
        <v>70.989499999999992</v>
      </c>
      <c r="N9" s="8" t="str">
        <f>IF(M9&lt;50,"F",IF(M9&lt;65,"D",IF(M9&lt;80,"C",IF(M9&lt;90,"B",IF(M9&gt;=90,"A")))))</f>
        <v>C</v>
      </c>
      <c r="P9" s="1" t="s">
        <v>32</v>
      </c>
      <c r="Q9" s="1" t="s">
        <v>32</v>
      </c>
      <c r="U9">
        <v>25</v>
      </c>
      <c r="V9" s="1" t="s">
        <v>32</v>
      </c>
    </row>
    <row r="10" spans="2:22" ht="16" x14ac:dyDescent="0.2">
      <c r="B10" s="1" t="s">
        <v>107</v>
      </c>
      <c r="C10" s="1" t="s">
        <v>108</v>
      </c>
      <c r="D10" s="14" t="s">
        <v>109</v>
      </c>
      <c r="E10" s="5">
        <v>59.14</v>
      </c>
      <c r="F10" s="6">
        <f>E10*0.45</f>
        <v>26.613</v>
      </c>
      <c r="G10" s="5">
        <v>66.14</v>
      </c>
      <c r="H10" s="6">
        <f>G10*0.45</f>
        <v>29.763000000000002</v>
      </c>
      <c r="I10" s="5">
        <v>90</v>
      </c>
      <c r="J10" s="6">
        <f>I10*0.1</f>
        <v>9</v>
      </c>
      <c r="K10" s="7">
        <f>F10+H10+J10</f>
        <v>65.376000000000005</v>
      </c>
      <c r="L10" s="7">
        <f>(SUM(P10:V10)*0.7*0.475)</f>
        <v>0</v>
      </c>
      <c r="M10" s="7">
        <f>K10-L10</f>
        <v>65.376000000000005</v>
      </c>
      <c r="N10" s="8" t="str">
        <f>IF(M10&lt;50,"F",IF(M10&lt;65,"D",IF(M10&lt;80,"C",IF(M10&lt;90,"B",IF(M10&gt;=90,"A")))))</f>
        <v>C</v>
      </c>
      <c r="P10" s="1" t="s">
        <v>32</v>
      </c>
      <c r="Q10" s="1" t="s">
        <v>32</v>
      </c>
      <c r="T10" s="1" t="s">
        <v>32</v>
      </c>
      <c r="U10" s="1" t="s">
        <v>32</v>
      </c>
    </row>
    <row r="11" spans="2:22" ht="16" x14ac:dyDescent="0.2">
      <c r="B11" s="1" t="s">
        <v>73</v>
      </c>
      <c r="C11" s="1" t="s">
        <v>74</v>
      </c>
      <c r="D11" s="14" t="s">
        <v>75</v>
      </c>
      <c r="E11" s="5">
        <v>61.09</v>
      </c>
      <c r="F11" s="6">
        <f>E11*0.45</f>
        <v>27.490500000000001</v>
      </c>
      <c r="G11" s="5">
        <v>64.84</v>
      </c>
      <c r="H11" s="6">
        <f>G11*0.45</f>
        <v>29.178000000000001</v>
      </c>
      <c r="I11" s="5">
        <v>72.5</v>
      </c>
      <c r="J11" s="6">
        <f>I11*0.1</f>
        <v>7.25</v>
      </c>
      <c r="K11" s="7">
        <f>F11+H11+J11</f>
        <v>63.918500000000002</v>
      </c>
      <c r="L11" s="7">
        <f>(SUM(P11:V11)*0.7*0.475)</f>
        <v>0</v>
      </c>
      <c r="M11" s="7">
        <f>K11-L11</f>
        <v>63.918500000000002</v>
      </c>
      <c r="N11" s="8" t="str">
        <f>IF(M11&lt;50,"F",IF(M11&lt;65,"D",IF(M11&lt;80,"C",IF(M11&lt;90,"B",IF(M11&gt;=90,"A")))))</f>
        <v>D</v>
      </c>
      <c r="P11" s="1" t="s">
        <v>32</v>
      </c>
      <c r="Q11" s="1" t="s">
        <v>32</v>
      </c>
      <c r="T11" s="1" t="s">
        <v>32</v>
      </c>
      <c r="U11" s="1" t="s">
        <v>32</v>
      </c>
    </row>
    <row r="12" spans="2:22" ht="16" x14ac:dyDescent="0.2">
      <c r="B12" s="1" t="s">
        <v>45</v>
      </c>
      <c r="C12" s="1" t="s">
        <v>46</v>
      </c>
      <c r="D12" s="14" t="s">
        <v>47</v>
      </c>
      <c r="E12" s="5">
        <v>56.64</v>
      </c>
      <c r="F12" s="6">
        <f>E12*0.45</f>
        <v>25.488</v>
      </c>
      <c r="G12" s="5">
        <v>68.83</v>
      </c>
      <c r="H12" s="6">
        <f>G12*0.45</f>
        <v>30.973500000000001</v>
      </c>
      <c r="I12" s="5">
        <v>90</v>
      </c>
      <c r="J12" s="6">
        <f>I12*0.1</f>
        <v>9</v>
      </c>
      <c r="K12" s="7">
        <f>F12+H12+J12</f>
        <v>65.461500000000001</v>
      </c>
      <c r="L12" s="7">
        <f>(SUM(P12:V12)*0.7*0.475)</f>
        <v>0</v>
      </c>
      <c r="M12" s="7">
        <f>K12-L12</f>
        <v>65.461500000000001</v>
      </c>
      <c r="N12" s="8" t="str">
        <f>IF(M12&lt;50,"F",IF(M12&lt;65,"D",IF(M12&lt;80,"C",IF(M12&lt;90,"B",IF(M12&gt;=90,"A")))))</f>
        <v>C</v>
      </c>
      <c r="P12" s="1" t="s">
        <v>32</v>
      </c>
      <c r="Q12" s="1" t="s">
        <v>32</v>
      </c>
      <c r="T12" s="1" t="s">
        <v>32</v>
      </c>
      <c r="U12" s="1" t="s">
        <v>32</v>
      </c>
    </row>
    <row r="13" spans="2:22" ht="16" x14ac:dyDescent="0.2">
      <c r="B13" s="1" t="s">
        <v>49</v>
      </c>
      <c r="C13" s="1" t="s">
        <v>50</v>
      </c>
      <c r="D13" s="14" t="s">
        <v>51</v>
      </c>
      <c r="E13" s="5">
        <v>40.369999999999997</v>
      </c>
      <c r="F13" s="6">
        <f>E13*0.45</f>
        <v>18.166499999999999</v>
      </c>
      <c r="G13" s="5">
        <v>45.38</v>
      </c>
      <c r="H13" s="6">
        <f>G13*0.45</f>
        <v>20.421000000000003</v>
      </c>
      <c r="I13" s="5">
        <v>43.5</v>
      </c>
      <c r="J13" s="6">
        <f>I13*0.1</f>
        <v>4.3500000000000005</v>
      </c>
      <c r="K13" s="7">
        <f>F13+H13+J13</f>
        <v>42.937500000000007</v>
      </c>
      <c r="L13" s="7">
        <f>(SUM(P13:V13)*0.7*0.475)</f>
        <v>16.625</v>
      </c>
      <c r="M13" s="7">
        <f>K13-L13</f>
        <v>26.312500000000007</v>
      </c>
      <c r="N13" s="8" t="str">
        <f>IF(M13&lt;50,"F",IF(M13&lt;65,"D",IF(M13&lt;80,"C",IF(M13&lt;90,"B",IF(M13&gt;=90,"A")))))</f>
        <v>F</v>
      </c>
      <c r="P13" s="1" t="s">
        <v>32</v>
      </c>
      <c r="Q13" s="1" t="s">
        <v>32</v>
      </c>
      <c r="T13">
        <v>50</v>
      </c>
      <c r="U13" s="1" t="s">
        <v>32</v>
      </c>
    </row>
    <row r="14" spans="2:22" ht="16" x14ac:dyDescent="0.2">
      <c r="B14" s="1" t="s">
        <v>155</v>
      </c>
      <c r="C14" s="1" t="s">
        <v>156</v>
      </c>
      <c r="D14" s="14" t="s">
        <v>157</v>
      </c>
      <c r="E14" s="5">
        <v>67.94</v>
      </c>
      <c r="F14" s="6">
        <f>E14*0.45</f>
        <v>30.573</v>
      </c>
      <c r="G14" s="5">
        <v>72.03</v>
      </c>
      <c r="H14" s="6">
        <f>G14*0.45</f>
        <v>32.413499999999999</v>
      </c>
      <c r="I14" s="5">
        <v>86</v>
      </c>
      <c r="J14" s="6">
        <f>I14*0.1</f>
        <v>8.6</v>
      </c>
      <c r="K14" s="7">
        <f>F14+H14+J14</f>
        <v>71.586500000000001</v>
      </c>
      <c r="L14" s="7">
        <f>(SUM(P14:V14)*0.7*0.475)</f>
        <v>0</v>
      </c>
      <c r="M14" s="7">
        <f>K14-L14</f>
        <v>71.586500000000001</v>
      </c>
      <c r="N14" s="8" t="str">
        <f>IF(M14&lt;50,"F",IF(M14&lt;65,"D",IF(M14&lt;80,"C",IF(M14&lt;90,"B",IF(M14&gt;=90,"A")))))</f>
        <v>C</v>
      </c>
      <c r="P14" s="1" t="s">
        <v>32</v>
      </c>
      <c r="Q14" s="1" t="s">
        <v>32</v>
      </c>
      <c r="U14" s="1" t="s">
        <v>32</v>
      </c>
      <c r="V14" s="1" t="s">
        <v>32</v>
      </c>
    </row>
    <row r="15" spans="2:22" ht="16" x14ac:dyDescent="0.2">
      <c r="B15" s="1" t="s">
        <v>152</v>
      </c>
      <c r="C15" s="1" t="s">
        <v>153</v>
      </c>
      <c r="D15" s="14" t="s">
        <v>154</v>
      </c>
      <c r="E15" s="5">
        <v>64.930000000000007</v>
      </c>
      <c r="F15" s="6">
        <f>E15*0.45</f>
        <v>29.218500000000002</v>
      </c>
      <c r="G15" s="5">
        <v>63.31</v>
      </c>
      <c r="H15" s="6">
        <f>G15*0.45</f>
        <v>28.489500000000003</v>
      </c>
      <c r="I15" s="5">
        <v>47.5</v>
      </c>
      <c r="J15" s="6">
        <f>I15*0.1</f>
        <v>4.75</v>
      </c>
      <c r="K15" s="7">
        <f>F15+H15+J15</f>
        <v>62.458000000000006</v>
      </c>
      <c r="L15" s="7">
        <f>(SUM(P15:V15)*0.7*0.475)</f>
        <v>6.6499999999999995</v>
      </c>
      <c r="M15" s="7">
        <f>K15-L15</f>
        <v>55.808000000000007</v>
      </c>
      <c r="N15" s="8" t="str">
        <f>IF(M15&lt;50,"F",IF(M15&lt;65,"D",IF(M15&lt;80,"C",IF(M15&lt;90,"B",IF(M15&gt;=90,"A")))))</f>
        <v>D</v>
      </c>
      <c r="P15">
        <v>10</v>
      </c>
      <c r="Q15" s="1" t="s">
        <v>32</v>
      </c>
      <c r="U15" s="1" t="s">
        <v>32</v>
      </c>
      <c r="V15">
        <v>10</v>
      </c>
    </row>
    <row r="16" spans="2:22" ht="16" x14ac:dyDescent="0.2">
      <c r="B16" s="1" t="s">
        <v>53</v>
      </c>
      <c r="C16" s="1" t="s">
        <v>54</v>
      </c>
      <c r="D16" s="14" t="s">
        <v>55</v>
      </c>
      <c r="E16" s="5">
        <v>60.15</v>
      </c>
      <c r="F16" s="6">
        <f>E16*0.45</f>
        <v>27.067499999999999</v>
      </c>
      <c r="G16" s="5">
        <v>72.5</v>
      </c>
      <c r="H16" s="6">
        <f>G16*0.45</f>
        <v>32.625</v>
      </c>
      <c r="I16" s="5">
        <v>87.5</v>
      </c>
      <c r="J16" s="6">
        <f>I16*0.1</f>
        <v>8.75</v>
      </c>
      <c r="K16" s="7">
        <f>F16+H16+J16</f>
        <v>68.442499999999995</v>
      </c>
      <c r="L16" s="7">
        <f>(SUM(P16:V16)*0.7*0.475)</f>
        <v>0</v>
      </c>
      <c r="M16" s="7">
        <f>K16-L16</f>
        <v>68.442499999999995</v>
      </c>
      <c r="N16" s="8" t="str">
        <f>IF(M16&lt;50,"F",IF(M16&lt;65,"D",IF(M16&lt;80,"C",IF(M16&lt;90,"B",IF(M16&gt;=90,"A")))))</f>
        <v>C</v>
      </c>
      <c r="P16" s="1" t="s">
        <v>32</v>
      </c>
      <c r="Q16" s="1" t="s">
        <v>32</v>
      </c>
      <c r="T16" s="1" t="s">
        <v>32</v>
      </c>
      <c r="U16" s="1" t="s">
        <v>32</v>
      </c>
    </row>
    <row r="17" spans="2:22" ht="16" x14ac:dyDescent="0.2">
      <c r="B17" s="1" t="s">
        <v>220</v>
      </c>
      <c r="C17" s="1" t="s">
        <v>221</v>
      </c>
      <c r="D17" s="14" t="s">
        <v>222</v>
      </c>
      <c r="E17" s="5">
        <v>84.6</v>
      </c>
      <c r="F17" s="6">
        <f>E17*0.45</f>
        <v>38.07</v>
      </c>
      <c r="G17" s="5">
        <v>82.16</v>
      </c>
      <c r="H17" s="6">
        <f>G17*0.45</f>
        <v>36.972000000000001</v>
      </c>
      <c r="I17" s="5">
        <v>90</v>
      </c>
      <c r="J17" s="6">
        <f>I17*0.1</f>
        <v>9</v>
      </c>
      <c r="K17" s="7">
        <f>F17+H17+J17</f>
        <v>84.042000000000002</v>
      </c>
      <c r="L17" s="7">
        <f>(SUM(P17:V17)*0.7*0.475)</f>
        <v>3.3249999999999997</v>
      </c>
      <c r="M17" s="7">
        <f>K17-L17</f>
        <v>80.716999999999999</v>
      </c>
      <c r="N17" s="8" t="str">
        <f>IF(M17&lt;50,"F",IF(M17&lt;65,"D",IF(M17&lt;80,"C",IF(M17&lt;90,"B",IF(M17&gt;=90,"A")))))</f>
        <v>B</v>
      </c>
      <c r="P17" s="1" t="s">
        <v>32</v>
      </c>
      <c r="Q17" s="1" t="s">
        <v>32</v>
      </c>
      <c r="U17" s="1" t="s">
        <v>32</v>
      </c>
      <c r="V17">
        <v>10</v>
      </c>
    </row>
    <row r="18" spans="2:22" ht="16" x14ac:dyDescent="0.2">
      <c r="B18" s="1" t="s">
        <v>173</v>
      </c>
      <c r="C18" s="1" t="s">
        <v>174</v>
      </c>
      <c r="D18" s="14" t="s">
        <v>175</v>
      </c>
      <c r="E18" s="5">
        <v>30.27</v>
      </c>
      <c r="F18" s="6">
        <f>E18*0.45</f>
        <v>13.621499999999999</v>
      </c>
      <c r="G18" s="5">
        <v>27.02</v>
      </c>
      <c r="H18" s="6">
        <f>G18*0.45</f>
        <v>12.159000000000001</v>
      </c>
      <c r="I18" s="5">
        <v>90</v>
      </c>
      <c r="J18" s="6">
        <f>I18*0.1</f>
        <v>9</v>
      </c>
      <c r="K18" s="7">
        <f>F18+H18+J18</f>
        <v>34.780500000000004</v>
      </c>
      <c r="L18" s="7">
        <f>(SUM(P18:V18)*0.7*0.475)</f>
        <v>0</v>
      </c>
      <c r="M18" s="7">
        <f>K18-L18</f>
        <v>34.780500000000004</v>
      </c>
      <c r="N18" s="8" t="str">
        <f>IF(M18&lt;50,"F",IF(M18&lt;65,"D",IF(M18&lt;80,"C",IF(M18&lt;90,"B",IF(M18&gt;=90,"A")))))</f>
        <v>F</v>
      </c>
      <c r="P18" s="1" t="s">
        <v>32</v>
      </c>
      <c r="Q18" s="1" t="s">
        <v>32</v>
      </c>
      <c r="U18" s="1" t="s">
        <v>32</v>
      </c>
      <c r="V18" s="1" t="s">
        <v>32</v>
      </c>
    </row>
    <row r="19" spans="2:22" ht="16" x14ac:dyDescent="0.2">
      <c r="B19" s="1" t="s">
        <v>161</v>
      </c>
      <c r="C19" s="1" t="s">
        <v>162</v>
      </c>
      <c r="D19" s="14" t="s">
        <v>163</v>
      </c>
      <c r="E19" s="5">
        <v>48.42</v>
      </c>
      <c r="F19" s="6">
        <f>E19*0.45</f>
        <v>21.789000000000001</v>
      </c>
      <c r="G19" s="5">
        <v>47.22</v>
      </c>
      <c r="H19" s="6">
        <f>G19*0.45</f>
        <v>21.248999999999999</v>
      </c>
      <c r="I19" s="5">
        <v>88.5</v>
      </c>
      <c r="J19" s="6">
        <f>I19*0.1</f>
        <v>8.85</v>
      </c>
      <c r="K19" s="7">
        <f>F19+H19+J19</f>
        <v>51.887999999999998</v>
      </c>
      <c r="L19" s="7">
        <f>(SUM(P19:V19)*0.7*0.475)</f>
        <v>0</v>
      </c>
      <c r="M19" s="7">
        <f>K19-L19</f>
        <v>51.887999999999998</v>
      </c>
      <c r="N19" s="8" t="str">
        <f>IF(M19&lt;50,"F",IF(M19&lt;65,"D",IF(M19&lt;80,"C",IF(M19&lt;90,"B",IF(M19&gt;=90,"A")))))</f>
        <v>D</v>
      </c>
      <c r="P19" s="1" t="s">
        <v>32</v>
      </c>
      <c r="Q19" s="1" t="s">
        <v>32</v>
      </c>
      <c r="U19" s="1" t="s">
        <v>32</v>
      </c>
      <c r="V19" s="1" t="s">
        <v>32</v>
      </c>
    </row>
    <row r="20" spans="2:22" ht="16" x14ac:dyDescent="0.2">
      <c r="B20" s="1" t="s">
        <v>138</v>
      </c>
      <c r="C20" s="1" t="s">
        <v>139</v>
      </c>
      <c r="D20" s="14" t="s">
        <v>140</v>
      </c>
      <c r="E20" s="5">
        <v>64.459999999999994</v>
      </c>
      <c r="F20" s="6">
        <f>E20*0.45</f>
        <v>29.006999999999998</v>
      </c>
      <c r="G20" s="5">
        <v>70.180000000000007</v>
      </c>
      <c r="H20" s="6">
        <f>G20*0.45</f>
        <v>31.581000000000003</v>
      </c>
      <c r="I20" s="5">
        <v>90</v>
      </c>
      <c r="J20" s="6">
        <f>I20*0.1</f>
        <v>9</v>
      </c>
      <c r="K20" s="7">
        <f>F20+H20+J20</f>
        <v>69.587999999999994</v>
      </c>
      <c r="L20" s="7">
        <f>(SUM(P20:V20)*0.7*0.475)</f>
        <v>0</v>
      </c>
      <c r="M20" s="7">
        <f>K20-L20</f>
        <v>69.587999999999994</v>
      </c>
      <c r="N20" s="8" t="str">
        <f>IF(M20&lt;50,"F",IF(M20&lt;65,"D",IF(M20&lt;80,"C",IF(M20&lt;90,"B",IF(M20&gt;=90,"A")))))</f>
        <v>C</v>
      </c>
      <c r="P20" s="1" t="s">
        <v>32</v>
      </c>
      <c r="Q20" s="1" t="s">
        <v>32</v>
      </c>
      <c r="T20" s="1" t="s">
        <v>32</v>
      </c>
      <c r="U20" s="1" t="s">
        <v>32</v>
      </c>
    </row>
    <row r="21" spans="2:22" ht="16" x14ac:dyDescent="0.2">
      <c r="B21" s="1" t="s">
        <v>170</v>
      </c>
      <c r="C21" s="1" t="s">
        <v>226</v>
      </c>
      <c r="D21" s="14" t="s">
        <v>227</v>
      </c>
      <c r="E21" s="5">
        <v>55.1</v>
      </c>
      <c r="F21" s="6">
        <f>E21*0.45</f>
        <v>24.795000000000002</v>
      </c>
      <c r="G21" s="5">
        <v>73.77</v>
      </c>
      <c r="H21" s="6">
        <f>G21*0.45</f>
        <v>33.1965</v>
      </c>
      <c r="I21" s="5">
        <v>86</v>
      </c>
      <c r="J21" s="6">
        <f>I21*0.1</f>
        <v>8.6</v>
      </c>
      <c r="K21" s="7">
        <f>F21+H21+J21</f>
        <v>66.591499999999996</v>
      </c>
      <c r="L21" s="7">
        <f>(SUM(P21:V21)*0.7*0.475)</f>
        <v>0</v>
      </c>
      <c r="M21" s="7">
        <f>K21-L21</f>
        <v>66.591499999999996</v>
      </c>
      <c r="N21" s="8" t="str">
        <f>IF(M21&lt;50,"F",IF(M21&lt;65,"D",IF(M21&lt;80,"C",IF(M21&lt;90,"B",IF(M21&gt;=90,"A")))))</f>
        <v>C</v>
      </c>
      <c r="P21" s="1" t="s">
        <v>32</v>
      </c>
      <c r="Q21" s="1" t="s">
        <v>32</v>
      </c>
      <c r="U21" s="1" t="s">
        <v>32</v>
      </c>
      <c r="V21" s="1" t="s">
        <v>32</v>
      </c>
    </row>
    <row r="22" spans="2:22" ht="16" x14ac:dyDescent="0.2">
      <c r="B22" s="1" t="s">
        <v>61</v>
      </c>
      <c r="C22" s="1" t="s">
        <v>62</v>
      </c>
      <c r="D22" s="14" t="s">
        <v>63</v>
      </c>
      <c r="E22" s="5">
        <v>22.88</v>
      </c>
      <c r="F22" s="6">
        <f>E22*0.45</f>
        <v>10.295999999999999</v>
      </c>
      <c r="G22" s="5">
        <v>3</v>
      </c>
      <c r="H22" s="6">
        <f>G22*0.45</f>
        <v>1.35</v>
      </c>
      <c r="I22" s="5">
        <v>45</v>
      </c>
      <c r="J22" s="6">
        <f>I22*0.1</f>
        <v>4.5</v>
      </c>
      <c r="K22" s="7">
        <f>F22+H22+J22</f>
        <v>16.146000000000001</v>
      </c>
      <c r="L22" s="7">
        <f>(SUM(P22:V22)*0.7*0.475)</f>
        <v>0</v>
      </c>
      <c r="M22" s="7">
        <f>K22-L22</f>
        <v>16.146000000000001</v>
      </c>
      <c r="N22" s="8" t="str">
        <f>IF(M22&lt;50,"F",IF(M22&lt;65,"D",IF(M22&lt;80,"C",IF(M22&lt;90,"B",IF(M22&gt;=90,"A")))))</f>
        <v>F</v>
      </c>
      <c r="P22" s="1" t="s">
        <v>32</v>
      </c>
      <c r="Q22" s="1" t="s">
        <v>32</v>
      </c>
      <c r="T22" s="1" t="s">
        <v>32</v>
      </c>
      <c r="U22" s="1" t="s">
        <v>32</v>
      </c>
    </row>
    <row r="23" spans="2:22" ht="16" x14ac:dyDescent="0.2">
      <c r="B23" s="1" t="s">
        <v>107</v>
      </c>
      <c r="C23" s="1" t="s">
        <v>111</v>
      </c>
      <c r="D23" s="14" t="s">
        <v>112</v>
      </c>
      <c r="E23" s="5">
        <v>55.37</v>
      </c>
      <c r="F23" s="6">
        <f>E23*0.45</f>
        <v>24.916499999999999</v>
      </c>
      <c r="G23" s="5">
        <v>66.459999999999994</v>
      </c>
      <c r="H23" s="6">
        <f>G23*0.45</f>
        <v>29.906999999999996</v>
      </c>
      <c r="I23" s="5">
        <v>80</v>
      </c>
      <c r="J23" s="6">
        <f>I23*0.1</f>
        <v>8</v>
      </c>
      <c r="K23" s="7">
        <f>F23+H23+J23</f>
        <v>62.823499999999996</v>
      </c>
      <c r="L23" s="7">
        <f>(SUM(P23:V23)*0.7*0.475)</f>
        <v>0</v>
      </c>
      <c r="M23" s="7">
        <f>K23-L23</f>
        <v>62.823499999999996</v>
      </c>
      <c r="N23" s="8" t="str">
        <f>IF(M23&lt;50,"F",IF(M23&lt;65,"D",IF(M23&lt;80,"C",IF(M23&lt;90,"B",IF(M23&gt;=90,"A")))))</f>
        <v>D</v>
      </c>
      <c r="P23" s="1" t="s">
        <v>32</v>
      </c>
      <c r="Q23" s="1" t="s">
        <v>32</v>
      </c>
      <c r="T23" s="1" t="s">
        <v>32</v>
      </c>
      <c r="U23" s="1" t="s">
        <v>32</v>
      </c>
    </row>
    <row r="24" spans="2:22" ht="16" x14ac:dyDescent="0.2">
      <c r="B24" s="1" t="s">
        <v>164</v>
      </c>
      <c r="C24" s="1" t="s">
        <v>165</v>
      </c>
      <c r="D24" s="14" t="s">
        <v>166</v>
      </c>
      <c r="E24" s="5">
        <v>36.65</v>
      </c>
      <c r="F24" s="6">
        <f>E24*0.45</f>
        <v>16.4925</v>
      </c>
      <c r="G24" s="5">
        <v>36.49</v>
      </c>
      <c r="H24" s="6">
        <f>G24*0.45</f>
        <v>16.420500000000001</v>
      </c>
      <c r="I24" s="5">
        <v>0</v>
      </c>
      <c r="J24" s="6">
        <f>I24*0.1</f>
        <v>0</v>
      </c>
      <c r="K24" s="7">
        <f>F24+H24+J24</f>
        <v>32.912999999999997</v>
      </c>
      <c r="L24" s="7">
        <f>(SUM(P24:V24)*0.7*0.475)</f>
        <v>9.9749999999999996</v>
      </c>
      <c r="M24" s="7">
        <f>K24-L24</f>
        <v>22.937999999999995</v>
      </c>
      <c r="N24" s="8" t="str">
        <f>IF(M24&lt;50,"F",IF(M24&lt;65,"D",IF(M24&lt;80,"C",IF(M24&lt;90,"B",IF(M24&gt;=90,"A")))))</f>
        <v>F</v>
      </c>
      <c r="P24" s="1" t="s">
        <v>32</v>
      </c>
      <c r="Q24">
        <v>10</v>
      </c>
      <c r="U24">
        <v>10</v>
      </c>
      <c r="V24">
        <v>10</v>
      </c>
    </row>
    <row r="25" spans="2:22" ht="16" x14ac:dyDescent="0.2">
      <c r="B25" s="1" t="s">
        <v>158</v>
      </c>
      <c r="C25" s="1" t="s">
        <v>159</v>
      </c>
      <c r="D25" s="14" t="s">
        <v>160</v>
      </c>
      <c r="E25" s="5">
        <v>67.319999999999993</v>
      </c>
      <c r="F25" s="6">
        <f>E25*0.45</f>
        <v>30.293999999999997</v>
      </c>
      <c r="G25" s="5">
        <v>68.86</v>
      </c>
      <c r="H25" s="6">
        <f>G25*0.45</f>
        <v>30.987000000000002</v>
      </c>
      <c r="I25" s="5">
        <v>91</v>
      </c>
      <c r="J25" s="6">
        <f>I25*0.1</f>
        <v>9.1</v>
      </c>
      <c r="K25" s="7">
        <f>F25+H25+J25</f>
        <v>70.381</v>
      </c>
      <c r="L25" s="7">
        <f>(SUM(P25:V25)*0.7*0.475)</f>
        <v>6.6499999999999995</v>
      </c>
      <c r="M25" s="7">
        <f>K25-L25</f>
        <v>63.731000000000002</v>
      </c>
      <c r="N25" s="8" t="str">
        <f>IF(M25&lt;50,"F",IF(M25&lt;65,"D",IF(M25&lt;80,"C",IF(M25&lt;90,"B",IF(M25&gt;=90,"A")))))</f>
        <v>D</v>
      </c>
      <c r="P25" s="1" t="s">
        <v>32</v>
      </c>
      <c r="Q25">
        <v>10</v>
      </c>
      <c r="U25" s="1" t="s">
        <v>32</v>
      </c>
      <c r="V25">
        <v>10</v>
      </c>
    </row>
    <row r="26" spans="2:22" ht="16" x14ac:dyDescent="0.2">
      <c r="B26" s="1" t="s">
        <v>77</v>
      </c>
      <c r="C26" s="1" t="s">
        <v>78</v>
      </c>
      <c r="D26" s="14" t="s">
        <v>79</v>
      </c>
      <c r="E26" s="5">
        <v>88.23</v>
      </c>
      <c r="F26" s="6">
        <f>E26*0.45</f>
        <v>39.703500000000005</v>
      </c>
      <c r="G26" s="5">
        <v>85.84</v>
      </c>
      <c r="H26" s="6">
        <f>G26*0.45</f>
        <v>38.628</v>
      </c>
      <c r="I26" s="5">
        <v>91.5</v>
      </c>
      <c r="J26" s="6">
        <f>I26*0.1</f>
        <v>9.15</v>
      </c>
      <c r="K26" s="7">
        <f>F26+H26+J26</f>
        <v>87.481500000000011</v>
      </c>
      <c r="L26" s="7">
        <f>(SUM(P26:V26)*0.7*0.475)</f>
        <v>0</v>
      </c>
      <c r="M26" s="7">
        <f>K26-L26</f>
        <v>87.481500000000011</v>
      </c>
      <c r="N26" s="8" t="str">
        <f>IF(M26&lt;50,"F",IF(M26&lt;65,"D",IF(M26&lt;80,"C",IF(M26&lt;90,"B",IF(M26&gt;=90,"A")))))</f>
        <v>B</v>
      </c>
      <c r="P26" s="1" t="s">
        <v>32</v>
      </c>
      <c r="Q26" s="1" t="s">
        <v>32</v>
      </c>
      <c r="T26" s="1" t="s">
        <v>32</v>
      </c>
      <c r="U26" s="1" t="s">
        <v>32</v>
      </c>
    </row>
    <row r="27" spans="2:22" ht="16" x14ac:dyDescent="0.2">
      <c r="B27" s="1" t="s">
        <v>149</v>
      </c>
      <c r="C27" s="1" t="s">
        <v>150</v>
      </c>
      <c r="D27" s="14" t="s">
        <v>151</v>
      </c>
      <c r="E27" s="5">
        <v>71.39</v>
      </c>
      <c r="F27" s="6">
        <f>E27*0.45</f>
        <v>32.125500000000002</v>
      </c>
      <c r="G27" s="5">
        <v>68.13</v>
      </c>
      <c r="H27" s="6">
        <f>G27*0.45</f>
        <v>30.6585</v>
      </c>
      <c r="I27" s="5">
        <v>80</v>
      </c>
      <c r="J27" s="6">
        <f>I27*0.1</f>
        <v>8</v>
      </c>
      <c r="K27" s="7">
        <f>F27+H27+J27</f>
        <v>70.784000000000006</v>
      </c>
      <c r="L27" s="7">
        <f>(SUM(P27:V27)*0.7*0.475)</f>
        <v>3.3249999999999997</v>
      </c>
      <c r="M27" s="7">
        <f>K27-L27</f>
        <v>67.459000000000003</v>
      </c>
      <c r="N27" s="8" t="str">
        <f>IF(M27&lt;50,"F",IF(M27&lt;65,"D",IF(M27&lt;80,"C",IF(M27&lt;90,"B",IF(M27&gt;=90,"A")))))</f>
        <v>C</v>
      </c>
      <c r="P27" s="1" t="s">
        <v>32</v>
      </c>
      <c r="Q27">
        <v>10</v>
      </c>
      <c r="U27" s="1" t="s">
        <v>32</v>
      </c>
      <c r="V27" s="1" t="s">
        <v>32</v>
      </c>
    </row>
    <row r="28" spans="2:22" ht="16" x14ac:dyDescent="0.2">
      <c r="B28" s="1" t="s">
        <v>170</v>
      </c>
      <c r="C28" s="1" t="s">
        <v>171</v>
      </c>
      <c r="D28" s="14" t="s">
        <v>172</v>
      </c>
      <c r="E28" s="5">
        <v>82.66</v>
      </c>
      <c r="F28" s="6">
        <f>E28*0.45</f>
        <v>37.197000000000003</v>
      </c>
      <c r="G28" s="5">
        <v>79.14</v>
      </c>
      <c r="H28" s="6">
        <f>G28*0.45</f>
        <v>35.613</v>
      </c>
      <c r="I28" s="5">
        <v>86</v>
      </c>
      <c r="J28" s="6">
        <f>I28*0.1</f>
        <v>8.6</v>
      </c>
      <c r="K28" s="7">
        <f>F28+H28+J28</f>
        <v>81.41</v>
      </c>
      <c r="L28" s="7">
        <f>(SUM(P28:V28)*0.7*0.475)</f>
        <v>0</v>
      </c>
      <c r="M28" s="7">
        <f>K28-L28</f>
        <v>81.41</v>
      </c>
      <c r="N28" s="8" t="str">
        <f>IF(M28&lt;50,"F",IF(M28&lt;65,"D",IF(M28&lt;80,"C",IF(M28&lt;90,"B",IF(M28&gt;=90,"A")))))</f>
        <v>B</v>
      </c>
      <c r="P28" s="1" t="s">
        <v>32</v>
      </c>
      <c r="Q28" s="1" t="s">
        <v>32</v>
      </c>
      <c r="U28" s="1" t="s">
        <v>32</v>
      </c>
      <c r="V28" s="1" t="s">
        <v>32</v>
      </c>
    </row>
    <row r="29" spans="2:22" ht="16" x14ac:dyDescent="0.2">
      <c r="B29" s="1" t="s">
        <v>223</v>
      </c>
      <c r="C29" s="1" t="s">
        <v>224</v>
      </c>
      <c r="D29" s="14" t="s">
        <v>225</v>
      </c>
      <c r="E29" s="5">
        <v>70.38</v>
      </c>
      <c r="F29" s="6">
        <f>E29*0.45</f>
        <v>31.670999999999999</v>
      </c>
      <c r="G29" s="5">
        <v>74.180000000000007</v>
      </c>
      <c r="H29" s="6">
        <f>G29*0.45</f>
        <v>33.381000000000007</v>
      </c>
      <c r="I29" s="5">
        <v>93.5</v>
      </c>
      <c r="J29" s="6">
        <f>I29*0.1</f>
        <v>9.35</v>
      </c>
      <c r="K29" s="7">
        <f>F29+H29+J29</f>
        <v>74.402000000000001</v>
      </c>
      <c r="L29" s="7">
        <f>(SUM(P29:V29)*0.7*0.475)</f>
        <v>0</v>
      </c>
      <c r="M29" s="7">
        <f>K29-L29</f>
        <v>74.402000000000001</v>
      </c>
      <c r="N29" s="8" t="str">
        <f>IF(M29&lt;50,"F",IF(M29&lt;65,"D",IF(M29&lt;80,"C",IF(M29&lt;90,"B",IF(M29&gt;=90,"A")))))</f>
        <v>C</v>
      </c>
      <c r="P29" s="1" t="s">
        <v>32</v>
      </c>
      <c r="Q29" s="1" t="s">
        <v>32</v>
      </c>
      <c r="U29" s="1" t="s">
        <v>32</v>
      </c>
      <c r="V29" s="1" t="s">
        <v>32</v>
      </c>
    </row>
    <row r="30" spans="2:22" ht="16" x14ac:dyDescent="0.2">
      <c r="B30" s="1" t="s">
        <v>217</v>
      </c>
      <c r="C30" s="1" t="s">
        <v>218</v>
      </c>
      <c r="D30" s="14" t="s">
        <v>219</v>
      </c>
      <c r="E30" s="5">
        <v>56.44</v>
      </c>
      <c r="F30" s="6">
        <f>E30*0.45</f>
        <v>25.398</v>
      </c>
      <c r="G30" s="5">
        <v>63.4</v>
      </c>
      <c r="H30" s="6">
        <f>G30*0.45</f>
        <v>28.53</v>
      </c>
      <c r="I30" s="5">
        <v>85</v>
      </c>
      <c r="J30" s="6">
        <f>I30*0.1</f>
        <v>8.5</v>
      </c>
      <c r="K30" s="7">
        <f>F30+H30+J30</f>
        <v>62.427999999999997</v>
      </c>
      <c r="L30" s="7">
        <f>(SUM(P30:V30)*0.7*0.475)</f>
        <v>0</v>
      </c>
      <c r="M30" s="7">
        <f>K30-L30</f>
        <v>62.427999999999997</v>
      </c>
      <c r="N30" s="8" t="str">
        <f>IF(M30&lt;50,"F",IF(M30&lt;65,"D",IF(M30&lt;80,"C",IF(M30&lt;90,"B",IF(M30&gt;=90,"A")))))</f>
        <v>D</v>
      </c>
      <c r="P30" s="1" t="s">
        <v>32</v>
      </c>
      <c r="Q30" s="1" t="s">
        <v>32</v>
      </c>
      <c r="U30" s="1" t="s">
        <v>32</v>
      </c>
      <c r="V30" s="1" t="s">
        <v>32</v>
      </c>
    </row>
    <row r="31" spans="2:22" ht="16" x14ac:dyDescent="0.2">
      <c r="B31" s="1" t="s">
        <v>114</v>
      </c>
      <c r="C31" s="1" t="s">
        <v>115</v>
      </c>
      <c r="D31" s="14" t="s">
        <v>116</v>
      </c>
      <c r="E31" s="5">
        <v>64.459999999999994</v>
      </c>
      <c r="F31" s="6">
        <f>E31*0.45</f>
        <v>29.006999999999998</v>
      </c>
      <c r="G31" s="5">
        <v>70.599999999999994</v>
      </c>
      <c r="H31" s="6">
        <f>G31*0.45</f>
        <v>31.77</v>
      </c>
      <c r="I31" s="5">
        <v>77.5</v>
      </c>
      <c r="J31" s="6">
        <f>I31*0.1</f>
        <v>7.75</v>
      </c>
      <c r="K31" s="7">
        <f>F31+H31+J31</f>
        <v>68.527000000000001</v>
      </c>
      <c r="L31" s="7">
        <f>(SUM(P31:V31)*0.7*0.475)</f>
        <v>8.3125</v>
      </c>
      <c r="M31" s="7">
        <f>K31-L31</f>
        <v>60.214500000000001</v>
      </c>
      <c r="N31" s="8" t="str">
        <f>IF(M31&lt;50,"F",IF(M31&lt;65,"D",IF(M31&lt;80,"C",IF(M31&lt;90,"B",IF(M31&gt;=90,"A")))))</f>
        <v>D</v>
      </c>
      <c r="P31" s="1" t="s">
        <v>32</v>
      </c>
      <c r="Q31" s="1" t="s">
        <v>32</v>
      </c>
      <c r="T31">
        <v>25</v>
      </c>
      <c r="U31" s="1" t="s">
        <v>32</v>
      </c>
    </row>
    <row r="32" spans="2:22" ht="16" x14ac:dyDescent="0.2">
      <c r="B32" s="1" t="s">
        <v>89</v>
      </c>
      <c r="C32" s="1" t="s">
        <v>90</v>
      </c>
      <c r="D32" s="14" t="s">
        <v>91</v>
      </c>
      <c r="E32" s="5">
        <v>61.49</v>
      </c>
      <c r="F32" s="6">
        <f>E32*0.45</f>
        <v>27.670500000000001</v>
      </c>
      <c r="G32" s="5">
        <v>61.15</v>
      </c>
      <c r="H32" s="6">
        <f>G32*0.45</f>
        <v>27.517499999999998</v>
      </c>
      <c r="I32" s="5">
        <v>85</v>
      </c>
      <c r="J32" s="6">
        <f>I32*0.1</f>
        <v>8.5</v>
      </c>
      <c r="K32" s="7">
        <f>F32+H32+J32</f>
        <v>63.688000000000002</v>
      </c>
      <c r="L32" s="7">
        <f>(SUM(P32:V32)*0.7*0.475)</f>
        <v>8.3125</v>
      </c>
      <c r="M32" s="7">
        <f>K32-L32</f>
        <v>55.375500000000002</v>
      </c>
      <c r="N32" s="8" t="str">
        <f>IF(M32&lt;50,"F",IF(M32&lt;65,"D",IF(M32&lt;80,"C",IF(M32&lt;90,"B",IF(M32&gt;=90,"A")))))</f>
        <v>D</v>
      </c>
      <c r="P32" s="1" t="s">
        <v>32</v>
      </c>
      <c r="Q32" s="1" t="s">
        <v>32</v>
      </c>
      <c r="T32">
        <v>25</v>
      </c>
      <c r="U32" s="1" t="s">
        <v>32</v>
      </c>
    </row>
    <row r="33" spans="2:22" ht="16" x14ac:dyDescent="0.2">
      <c r="B33" s="1" t="s">
        <v>197</v>
      </c>
      <c r="C33" s="1" t="s">
        <v>198</v>
      </c>
      <c r="D33" s="14" t="s">
        <v>199</v>
      </c>
      <c r="E33" s="5">
        <v>61.37</v>
      </c>
      <c r="F33" s="6">
        <f>E33*0.45</f>
        <v>27.616499999999998</v>
      </c>
      <c r="G33" s="5">
        <v>69.900000000000006</v>
      </c>
      <c r="H33" s="6">
        <f>G33*0.45</f>
        <v>31.455000000000002</v>
      </c>
      <c r="I33" s="5">
        <v>90</v>
      </c>
      <c r="J33" s="6">
        <f>I33*0.1</f>
        <v>9</v>
      </c>
      <c r="K33" s="7">
        <f>F33+H33+J33</f>
        <v>68.0715</v>
      </c>
      <c r="L33" s="7">
        <f>(SUM(P33:V33)*0.7*0.475)</f>
        <v>6.6499999999999995</v>
      </c>
      <c r="M33" s="7">
        <f>K33-L33</f>
        <v>61.421500000000002</v>
      </c>
      <c r="N33" s="8" t="str">
        <f>IF(M33&lt;50,"F",IF(M33&lt;65,"D",IF(M33&lt;80,"C",IF(M33&lt;90,"B",IF(M33&gt;=90,"A")))))</f>
        <v>D</v>
      </c>
      <c r="P33" s="1" t="s">
        <v>32</v>
      </c>
      <c r="Q33">
        <v>10</v>
      </c>
      <c r="U33" s="1" t="s">
        <v>32</v>
      </c>
      <c r="V33">
        <v>10</v>
      </c>
    </row>
    <row r="34" spans="2:22" ht="16" x14ac:dyDescent="0.2">
      <c r="B34" s="1" t="s">
        <v>200</v>
      </c>
      <c r="C34" s="1" t="s">
        <v>201</v>
      </c>
      <c r="D34" s="14" t="s">
        <v>202</v>
      </c>
      <c r="E34" s="5">
        <v>66.16</v>
      </c>
      <c r="F34" s="6">
        <f>E34*0.45</f>
        <v>29.771999999999998</v>
      </c>
      <c r="G34" s="5">
        <v>68.53</v>
      </c>
      <c r="H34" s="6">
        <f>G34*0.45</f>
        <v>30.8385</v>
      </c>
      <c r="I34" s="5">
        <v>91</v>
      </c>
      <c r="J34" s="6">
        <f>I34*0.1</f>
        <v>9.1</v>
      </c>
      <c r="K34" s="7">
        <f>F34+H34+J34</f>
        <v>69.710499999999996</v>
      </c>
      <c r="L34" s="7">
        <f>(SUM(P34:V34)*0.7*0.475)</f>
        <v>0</v>
      </c>
      <c r="M34" s="7">
        <f>K34-L34</f>
        <v>69.710499999999996</v>
      </c>
      <c r="N34" s="8" t="str">
        <f>IF(M34&lt;50,"F",IF(M34&lt;65,"D",IF(M34&lt;80,"C",IF(M34&lt;90,"B",IF(M34&gt;=90,"A")))))</f>
        <v>C</v>
      </c>
      <c r="P34" s="1" t="s">
        <v>32</v>
      </c>
      <c r="Q34" s="1" t="s">
        <v>32</v>
      </c>
      <c r="U34" s="1" t="s">
        <v>32</v>
      </c>
      <c r="V34" s="1" t="s">
        <v>32</v>
      </c>
    </row>
    <row r="35" spans="2:22" ht="16" x14ac:dyDescent="0.2">
      <c r="B35" s="1" t="s">
        <v>38</v>
      </c>
      <c r="C35" s="1" t="s">
        <v>42</v>
      </c>
      <c r="D35" s="14" t="s">
        <v>43</v>
      </c>
      <c r="E35" s="5">
        <v>78.59</v>
      </c>
      <c r="F35" s="6">
        <f>E35*0.45</f>
        <v>35.365500000000004</v>
      </c>
      <c r="G35" s="5">
        <v>82.61</v>
      </c>
      <c r="H35" s="6">
        <f>G35*0.45</f>
        <v>37.174500000000002</v>
      </c>
      <c r="I35" s="5">
        <v>90</v>
      </c>
      <c r="J35" s="6">
        <f>I35*0.1</f>
        <v>9</v>
      </c>
      <c r="K35" s="7">
        <f>F35+H35+J35</f>
        <v>81.540000000000006</v>
      </c>
      <c r="L35" s="7">
        <f>(SUM(P35:V35)*0.7*0.475)</f>
        <v>0</v>
      </c>
      <c r="M35" s="7">
        <f>K35-L35</f>
        <v>81.540000000000006</v>
      </c>
      <c r="N35" s="8" t="str">
        <f>IF(M35&lt;50,"F",IF(M35&lt;65,"D",IF(M35&lt;80,"C",IF(M35&lt;90,"B",IF(M35&gt;=90,"A")))))</f>
        <v>B</v>
      </c>
      <c r="P35" s="1" t="s">
        <v>32</v>
      </c>
      <c r="Q35" s="1" t="s">
        <v>32</v>
      </c>
      <c r="T35" s="1" t="s">
        <v>32</v>
      </c>
      <c r="U35" s="1" t="s">
        <v>32</v>
      </c>
    </row>
    <row r="36" spans="2:22" ht="16" x14ac:dyDescent="0.2">
      <c r="B36" s="1" t="s">
        <v>93</v>
      </c>
      <c r="C36" s="1" t="s">
        <v>94</v>
      </c>
      <c r="D36" s="14" t="s">
        <v>95</v>
      </c>
      <c r="E36" s="5">
        <v>65.790000000000006</v>
      </c>
      <c r="F36" s="6">
        <f>E36*0.45</f>
        <v>29.605500000000003</v>
      </c>
      <c r="G36" s="5">
        <v>74.040000000000006</v>
      </c>
      <c r="H36" s="6">
        <f>G36*0.45</f>
        <v>33.318000000000005</v>
      </c>
      <c r="I36" s="5">
        <v>88.5</v>
      </c>
      <c r="J36" s="6">
        <f>I36*0.1</f>
        <v>8.85</v>
      </c>
      <c r="K36" s="7">
        <f>F36+H36+J36</f>
        <v>71.773499999999999</v>
      </c>
      <c r="L36" s="7">
        <f>(SUM(P36:V36)*0.7*0.475)</f>
        <v>0</v>
      </c>
      <c r="M36" s="7">
        <f>K36-L36</f>
        <v>71.773499999999999</v>
      </c>
      <c r="N36" s="8" t="str">
        <f>IF(M36&lt;50,"F",IF(M36&lt;65,"D",IF(M36&lt;80,"C",IF(M36&lt;90,"B",IF(M36&gt;=90,"A")))))</f>
        <v>C</v>
      </c>
      <c r="P36" s="1" t="s">
        <v>32</v>
      </c>
      <c r="Q36" s="1" t="s">
        <v>32</v>
      </c>
      <c r="T36" s="1" t="s">
        <v>32</v>
      </c>
      <c r="U36" s="1" t="s">
        <v>32</v>
      </c>
    </row>
    <row r="37" spans="2:22" ht="16" x14ac:dyDescent="0.2">
      <c r="B37" s="1" t="s">
        <v>214</v>
      </c>
      <c r="C37" s="1" t="s">
        <v>215</v>
      </c>
      <c r="D37" s="14" t="s">
        <v>216</v>
      </c>
      <c r="E37" s="5">
        <v>75.62</v>
      </c>
      <c r="F37" s="6">
        <f>E37*0.45</f>
        <v>34.029000000000003</v>
      </c>
      <c r="G37" s="5">
        <v>78.91</v>
      </c>
      <c r="H37" s="6">
        <f>G37*0.45</f>
        <v>35.509500000000003</v>
      </c>
      <c r="I37" s="5">
        <v>0</v>
      </c>
      <c r="J37" s="6">
        <f>I37*0.1</f>
        <v>0</v>
      </c>
      <c r="K37" s="7">
        <f>F37+H37+J37</f>
        <v>69.538499999999999</v>
      </c>
      <c r="L37" s="7">
        <f>(SUM(P37:V37)*0.7*0.475)</f>
        <v>3.3249999999999997</v>
      </c>
      <c r="M37" s="7">
        <f>K37-L37</f>
        <v>66.213499999999996</v>
      </c>
      <c r="N37" s="8" t="str">
        <f>IF(M37&lt;50,"F",IF(M37&lt;65,"D",IF(M37&lt;80,"C",IF(M37&lt;90,"B",IF(M37&gt;=90,"A")))))</f>
        <v>C</v>
      </c>
      <c r="P37" s="1" t="s">
        <v>32</v>
      </c>
      <c r="Q37">
        <v>10</v>
      </c>
      <c r="U37" s="1" t="s">
        <v>32</v>
      </c>
      <c r="V37" s="1" t="s">
        <v>32</v>
      </c>
    </row>
    <row r="38" spans="2:22" ht="16" x14ac:dyDescent="0.2">
      <c r="B38" s="1" t="s">
        <v>203</v>
      </c>
      <c r="C38" s="1" t="s">
        <v>204</v>
      </c>
      <c r="D38" s="14" t="s">
        <v>205</v>
      </c>
      <c r="E38" s="5">
        <v>68.3</v>
      </c>
      <c r="F38" s="6">
        <f>E38*0.45</f>
        <v>30.734999999999999</v>
      </c>
      <c r="G38" s="5">
        <v>69.56</v>
      </c>
      <c r="H38" s="6">
        <f>G38*0.45</f>
        <v>31.302000000000003</v>
      </c>
      <c r="I38" s="5">
        <v>47.5</v>
      </c>
      <c r="J38" s="6">
        <f>I38*0.1</f>
        <v>4.75</v>
      </c>
      <c r="K38" s="7">
        <f>F38+H38+J38</f>
        <v>66.787000000000006</v>
      </c>
      <c r="L38" s="7">
        <f>(SUM(P38:V38)*0.7*0.475)</f>
        <v>3.3249999999999997</v>
      </c>
      <c r="M38" s="7">
        <f>K38-L38</f>
        <v>63.462000000000003</v>
      </c>
      <c r="N38" s="8" t="str">
        <f>IF(M38&lt;50,"F",IF(M38&lt;65,"D",IF(M38&lt;80,"C",IF(M38&lt;90,"B",IF(M38&gt;=90,"A")))))</f>
        <v>D</v>
      </c>
      <c r="P38" s="1" t="s">
        <v>32</v>
      </c>
      <c r="Q38" s="1" t="s">
        <v>32</v>
      </c>
      <c r="U38" s="1" t="s">
        <v>32</v>
      </c>
      <c r="V38">
        <v>10</v>
      </c>
    </row>
    <row r="39" spans="2:22" ht="16" x14ac:dyDescent="0.2">
      <c r="B39" s="1" t="s">
        <v>103</v>
      </c>
      <c r="C39" s="1" t="s">
        <v>104</v>
      </c>
      <c r="D39" s="14" t="s">
        <v>105</v>
      </c>
      <c r="E39" s="5">
        <v>87.76</v>
      </c>
      <c r="F39" s="6">
        <f>E39*0.45</f>
        <v>39.492000000000004</v>
      </c>
      <c r="G39" s="5">
        <v>88.12</v>
      </c>
      <c r="H39" s="6">
        <f>G39*0.45</f>
        <v>39.654000000000003</v>
      </c>
      <c r="I39" s="5">
        <v>95</v>
      </c>
      <c r="J39" s="6">
        <f>I39*0.1</f>
        <v>9.5</v>
      </c>
      <c r="K39" s="7">
        <f>F39+H39+J39</f>
        <v>88.646000000000015</v>
      </c>
      <c r="L39" s="7">
        <f>(SUM(P39:V39)*0.7*0.475)</f>
        <v>0</v>
      </c>
      <c r="M39" s="7">
        <f>K39-L39</f>
        <v>88.646000000000015</v>
      </c>
      <c r="N39" s="8" t="str">
        <f>IF(M39&lt;50,"F",IF(M39&lt;65,"D",IF(M39&lt;80,"C",IF(M39&lt;90,"B",IF(M39&gt;=90,"A")))))</f>
        <v>B</v>
      </c>
      <c r="P39" s="1" t="s">
        <v>32</v>
      </c>
      <c r="Q39" s="1" t="s">
        <v>32</v>
      </c>
      <c r="T39" s="1" t="s">
        <v>32</v>
      </c>
      <c r="U39" s="1" t="s">
        <v>32</v>
      </c>
    </row>
    <row r="40" spans="2:22" ht="16" x14ac:dyDescent="0.2">
      <c r="B40" s="1" t="s">
        <v>206</v>
      </c>
      <c r="C40" s="1" t="s">
        <v>207</v>
      </c>
      <c r="D40" s="14" t="s">
        <v>208</v>
      </c>
      <c r="E40" s="5">
        <v>84.68</v>
      </c>
      <c r="F40" s="6">
        <f>E40*0.45</f>
        <v>38.106000000000002</v>
      </c>
      <c r="G40" s="5">
        <v>76.42</v>
      </c>
      <c r="H40" s="6">
        <f>G40*0.45</f>
        <v>34.389000000000003</v>
      </c>
      <c r="I40" s="5">
        <v>48.5</v>
      </c>
      <c r="J40" s="6">
        <f>I40*0.1</f>
        <v>4.8500000000000005</v>
      </c>
      <c r="K40" s="7">
        <f>F40+H40+J40</f>
        <v>77.344999999999999</v>
      </c>
      <c r="L40" s="7">
        <f>(SUM(P40:V40)*0.7*0.475)</f>
        <v>3.3249999999999997</v>
      </c>
      <c r="M40" s="7">
        <f>K40-L40</f>
        <v>74.02</v>
      </c>
      <c r="N40" s="8" t="str">
        <f>IF(M40&lt;50,"F",IF(M40&lt;65,"D",IF(M40&lt;80,"C",IF(M40&lt;90,"B",IF(M40&gt;=90,"A")))))</f>
        <v>C</v>
      </c>
      <c r="P40" s="1" t="s">
        <v>32</v>
      </c>
      <c r="Q40">
        <v>10</v>
      </c>
      <c r="U40" s="1" t="s">
        <v>32</v>
      </c>
      <c r="V40" s="1" t="s">
        <v>32</v>
      </c>
    </row>
    <row r="41" spans="2:22" ht="16" x14ac:dyDescent="0.2">
      <c r="B41" s="1" t="s">
        <v>206</v>
      </c>
      <c r="C41" s="1" t="s">
        <v>209</v>
      </c>
      <c r="D41" s="14" t="s">
        <v>210</v>
      </c>
      <c r="E41" s="5">
        <v>84.57</v>
      </c>
      <c r="F41" s="6">
        <f>E41*0.45</f>
        <v>38.0565</v>
      </c>
      <c r="G41" s="5">
        <v>74.459999999999994</v>
      </c>
      <c r="H41" s="6">
        <f>G41*0.45</f>
        <v>33.506999999999998</v>
      </c>
      <c r="I41" s="5">
        <v>90</v>
      </c>
      <c r="J41" s="6">
        <f>I41*0.1</f>
        <v>9</v>
      </c>
      <c r="K41" s="7">
        <f>F41+H41+J41</f>
        <v>80.563500000000005</v>
      </c>
      <c r="L41" s="7">
        <f>(SUM(P41:V41)*0.7*0.475)</f>
        <v>3.3249999999999997</v>
      </c>
      <c r="M41" s="7">
        <f>K41-L41</f>
        <v>77.238500000000002</v>
      </c>
      <c r="N41" s="8" t="str">
        <f>IF(M41&lt;50,"F",IF(M41&lt;65,"D",IF(M41&lt;80,"C",IF(M41&lt;90,"B",IF(M41&gt;=90,"A")))))</f>
        <v>C</v>
      </c>
      <c r="P41" s="1" t="s">
        <v>32</v>
      </c>
      <c r="Q41">
        <v>10</v>
      </c>
      <c r="U41" s="1" t="s">
        <v>32</v>
      </c>
      <c r="V41" s="1" t="s">
        <v>32</v>
      </c>
    </row>
    <row r="42" spans="2:22" ht="16" x14ac:dyDescent="0.2">
      <c r="B42" s="1" t="s">
        <v>185</v>
      </c>
      <c r="C42" s="1" t="s">
        <v>186</v>
      </c>
      <c r="D42" s="14" t="s">
        <v>187</v>
      </c>
      <c r="E42" s="5">
        <v>77.58</v>
      </c>
      <c r="F42" s="6">
        <f>E42*0.45</f>
        <v>34.911000000000001</v>
      </c>
      <c r="G42" s="5">
        <v>84.2</v>
      </c>
      <c r="H42" s="6">
        <f>G42*0.45</f>
        <v>37.89</v>
      </c>
      <c r="I42" s="5">
        <v>95</v>
      </c>
      <c r="J42" s="6">
        <f>I42*0.1</f>
        <v>9.5</v>
      </c>
      <c r="K42" s="7">
        <f>F42+H42+J42</f>
        <v>82.301000000000002</v>
      </c>
      <c r="L42" s="7">
        <f>(SUM(P42:V42)*0.7*0.475)</f>
        <v>0</v>
      </c>
      <c r="M42" s="7">
        <f>K42-L42</f>
        <v>82.301000000000002</v>
      </c>
      <c r="N42" s="8" t="str">
        <f>IF(M42&lt;50,"F",IF(M42&lt;65,"D",IF(M42&lt;80,"C",IF(M42&lt;90,"B",IF(M42&gt;=90,"A")))))</f>
        <v>B</v>
      </c>
      <c r="P42" s="1" t="s">
        <v>32</v>
      </c>
      <c r="Q42" s="1" t="s">
        <v>32</v>
      </c>
      <c r="U42" s="1" t="s">
        <v>32</v>
      </c>
      <c r="V42" s="1" t="s">
        <v>32</v>
      </c>
    </row>
    <row r="43" spans="2:22" ht="16" x14ac:dyDescent="0.2">
      <c r="B43" s="1" t="s">
        <v>69</v>
      </c>
      <c r="C43" s="1" t="s">
        <v>70</v>
      </c>
      <c r="D43" s="14" t="s">
        <v>71</v>
      </c>
      <c r="E43" s="5">
        <v>81.180000000000007</v>
      </c>
      <c r="F43" s="6">
        <f>E43*0.45</f>
        <v>36.531000000000006</v>
      </c>
      <c r="G43" s="5">
        <v>84.11</v>
      </c>
      <c r="H43" s="6">
        <f>G43*0.45</f>
        <v>37.849499999999999</v>
      </c>
      <c r="I43" s="5">
        <v>90</v>
      </c>
      <c r="J43" s="6">
        <f>I43*0.1</f>
        <v>9</v>
      </c>
      <c r="K43" s="7">
        <f>F43+H43+J43</f>
        <v>83.380500000000012</v>
      </c>
      <c r="L43" s="7">
        <f>(SUM(P43:V43)*0.7*0.475)</f>
        <v>0</v>
      </c>
      <c r="M43" s="7">
        <f>K43-L43</f>
        <v>83.380500000000012</v>
      </c>
      <c r="N43" s="8" t="str">
        <f>IF(M43&lt;50,"F",IF(M43&lt;65,"D",IF(M43&lt;80,"C",IF(M43&lt;90,"B",IF(M43&gt;=90,"A")))))</f>
        <v>B</v>
      </c>
      <c r="P43" s="1" t="s">
        <v>32</v>
      </c>
      <c r="Q43" s="1" t="s">
        <v>32</v>
      </c>
      <c r="T43" s="1" t="s">
        <v>32</v>
      </c>
      <c r="U43" s="1" t="s">
        <v>32</v>
      </c>
    </row>
    <row r="44" spans="2:22" ht="16" x14ac:dyDescent="0.2">
      <c r="B44" s="1" t="s">
        <v>167</v>
      </c>
      <c r="C44" s="1" t="s">
        <v>168</v>
      </c>
      <c r="D44" s="14" t="s">
        <v>169</v>
      </c>
      <c r="E44" s="5">
        <v>82.68</v>
      </c>
      <c r="F44" s="6">
        <f>E44*0.45</f>
        <v>37.206000000000003</v>
      </c>
      <c r="G44" s="5">
        <v>87.83</v>
      </c>
      <c r="H44" s="6">
        <f>G44*0.45</f>
        <v>39.523499999999999</v>
      </c>
      <c r="I44" s="5">
        <v>45</v>
      </c>
      <c r="J44" s="6">
        <f>I44*0.1</f>
        <v>4.5</v>
      </c>
      <c r="K44" s="7">
        <f>F44+H44+J44</f>
        <v>81.229500000000002</v>
      </c>
      <c r="L44" s="7">
        <f>(SUM(P44:V44)*0.7*0.475)</f>
        <v>3.3249999999999997</v>
      </c>
      <c r="M44" s="7">
        <f>K44-L44</f>
        <v>77.904499999999999</v>
      </c>
      <c r="N44" s="8" t="str">
        <f>IF(M44&lt;50,"F",IF(M44&lt;65,"D",IF(M44&lt;80,"C",IF(M44&lt;90,"B",IF(M44&gt;=90,"A")))))</f>
        <v>C</v>
      </c>
      <c r="P44">
        <v>10</v>
      </c>
      <c r="Q44" s="1" t="s">
        <v>32</v>
      </c>
      <c r="U44" s="1" t="s">
        <v>32</v>
      </c>
      <c r="V44" s="1" t="s">
        <v>32</v>
      </c>
    </row>
    <row r="45" spans="2:22" ht="16" x14ac:dyDescent="0.2">
      <c r="B45" s="1" t="s">
        <v>130</v>
      </c>
      <c r="C45" s="1" t="s">
        <v>131</v>
      </c>
      <c r="D45" s="14" t="s">
        <v>132</v>
      </c>
      <c r="E45" s="5">
        <v>93.19</v>
      </c>
      <c r="F45" s="6">
        <f>E45*0.45</f>
        <v>41.935499999999998</v>
      </c>
      <c r="G45" s="5">
        <v>94.18</v>
      </c>
      <c r="H45" s="6">
        <f>G45*0.45</f>
        <v>42.381000000000007</v>
      </c>
      <c r="I45" s="5">
        <v>92.5</v>
      </c>
      <c r="J45" s="6">
        <f>I45*0.1</f>
        <v>9.25</v>
      </c>
      <c r="K45" s="7">
        <f>F45+H45+J45</f>
        <v>93.566500000000005</v>
      </c>
      <c r="L45" s="7">
        <f>(SUM(P45:V45)*0.7*0.475)</f>
        <v>0</v>
      </c>
      <c r="M45" s="7">
        <f>K45-L45</f>
        <v>93.566500000000005</v>
      </c>
      <c r="N45" s="8" t="str">
        <f>IF(M45&lt;50,"F",IF(M45&lt;65,"D",IF(M45&lt;80,"C",IF(M45&lt;90,"B",IF(M45&gt;=90,"A")))))</f>
        <v>A</v>
      </c>
      <c r="P45" s="1" t="s">
        <v>32</v>
      </c>
      <c r="Q45" s="1" t="s">
        <v>32</v>
      </c>
      <c r="T45" s="1" t="s">
        <v>32</v>
      </c>
      <c r="U45" s="1" t="s">
        <v>32</v>
      </c>
    </row>
    <row r="46" spans="2:22" ht="16" x14ac:dyDescent="0.2">
      <c r="B46" s="1" t="s">
        <v>118</v>
      </c>
      <c r="C46" s="1" t="s">
        <v>119</v>
      </c>
      <c r="D46" s="14" t="s">
        <v>120</v>
      </c>
      <c r="E46" s="5">
        <v>80.7</v>
      </c>
      <c r="F46" s="6">
        <f>E46*0.45</f>
        <v>36.315000000000005</v>
      </c>
      <c r="G46" s="5">
        <v>83.27</v>
      </c>
      <c r="H46" s="6">
        <f>G46*0.45</f>
        <v>37.471499999999999</v>
      </c>
      <c r="I46" s="5">
        <v>0</v>
      </c>
      <c r="J46" s="6">
        <f>I46*0.1</f>
        <v>0</v>
      </c>
      <c r="K46" s="7">
        <f>F46+H46+J46</f>
        <v>73.786500000000004</v>
      </c>
      <c r="L46" s="7">
        <f>(SUM(P46:V46)*0.7*0.475)</f>
        <v>3.3249999999999997</v>
      </c>
      <c r="M46" s="7">
        <f>K46-L46</f>
        <v>70.461500000000001</v>
      </c>
      <c r="N46" s="8" t="str">
        <f>IF(M46&lt;50,"F",IF(M46&lt;65,"D",IF(M46&lt;80,"C",IF(M46&lt;90,"B",IF(M46&gt;=90,"A")))))</f>
        <v>C</v>
      </c>
      <c r="P46" s="1" t="s">
        <v>32</v>
      </c>
      <c r="Q46" s="1" t="s">
        <v>32</v>
      </c>
      <c r="T46">
        <v>10</v>
      </c>
      <c r="U46" s="1" t="s">
        <v>32</v>
      </c>
    </row>
    <row r="47" spans="2:22" ht="16" x14ac:dyDescent="0.2">
      <c r="B47" s="1" t="s">
        <v>34</v>
      </c>
      <c r="C47" s="1" t="s">
        <v>35</v>
      </c>
      <c r="D47" s="14" t="s">
        <v>36</v>
      </c>
      <c r="E47" s="5">
        <v>34.729999999999997</v>
      </c>
      <c r="F47" s="6">
        <f>E47*0.45</f>
        <v>15.628499999999999</v>
      </c>
      <c r="G47" s="5">
        <v>38.799999999999997</v>
      </c>
      <c r="H47" s="6">
        <f>G47*0.45</f>
        <v>17.46</v>
      </c>
      <c r="I47" s="5">
        <v>42.5</v>
      </c>
      <c r="J47" s="6">
        <f>I47*0.1</f>
        <v>4.25</v>
      </c>
      <c r="K47" s="7">
        <f>F47+H47+J47</f>
        <v>37.338499999999996</v>
      </c>
      <c r="L47" s="7">
        <f>(SUM(P47:V47)*0.7*0.475)</f>
        <v>16.625</v>
      </c>
      <c r="M47" s="7">
        <f>K47-L47</f>
        <v>20.713499999999996</v>
      </c>
      <c r="N47" s="8" t="str">
        <f>IF(M47&lt;50,"F",IF(M47&lt;65,"D",IF(M47&lt;80,"C",IF(M47&lt;90,"B",IF(M47&gt;=90,"A")))))</f>
        <v>F</v>
      </c>
      <c r="P47" s="1" t="s">
        <v>32</v>
      </c>
      <c r="Q47" s="1" t="s">
        <v>32</v>
      </c>
      <c r="T47">
        <v>50</v>
      </c>
      <c r="U47" s="1" t="s">
        <v>32</v>
      </c>
    </row>
    <row r="48" spans="2:22" ht="16" x14ac:dyDescent="0.2">
      <c r="B48" s="1" t="s">
        <v>179</v>
      </c>
      <c r="C48" s="1" t="s">
        <v>180</v>
      </c>
      <c r="D48" s="14" t="s">
        <v>181</v>
      </c>
      <c r="E48" s="5">
        <v>70.81</v>
      </c>
      <c r="F48" s="6">
        <f>E48*0.45</f>
        <v>31.864500000000003</v>
      </c>
      <c r="G48" s="5">
        <v>68.73</v>
      </c>
      <c r="H48" s="6">
        <f>G48*0.45</f>
        <v>30.928500000000003</v>
      </c>
      <c r="I48" s="5">
        <v>90</v>
      </c>
      <c r="J48" s="6">
        <f>I48*0.1</f>
        <v>9</v>
      </c>
      <c r="K48" s="7">
        <f>F48+H48+J48</f>
        <v>71.793000000000006</v>
      </c>
      <c r="L48" s="7">
        <f>(SUM(P48:V48)*0.7*0.475)</f>
        <v>49.875</v>
      </c>
      <c r="M48" s="7">
        <f>K48-L48</f>
        <v>21.918000000000006</v>
      </c>
      <c r="N48" s="8" t="str">
        <f>IF(M48&lt;50,"F",IF(M48&lt;65,"D",IF(M48&lt;80,"C",IF(M48&lt;90,"B",IF(M48&gt;=90,"A")))))</f>
        <v>F</v>
      </c>
      <c r="P48">
        <v>25</v>
      </c>
      <c r="Q48">
        <v>50</v>
      </c>
      <c r="U48">
        <v>50</v>
      </c>
      <c r="V48">
        <v>25</v>
      </c>
    </row>
    <row r="49" spans="2:22" ht="16" x14ac:dyDescent="0.2">
      <c r="B49" s="1" t="s">
        <v>97</v>
      </c>
      <c r="C49" s="1" t="s">
        <v>98</v>
      </c>
      <c r="D49" s="14" t="s">
        <v>99</v>
      </c>
      <c r="E49" s="5">
        <v>93.92</v>
      </c>
      <c r="F49" s="6">
        <f>E49*0.45</f>
        <v>42.264000000000003</v>
      </c>
      <c r="G49" s="5">
        <v>96.43</v>
      </c>
      <c r="H49" s="6">
        <f>G49*0.45</f>
        <v>43.393500000000003</v>
      </c>
      <c r="I49" s="5">
        <v>90</v>
      </c>
      <c r="J49" s="6">
        <f>I49*0.1</f>
        <v>9</v>
      </c>
      <c r="K49" s="7">
        <f>F49+H49+J49</f>
        <v>94.657499999999999</v>
      </c>
      <c r="L49" s="7">
        <f>(SUM(P49:V49)*0.7*0.475)</f>
        <v>0</v>
      </c>
      <c r="M49" s="7">
        <f>K49-L49</f>
        <v>94.657499999999999</v>
      </c>
      <c r="N49" s="8" t="str">
        <f>IF(M49&lt;50,"F",IF(M49&lt;65,"D",IF(M49&lt;80,"C",IF(M49&lt;90,"B",IF(M49&gt;=90,"A")))))</f>
        <v>A</v>
      </c>
      <c r="P49" s="1" t="s">
        <v>32</v>
      </c>
      <c r="Q49" s="1" t="s">
        <v>32</v>
      </c>
      <c r="T49" s="1" t="s">
        <v>32</v>
      </c>
      <c r="U49" s="1" t="s">
        <v>32</v>
      </c>
    </row>
    <row r="50" spans="2:22" ht="16" x14ac:dyDescent="0.2">
      <c r="B50" s="1" t="s">
        <v>191</v>
      </c>
      <c r="C50" s="1" t="s">
        <v>192</v>
      </c>
      <c r="D50" s="14" t="s">
        <v>193</v>
      </c>
      <c r="E50" s="5">
        <v>76.48</v>
      </c>
      <c r="F50" s="6">
        <f>E50*0.45</f>
        <v>34.416000000000004</v>
      </c>
      <c r="G50" s="5">
        <v>69.790000000000006</v>
      </c>
      <c r="H50" s="6">
        <f>G50*0.45</f>
        <v>31.405500000000004</v>
      </c>
      <c r="I50" s="5">
        <v>87.5</v>
      </c>
      <c r="J50" s="6">
        <f>I50*0.1</f>
        <v>8.75</v>
      </c>
      <c r="K50" s="7">
        <f>F50+H50+J50</f>
        <v>74.571500000000015</v>
      </c>
      <c r="L50" s="7">
        <f>(SUM(P50:V50)*0.7*0.475)</f>
        <v>11.637499999999999</v>
      </c>
      <c r="M50" s="7">
        <f>K50-L50</f>
        <v>62.934000000000012</v>
      </c>
      <c r="N50" s="8" t="str">
        <f>IF(M50&lt;50,"F",IF(M50&lt;65,"D",IF(M50&lt;80,"C",IF(M50&lt;90,"B",IF(M50&gt;=90,"A")))))</f>
        <v>D</v>
      </c>
      <c r="P50" s="1" t="s">
        <v>32</v>
      </c>
      <c r="Q50" s="1" t="s">
        <v>32</v>
      </c>
      <c r="U50">
        <v>25</v>
      </c>
      <c r="V50">
        <v>10</v>
      </c>
    </row>
    <row r="51" spans="2:22" ht="16" x14ac:dyDescent="0.2">
      <c r="B51" s="1" t="s">
        <v>97</v>
      </c>
      <c r="C51" s="1" t="s">
        <v>98</v>
      </c>
      <c r="D51" s="14" t="s">
        <v>101</v>
      </c>
      <c r="E51" s="5">
        <v>25.96</v>
      </c>
      <c r="F51" s="6">
        <f>E51*0.45</f>
        <v>11.682</v>
      </c>
      <c r="G51" s="5">
        <v>34.450000000000003</v>
      </c>
      <c r="H51" s="6">
        <f>G51*0.45</f>
        <v>15.502500000000001</v>
      </c>
      <c r="I51" s="5">
        <v>30</v>
      </c>
      <c r="J51" s="6">
        <f>I51*0.1</f>
        <v>3</v>
      </c>
      <c r="K51" s="7">
        <f>F51+H51+J51</f>
        <v>30.1845</v>
      </c>
      <c r="L51" s="7">
        <f>(SUM(P51:V51)*0.7*0.475)</f>
        <v>0</v>
      </c>
      <c r="M51" s="7">
        <f>K51-L51</f>
        <v>30.1845</v>
      </c>
      <c r="N51" s="8" t="str">
        <f>IF(M51&lt;50,"F",IF(M51&lt;65,"D",IF(M51&lt;80,"C",IF(M51&lt;90,"B",IF(M51&gt;=90,"A")))))</f>
        <v>F</v>
      </c>
      <c r="P51" s="1" t="s">
        <v>32</v>
      </c>
      <c r="Q51" s="1" t="s">
        <v>32</v>
      </c>
      <c r="T51" s="1" t="s">
        <v>32</v>
      </c>
      <c r="U51" s="1" t="s">
        <v>32</v>
      </c>
    </row>
    <row r="52" spans="2:22" ht="16" x14ac:dyDescent="0.2">
      <c r="B52" s="1" t="s">
        <v>38</v>
      </c>
      <c r="C52" s="1" t="s">
        <v>39</v>
      </c>
      <c r="D52" s="14" t="s">
        <v>40</v>
      </c>
      <c r="E52" s="5">
        <v>72.489999999999995</v>
      </c>
      <c r="F52" s="6">
        <f>E52*0.45</f>
        <v>32.6205</v>
      </c>
      <c r="G52" s="5">
        <v>82.51</v>
      </c>
      <c r="H52" s="6">
        <f>G52*0.45</f>
        <v>37.1295</v>
      </c>
      <c r="I52" s="5">
        <v>88.5</v>
      </c>
      <c r="J52" s="6">
        <f>I52*0.1</f>
        <v>8.85</v>
      </c>
      <c r="K52" s="7">
        <f>F52+H52+J52</f>
        <v>78.599999999999994</v>
      </c>
      <c r="L52" s="7">
        <f>(SUM(P52:V52)*0.7*0.475)</f>
        <v>0</v>
      </c>
      <c r="M52" s="7">
        <f>K52-L52</f>
        <v>78.599999999999994</v>
      </c>
      <c r="N52" s="8" t="str">
        <f>IF(M52&lt;50,"F",IF(M52&lt;65,"D",IF(M52&lt;80,"C",IF(M52&lt;90,"B",IF(M52&gt;=90,"A")))))</f>
        <v>C</v>
      </c>
      <c r="P52" s="1" t="s">
        <v>32</v>
      </c>
      <c r="Q52" s="1" t="s">
        <v>32</v>
      </c>
      <c r="T52" s="1" t="s">
        <v>32</v>
      </c>
      <c r="U52" s="1" t="s">
        <v>32</v>
      </c>
    </row>
    <row r="53" spans="2:22" ht="16" x14ac:dyDescent="0.2">
      <c r="B53" s="1" t="s">
        <v>122</v>
      </c>
      <c r="C53" s="1" t="s">
        <v>123</v>
      </c>
      <c r="D53" s="14" t="s">
        <v>124</v>
      </c>
      <c r="E53" s="5">
        <v>82.62</v>
      </c>
      <c r="F53" s="6">
        <f>E53*0.45</f>
        <v>37.179000000000002</v>
      </c>
      <c r="G53" s="5">
        <v>89.56</v>
      </c>
      <c r="H53" s="6">
        <f>G53*0.45</f>
        <v>40.302</v>
      </c>
      <c r="I53" s="5">
        <v>87</v>
      </c>
      <c r="J53" s="6">
        <f>I53*0.1</f>
        <v>8.7000000000000011</v>
      </c>
      <c r="K53" s="7">
        <f>F53+H53+J53</f>
        <v>86.180999999999997</v>
      </c>
      <c r="L53" s="7">
        <f>(SUM(P53:V53)*0.7*0.475)</f>
        <v>0</v>
      </c>
      <c r="M53" s="7">
        <f>K53-L53</f>
        <v>86.180999999999997</v>
      </c>
      <c r="N53" s="8" t="str">
        <f>IF(M53&lt;50,"F",IF(M53&lt;65,"D",IF(M53&lt;80,"C",IF(M53&lt;90,"B",IF(M53&gt;=90,"A")))))</f>
        <v>B</v>
      </c>
      <c r="P53" s="1" t="s">
        <v>32</v>
      </c>
      <c r="Q53" s="1" t="s">
        <v>32</v>
      </c>
      <c r="T53" s="1" t="s">
        <v>32</v>
      </c>
      <c r="U53" s="1" t="s">
        <v>32</v>
      </c>
    </row>
    <row r="54" spans="2:22" ht="16" x14ac:dyDescent="0.2">
      <c r="B54" s="1" t="s">
        <v>85</v>
      </c>
      <c r="C54" s="1" t="s">
        <v>86</v>
      </c>
      <c r="D54" s="14" t="s">
        <v>87</v>
      </c>
      <c r="E54" s="5">
        <v>86.16</v>
      </c>
      <c r="F54" s="6">
        <f>E54*0.45</f>
        <v>38.771999999999998</v>
      </c>
      <c r="G54" s="5">
        <v>86.43</v>
      </c>
      <c r="H54" s="6">
        <f>G54*0.45</f>
        <v>38.893500000000003</v>
      </c>
      <c r="I54" s="5">
        <v>91</v>
      </c>
      <c r="J54" s="6">
        <f>I54*0.1</f>
        <v>9.1</v>
      </c>
      <c r="K54" s="7">
        <f>F54+H54+J54</f>
        <v>86.765500000000003</v>
      </c>
      <c r="L54" s="7">
        <f>(SUM(P54:V54)*0.7*0.475)</f>
        <v>0</v>
      </c>
      <c r="M54" s="7">
        <f>K54-L54</f>
        <v>86.765500000000003</v>
      </c>
      <c r="N54" s="8" t="str">
        <f>IF(M54&lt;50,"F",IF(M54&lt;65,"D",IF(M54&lt;80,"C",IF(M54&lt;90,"B",IF(M54&gt;=90,"A")))))</f>
        <v>B</v>
      </c>
      <c r="P54" s="1" t="s">
        <v>32</v>
      </c>
      <c r="Q54" s="1" t="s">
        <v>32</v>
      </c>
      <c r="T54" s="1" t="s">
        <v>32</v>
      </c>
      <c r="U54" s="1" t="s">
        <v>32</v>
      </c>
    </row>
    <row r="55" spans="2:22" ht="16" x14ac:dyDescent="0.2">
      <c r="B55" s="1" t="s">
        <v>126</v>
      </c>
      <c r="C55" s="1" t="s">
        <v>127</v>
      </c>
      <c r="D55" s="14" t="s">
        <v>128</v>
      </c>
      <c r="E55" s="5">
        <v>77.510000000000005</v>
      </c>
      <c r="F55" s="6">
        <f>E55*0.45</f>
        <v>34.8795</v>
      </c>
      <c r="G55" s="5">
        <v>83.54</v>
      </c>
      <c r="H55" s="6">
        <f>G55*0.45</f>
        <v>37.593000000000004</v>
      </c>
      <c r="I55" s="5">
        <v>85</v>
      </c>
      <c r="J55" s="6">
        <f>I55*0.1</f>
        <v>8.5</v>
      </c>
      <c r="K55" s="7">
        <f>F55+H55+J55</f>
        <v>80.972499999999997</v>
      </c>
      <c r="L55" s="7">
        <f>(SUM(P55:V55)*0.7*0.475)</f>
        <v>3.3249999999999997</v>
      </c>
      <c r="M55" s="7">
        <f>K55-L55</f>
        <v>77.647499999999994</v>
      </c>
      <c r="N55" s="8" t="str">
        <f>IF(M55&lt;50,"F",IF(M55&lt;65,"D",IF(M55&lt;80,"C",IF(M55&lt;90,"B",IF(M55&gt;=90,"A")))))</f>
        <v>C</v>
      </c>
      <c r="P55" s="1" t="s">
        <v>32</v>
      </c>
      <c r="Q55" s="1" t="s">
        <v>32</v>
      </c>
      <c r="T55">
        <v>10</v>
      </c>
      <c r="U55" s="1" t="s">
        <v>32</v>
      </c>
    </row>
    <row r="56" spans="2:22" ht="16" x14ac:dyDescent="0.2">
      <c r="B56" s="1" t="s">
        <v>65</v>
      </c>
      <c r="C56" s="1" t="s">
        <v>66</v>
      </c>
      <c r="D56" s="14" t="s">
        <v>67</v>
      </c>
      <c r="E56" s="5">
        <v>88.6</v>
      </c>
      <c r="F56" s="6">
        <f>E56*0.45</f>
        <v>39.869999999999997</v>
      </c>
      <c r="G56" s="5">
        <v>78.900000000000006</v>
      </c>
      <c r="H56" s="6">
        <f>G56*0.45</f>
        <v>35.505000000000003</v>
      </c>
      <c r="I56" s="5">
        <v>92.5</v>
      </c>
      <c r="J56" s="6">
        <f>I56*0.1</f>
        <v>9.25</v>
      </c>
      <c r="K56" s="7">
        <f>F56+H56+J56</f>
        <v>84.625</v>
      </c>
      <c r="L56" s="7">
        <f>(SUM(P56:V56)*0.7*0.475)</f>
        <v>0</v>
      </c>
      <c r="M56" s="7">
        <f>K56-L56</f>
        <v>84.625</v>
      </c>
      <c r="N56" s="8" t="str">
        <f>IF(M56&lt;50,"F",IF(M56&lt;65,"D",IF(M56&lt;80,"C",IF(M56&lt;90,"B",IF(M56&gt;=90,"A")))))</f>
        <v>B</v>
      </c>
      <c r="P56" s="1" t="s">
        <v>32</v>
      </c>
      <c r="Q56" s="1" t="s">
        <v>32</v>
      </c>
      <c r="T56" s="1" t="s">
        <v>32</v>
      </c>
      <c r="U56" s="1" t="s">
        <v>32</v>
      </c>
    </row>
    <row r="57" spans="2:22" ht="16" x14ac:dyDescent="0.2">
      <c r="B57" s="1" t="s">
        <v>211</v>
      </c>
      <c r="C57" s="1" t="s">
        <v>212</v>
      </c>
      <c r="D57" s="14" t="s">
        <v>213</v>
      </c>
      <c r="E57" s="5">
        <v>78.53</v>
      </c>
      <c r="F57" s="6">
        <f>E57*0.45</f>
        <v>35.338500000000003</v>
      </c>
      <c r="G57" s="5">
        <v>79.25</v>
      </c>
      <c r="H57" s="6">
        <f>G57*0.45</f>
        <v>35.662500000000001</v>
      </c>
      <c r="I57" s="5">
        <v>86</v>
      </c>
      <c r="J57" s="6">
        <f>I57*0.1</f>
        <v>8.6</v>
      </c>
      <c r="K57" s="7">
        <f>F57+H57+J57</f>
        <v>79.600999999999999</v>
      </c>
      <c r="L57" s="7">
        <f>(SUM(P57:V57)*0.7*0.475)</f>
        <v>0</v>
      </c>
      <c r="M57" s="7">
        <f>K57-L57</f>
        <v>79.600999999999999</v>
      </c>
      <c r="N57" s="8" t="str">
        <f>IF(M57&lt;50,"F",IF(M57&lt;65,"D",IF(M57&lt;80,"C",IF(M57&lt;90,"B",IF(M57&gt;=90,"A")))))</f>
        <v>C</v>
      </c>
      <c r="P57" s="1" t="s">
        <v>32</v>
      </c>
      <c r="Q57" s="1" t="s">
        <v>32</v>
      </c>
      <c r="U57" s="1" t="s">
        <v>32</v>
      </c>
      <c r="V57" s="1" t="s">
        <v>32</v>
      </c>
    </row>
    <row r="58" spans="2:22" ht="16" x14ac:dyDescent="0.2">
      <c r="B58" s="1" t="s">
        <v>188</v>
      </c>
      <c r="C58" s="1" t="s">
        <v>189</v>
      </c>
      <c r="D58" s="14" t="s">
        <v>190</v>
      </c>
      <c r="E58" s="5">
        <v>73.819999999999993</v>
      </c>
      <c r="F58" s="6">
        <f>E58*0.45</f>
        <v>33.219000000000001</v>
      </c>
      <c r="G58" s="5">
        <v>78.36</v>
      </c>
      <c r="H58" s="6">
        <f>G58*0.45</f>
        <v>35.262</v>
      </c>
      <c r="I58" s="5">
        <v>90</v>
      </c>
      <c r="J58" s="6">
        <f>I58*0.1</f>
        <v>9</v>
      </c>
      <c r="K58" s="7">
        <f>F58+H58+J58</f>
        <v>77.480999999999995</v>
      </c>
      <c r="L58" s="7">
        <f>(SUM(P58:V58)*0.7*0.475)</f>
        <v>0</v>
      </c>
      <c r="M58" s="7">
        <f>K58-L58</f>
        <v>77.480999999999995</v>
      </c>
      <c r="N58" s="8" t="str">
        <f>IF(M58&lt;50,"F",IF(M58&lt;65,"D",IF(M58&lt;80,"C",IF(M58&lt;90,"B",IF(M58&gt;=90,"A")))))</f>
        <v>C</v>
      </c>
      <c r="P58" s="1" t="s">
        <v>32</v>
      </c>
      <c r="Q58" s="1" t="s">
        <v>32</v>
      </c>
      <c r="U58" s="1" t="s">
        <v>32</v>
      </c>
      <c r="V58" s="1" t="s">
        <v>32</v>
      </c>
    </row>
  </sheetData>
  <sortState xmlns:xlrd2="http://schemas.microsoft.com/office/spreadsheetml/2017/richdata2" ref="B6:V58">
    <sortCondition ref="D6:D58"/>
  </sortState>
  <mergeCells count="2">
    <mergeCell ref="Q4:R4"/>
    <mergeCell ref="U4:V4"/>
  </mergeCells>
  <conditionalFormatting sqref="N6:N58">
    <cfRule type="cellIs" dxfId="16" priority="4" stopIfTrue="1" operator="lessThan">
      <formula>#REF!/#REF!*60</formula>
    </cfRule>
    <cfRule type="cellIs" dxfId="15" priority="5" stopIfTrue="1" operator="between">
      <formula>#REF!/#REF!*60</formula>
      <formula>#REF!/#REF!*89</formula>
    </cfRule>
    <cfRule type="cellIs" dxfId="14" priority="6" stopIfTrue="1" operator="greaterThanOrEqual">
      <formula>#REF!/#REF!*90</formula>
    </cfRule>
  </conditionalFormatting>
  <pageMargins left="0.7" right="0.7" top="0.75" bottom="0.75" header="0.3" footer="0.3"/>
  <pageSetup paperSize="9" orientation="landscape" horizontalDpi="0" verticalDpi="0"/>
  <ignoredErrors>
    <ignoredError sqref="D6:D5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EHSS-7A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JCS</cp:lastModifiedBy>
  <cp:lastPrinted>2023-04-11T05:21:29Z</cp:lastPrinted>
  <dcterms:created xsi:type="dcterms:W3CDTF">2023-04-11T00:49:26Z</dcterms:created>
  <dcterms:modified xsi:type="dcterms:W3CDTF">2023-04-12T06:13:34Z</dcterms:modified>
</cp:coreProperties>
</file>