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5DB955D8-FB62-6846-955C-F327E75CACBE}" xr6:coauthVersionLast="47" xr6:coauthVersionMax="47" xr10:uidLastSave="{00000000-0000-0000-0000-000000000000}"/>
  <bookViews>
    <workbookView xWindow="400" yWindow="580" windowWidth="32400" windowHeight="22340" activeTab="1" xr2:uid="{00000000-000D-0000-FFFF-FFFF00000000}"/>
  </bookViews>
  <sheets>
    <sheet name="Grades" sheetId="1" r:id="rId1"/>
    <sheet name="EHSS-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9" i="2"/>
  <c r="L19" i="2"/>
  <c r="L24" i="2"/>
  <c r="L30" i="2"/>
  <c r="L27" i="2"/>
  <c r="L17" i="2"/>
  <c r="L28" i="2"/>
  <c r="L18" i="2"/>
  <c r="L25" i="2"/>
  <c r="L29" i="2"/>
  <c r="L31" i="2"/>
  <c r="L11" i="2"/>
  <c r="L26" i="2"/>
  <c r="L21" i="2"/>
  <c r="L15" i="2"/>
  <c r="L6" i="2"/>
  <c r="L12" i="2"/>
  <c r="L23" i="2"/>
  <c r="L20" i="2"/>
  <c r="L14" i="2"/>
  <c r="L8" i="2"/>
  <c r="L22" i="2"/>
  <c r="L10" i="2"/>
  <c r="L16" i="2"/>
  <c r="L7" i="2"/>
  <c r="J13" i="2" l="1"/>
  <c r="J9" i="2"/>
  <c r="J19" i="2"/>
  <c r="J24" i="2"/>
  <c r="J30" i="2"/>
  <c r="J27" i="2"/>
  <c r="J17" i="2"/>
  <c r="J28" i="2"/>
  <c r="J18" i="2"/>
  <c r="J25" i="2"/>
  <c r="J29" i="2"/>
  <c r="J31" i="2"/>
  <c r="J11" i="2"/>
  <c r="J26" i="2"/>
  <c r="J21" i="2"/>
  <c r="J15" i="2"/>
  <c r="J6" i="2"/>
  <c r="J12" i="2"/>
  <c r="J23" i="2"/>
  <c r="J20" i="2"/>
  <c r="J14" i="2"/>
  <c r="J8" i="2"/>
  <c r="J22" i="2"/>
  <c r="J10" i="2"/>
  <c r="J16" i="2"/>
  <c r="J7" i="2"/>
  <c r="H13" i="2"/>
  <c r="H9" i="2"/>
  <c r="H19" i="2"/>
  <c r="H24" i="2"/>
  <c r="H30" i="2"/>
  <c r="H27" i="2"/>
  <c r="H17" i="2"/>
  <c r="H28" i="2"/>
  <c r="H18" i="2"/>
  <c r="H25" i="2"/>
  <c r="H29" i="2"/>
  <c r="H31" i="2"/>
  <c r="H11" i="2"/>
  <c r="H26" i="2"/>
  <c r="H21" i="2"/>
  <c r="H15" i="2"/>
  <c r="H6" i="2"/>
  <c r="H12" i="2"/>
  <c r="H23" i="2"/>
  <c r="H20" i="2"/>
  <c r="H14" i="2"/>
  <c r="H8" i="2"/>
  <c r="H22" i="2"/>
  <c r="H10" i="2"/>
  <c r="H16" i="2"/>
  <c r="H7" i="2"/>
  <c r="F13" i="2" l="1"/>
  <c r="K13" i="2" s="1"/>
  <c r="M13" i="2" s="1"/>
  <c r="N13" i="2" s="1"/>
  <c r="F9" i="2"/>
  <c r="K9" i="2" s="1"/>
  <c r="M9" i="2" s="1"/>
  <c r="N9" i="2" s="1"/>
  <c r="F19" i="2"/>
  <c r="K19" i="2" s="1"/>
  <c r="M19" i="2" s="1"/>
  <c r="N19" i="2" s="1"/>
  <c r="F24" i="2"/>
  <c r="K24" i="2" s="1"/>
  <c r="M24" i="2" s="1"/>
  <c r="N24" i="2" s="1"/>
  <c r="F30" i="2"/>
  <c r="K30" i="2" s="1"/>
  <c r="M30" i="2" s="1"/>
  <c r="N30" i="2" s="1"/>
  <c r="F27" i="2"/>
  <c r="K27" i="2" s="1"/>
  <c r="M27" i="2" s="1"/>
  <c r="N27" i="2" s="1"/>
  <c r="F17" i="2"/>
  <c r="K17" i="2" s="1"/>
  <c r="M17" i="2" s="1"/>
  <c r="N17" i="2" s="1"/>
  <c r="F28" i="2"/>
  <c r="K28" i="2" s="1"/>
  <c r="M28" i="2" s="1"/>
  <c r="N28" i="2" s="1"/>
  <c r="F18" i="2"/>
  <c r="K18" i="2" s="1"/>
  <c r="M18" i="2" s="1"/>
  <c r="N18" i="2" s="1"/>
  <c r="F25" i="2"/>
  <c r="K25" i="2" s="1"/>
  <c r="M25" i="2" s="1"/>
  <c r="N25" i="2" s="1"/>
  <c r="F29" i="2"/>
  <c r="K29" i="2" s="1"/>
  <c r="M29" i="2" s="1"/>
  <c r="N29" i="2" s="1"/>
  <c r="F31" i="2"/>
  <c r="K31" i="2" s="1"/>
  <c r="M31" i="2" s="1"/>
  <c r="N31" i="2" s="1"/>
  <c r="F11" i="2"/>
  <c r="K11" i="2" s="1"/>
  <c r="M11" i="2" s="1"/>
  <c r="N11" i="2" s="1"/>
  <c r="F26" i="2"/>
  <c r="K26" i="2" s="1"/>
  <c r="M26" i="2" s="1"/>
  <c r="N26" i="2" s="1"/>
  <c r="F21" i="2"/>
  <c r="K21" i="2" s="1"/>
  <c r="M21" i="2" s="1"/>
  <c r="N21" i="2" s="1"/>
  <c r="F15" i="2"/>
  <c r="K15" i="2" s="1"/>
  <c r="M15" i="2" s="1"/>
  <c r="N15" i="2" s="1"/>
  <c r="F6" i="2"/>
  <c r="K6" i="2" s="1"/>
  <c r="M6" i="2" s="1"/>
  <c r="N6" i="2" s="1"/>
  <c r="F12" i="2"/>
  <c r="K12" i="2" s="1"/>
  <c r="M12" i="2" s="1"/>
  <c r="N12" i="2" s="1"/>
  <c r="F23" i="2"/>
  <c r="K23" i="2" s="1"/>
  <c r="M23" i="2" s="1"/>
  <c r="N23" i="2" s="1"/>
  <c r="F20" i="2"/>
  <c r="K20" i="2" s="1"/>
  <c r="M20" i="2" s="1"/>
  <c r="N20" i="2" s="1"/>
  <c r="F14" i="2"/>
  <c r="K14" i="2" s="1"/>
  <c r="M14" i="2" s="1"/>
  <c r="N14" i="2" s="1"/>
  <c r="F8" i="2"/>
  <c r="K8" i="2" s="1"/>
  <c r="M8" i="2" s="1"/>
  <c r="N8" i="2" s="1"/>
  <c r="F22" i="2"/>
  <c r="K22" i="2" s="1"/>
  <c r="M22" i="2" s="1"/>
  <c r="N22" i="2" s="1"/>
  <c r="F10" i="2"/>
  <c r="K10" i="2" s="1"/>
  <c r="M10" i="2" s="1"/>
  <c r="N10" i="2" s="1"/>
  <c r="F16" i="2"/>
  <c r="K16" i="2" s="1"/>
  <c r="M16" i="2" s="1"/>
  <c r="N16" i="2" s="1"/>
  <c r="F7" i="2"/>
  <c r="K7" i="2" s="1"/>
  <c r="M7" i="2" s="1"/>
  <c r="N7" i="2" s="1"/>
</calcChain>
</file>

<file path=xl/sharedStrings.xml><?xml version="1.0" encoding="utf-8"?>
<sst xmlns="http://schemas.openxmlformats.org/spreadsheetml/2006/main" count="481" uniqueCount="202">
  <si>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</si>
  <si>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</si>
  <si>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</si>
  <si>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</si>
  <si>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</si>
  <si>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</si>
  <si>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</si>
  <si>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</si>
  <si>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</si>
  <si>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</si>
  <si>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</si>
  <si>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</si>
  <si>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</si>
  <si>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</si>
  <si>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</si>
  <si>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</si>
  <si>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</si>
  <si>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</si>
  <si>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</si>
  <si>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</si>
  <si>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</si>
  <si>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</si>
  <si>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</si>
  <si>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</si>
  <si>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</si>
  <si>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</si>
  <si>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</si>
  <si>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</si>
  <si>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</si>
  <si>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Bros</t>
  </si>
  <si>
    <t>Uosa</t>
  </si>
  <si>
    <t>04962</t>
  </si>
  <si>
    <t>bros.uosa@pucsr.edu.kh</t>
  </si>
  <si>
    <t>-</t>
  </si>
  <si>
    <t>1681261619</t>
  </si>
  <si>
    <t>Chan</t>
  </si>
  <si>
    <t>Mengheang</t>
  </si>
  <si>
    <t>12789</t>
  </si>
  <si>
    <t>chan.mengheang@pucsr.edu.kh</t>
  </si>
  <si>
    <t>Chea</t>
  </si>
  <si>
    <t>Sovannratanak</t>
  </si>
  <si>
    <t>11617</t>
  </si>
  <si>
    <t>chea.sovannratanak@pucsr.edu.kh</t>
  </si>
  <si>
    <t>Chek</t>
  </si>
  <si>
    <t>Vichit</t>
  </si>
  <si>
    <t>13351</t>
  </si>
  <si>
    <t>chek.vichit@pucsr.edu.kh</t>
  </si>
  <si>
    <t>Dan</t>
  </si>
  <si>
    <t>Sothearyza</t>
  </si>
  <si>
    <t>14604</t>
  </si>
  <si>
    <t>dan.sothearyza@pucsr.edu.kh</t>
  </si>
  <si>
    <t>Eiv</t>
  </si>
  <si>
    <t>Youe</t>
  </si>
  <si>
    <t>14460</t>
  </si>
  <si>
    <t>eiv.youe@pucsr.edu.kh</t>
  </si>
  <si>
    <t>Heng</t>
  </si>
  <si>
    <t>Chansoriya</t>
  </si>
  <si>
    <t>15155</t>
  </si>
  <si>
    <t>heng.chansoriya@pucsr.edu.kh</t>
  </si>
  <si>
    <t>Lymeng</t>
  </si>
  <si>
    <t>14542</t>
  </si>
  <si>
    <t>heng.lymeng@pucsr.edu.kh</t>
  </si>
  <si>
    <t>Hor</t>
  </si>
  <si>
    <t>Seangti</t>
  </si>
  <si>
    <t>13147</t>
  </si>
  <si>
    <t>hor.seangti@pucsr.edu.kh</t>
  </si>
  <si>
    <t>Hou</t>
  </si>
  <si>
    <t>Sokim</t>
  </si>
  <si>
    <t>14010</t>
  </si>
  <si>
    <t>hou.sokim@pucsr.edu.kh</t>
  </si>
  <si>
    <t>Kea</t>
  </si>
  <si>
    <t>Monyvathana</t>
  </si>
  <si>
    <t>14872</t>
  </si>
  <si>
    <t>kea.monyvathana@pucsr.edu.kh</t>
  </si>
  <si>
    <t>Keng</t>
  </si>
  <si>
    <t>Sophea</t>
  </si>
  <si>
    <t>13330</t>
  </si>
  <si>
    <t>keng.sophea@pucsr.edu.kh</t>
  </si>
  <si>
    <t>Keo</t>
  </si>
  <si>
    <t>Kunnorin</t>
  </si>
  <si>
    <t>13605</t>
  </si>
  <si>
    <t>keo.kunnorin@pucsr.edu.kh</t>
  </si>
  <si>
    <t>Khon</t>
  </si>
  <si>
    <t>Thyrana</t>
  </si>
  <si>
    <t>14467</t>
  </si>
  <si>
    <t>khon.thyrana@pucsr.edu.kh</t>
  </si>
  <si>
    <t>Lay</t>
  </si>
  <si>
    <t>Sovannara</t>
  </si>
  <si>
    <t>14911</t>
  </si>
  <si>
    <t>lay.sovannara@pucsr.edu.kh</t>
  </si>
  <si>
    <t>Leav</t>
  </si>
  <si>
    <t>Meileang</t>
  </si>
  <si>
    <t>12305</t>
  </si>
  <si>
    <t>leav.meineang@pucsr.edu.kh</t>
  </si>
  <si>
    <t>Ley</t>
  </si>
  <si>
    <t>Mouyhorng</t>
  </si>
  <si>
    <t>15247</t>
  </si>
  <si>
    <t>ley.mouyhorng@pucsr.edu.kh</t>
  </si>
  <si>
    <t>Lim</t>
  </si>
  <si>
    <t>Nongngoun</t>
  </si>
  <si>
    <t>12528</t>
  </si>
  <si>
    <t>lim.nongngoun@pucsr.edu.kh</t>
  </si>
  <si>
    <t>Long</t>
  </si>
  <si>
    <t>Sedthamon</t>
  </si>
  <si>
    <t>14512</t>
  </si>
  <si>
    <t>long.sedthamon@pucsr.edu.kh</t>
  </si>
  <si>
    <t>Nov</t>
  </si>
  <si>
    <t>ChinE</t>
  </si>
  <si>
    <t>13680</t>
  </si>
  <si>
    <t>nov.chine@pucsr.edu.kh</t>
  </si>
  <si>
    <t>Ouk</t>
  </si>
  <si>
    <t>Kannika</t>
  </si>
  <si>
    <t>13136</t>
  </si>
  <si>
    <t>ouk.kannika@pucsr.edu.kh</t>
  </si>
  <si>
    <t>Oung</t>
  </si>
  <si>
    <t>China</t>
  </si>
  <si>
    <t>13150</t>
  </si>
  <si>
    <t>oung.china@pucsr.edu.kh</t>
  </si>
  <si>
    <t>Vanly</t>
  </si>
  <si>
    <t>13151</t>
  </si>
  <si>
    <t>oung.vanly@pucsr.edu.kh</t>
  </si>
  <si>
    <t>Phalla</t>
  </si>
  <si>
    <t>Sathya</t>
  </si>
  <si>
    <t>11353</t>
  </si>
  <si>
    <t>phalla.sathya@pucsr.edu.kh</t>
  </si>
  <si>
    <t>Sam</t>
  </si>
  <si>
    <t>Panha</t>
  </si>
  <si>
    <t>11069</t>
  </si>
  <si>
    <t>sam.panha@pucsr.edu.kh</t>
  </si>
  <si>
    <t>Sea</t>
  </si>
  <si>
    <t>Mengkuy</t>
  </si>
  <si>
    <t>11464</t>
  </si>
  <si>
    <t>sea.mengkuy@pucsr.edu.kh</t>
  </si>
  <si>
    <t>Seng</t>
  </si>
  <si>
    <t>Sreymao</t>
  </si>
  <si>
    <t>12596</t>
  </si>
  <si>
    <t>seng.sreymao@pucsr.edu.kh</t>
  </si>
  <si>
    <t>Siew</t>
  </si>
  <si>
    <t>Sina</t>
  </si>
  <si>
    <t>13611</t>
  </si>
  <si>
    <t>siew.sina@pucsr.edu.kh</t>
  </si>
  <si>
    <t>Sin</t>
  </si>
  <si>
    <t>Vannak</t>
  </si>
  <si>
    <t>14211</t>
  </si>
  <si>
    <t>sin.vannak@pucsr.edu.kh</t>
  </si>
  <si>
    <t>So</t>
  </si>
  <si>
    <t>Chansereyroth</t>
  </si>
  <si>
    <t>14610</t>
  </si>
  <si>
    <t>so.chansereyroth@pucsr.edu.kh</t>
  </si>
  <si>
    <t>Sroy</t>
  </si>
  <si>
    <t>Kimheng</t>
  </si>
  <si>
    <t>13449</t>
  </si>
  <si>
    <t>sroy.kimheng@pucsr.edu.kh</t>
  </si>
  <si>
    <t>Tan</t>
  </si>
  <si>
    <t>Sovannreach</t>
  </si>
  <si>
    <t>13127</t>
  </si>
  <si>
    <t>tan.sovannreach@pucsr.edu.kh</t>
  </si>
  <si>
    <t>Thann</t>
  </si>
  <si>
    <t>Molivann</t>
  </si>
  <si>
    <t>13623</t>
  </si>
  <si>
    <t>thann.molivann@pucsr.edu.kh</t>
  </si>
  <si>
    <t>Ty</t>
  </si>
  <si>
    <t>Sokboromey</t>
  </si>
  <si>
    <t>11598</t>
  </si>
  <si>
    <t>ty.sokboromey@pucsr.edu.kh</t>
  </si>
  <si>
    <t>Uon</t>
  </si>
  <si>
    <t>Sophirun</t>
  </si>
  <si>
    <t>13818</t>
  </si>
  <si>
    <t>uon.sophirun@pucsr.edu.kh</t>
  </si>
  <si>
    <t>Ven</t>
  </si>
  <si>
    <t>Reaksa</t>
  </si>
  <si>
    <t>11709</t>
  </si>
  <si>
    <t>ven.reaksa@pucsr.edu.kh</t>
  </si>
  <si>
    <t>Vorn</t>
  </si>
  <si>
    <t>Vathana</t>
  </si>
  <si>
    <t>13138</t>
  </si>
  <si>
    <t>vorn.vathana@pucsr.edu.kh</t>
  </si>
  <si>
    <t>Yim</t>
  </si>
  <si>
    <t>Brosith</t>
  </si>
  <si>
    <t>11500</t>
  </si>
  <si>
    <t>yim.brosith@pucsr.edu.kh</t>
  </si>
  <si>
    <t>Yin</t>
  </si>
  <si>
    <t>Sokunthnika</t>
  </si>
  <si>
    <t>13389</t>
  </si>
  <si>
    <t>yin.sokunthnika@pucsr.edu.kh</t>
  </si>
  <si>
    <t>SURNAME</t>
  </si>
  <si>
    <t>FIRST NAME</t>
  </si>
  <si>
    <t>ID</t>
  </si>
  <si>
    <t>VENTURES CLASS</t>
  </si>
  <si>
    <t>READING CLASS</t>
  </si>
  <si>
    <t>COMPUTER CLASS</t>
  </si>
  <si>
    <t>EHSS-9</t>
  </si>
  <si>
    <t xml:space="preserve"> SUBTOTAL </t>
  </si>
  <si>
    <t xml:space="preserve"> ABSENCE PENALTY </t>
  </si>
  <si>
    <t xml:space="preserve"> TOTAL AFTER PENALTY </t>
  </si>
  <si>
    <t xml:space="preserve"> FINAL GRADE </t>
  </si>
  <si>
    <t>VENTURES</t>
  </si>
  <si>
    <t>READING</t>
  </si>
  <si>
    <t>Column1</t>
  </si>
  <si>
    <t>Column2</t>
  </si>
  <si>
    <t>Column3</t>
  </si>
  <si>
    <t>EHSS-9 - Final Grades - January 2023 A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</si>
</sst>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4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3" fillId="0" borderId="0" xfId="1" applyFont="1" applyAlignment="1">
      <alignment horizontal="center" vertical="center" wrapText="1"/>
    </xf>
    <xf numFmtId="43" fontId="6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5"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numFmt numFmtId="35" formatCode="_(* #,##0.00_);_(* \(#,##0.00\);_(* &quot;-&quot;??_);_(@_)"/>
      <fill>
        <patternFill patternType="solid">
          <fgColor rgb="FF4F81BD"/>
          <bgColor rgb="FF4F81B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42B22-6B6C-064A-AB77-CC9A2089874F}" name="Table2" displayName="Table2" ref="D5:N31" totalsRowShown="0" headerRowDxfId="5">
  <autoFilter ref="D5:N31" xr:uid="{6F742B22-6B6C-064A-AB77-CC9A2089874F}"/>
  <tableColumns count="11">
    <tableColumn id="1" xr3:uid="{FFDA48EE-1086-C549-B60C-414B36157E22}" name="ID" dataDxfId="0"/>
    <tableColumn id="2" xr3:uid="{8438774C-D83F-7948-9883-C024997E1B2E}" name="VENTURES" dataDxfId="1" dataCellStyle="Comma"/>
    <tableColumn id="3" xr3:uid="{42113D16-1B87-3048-9090-9952EAFC3F58}" name="Column1" dataDxfId="11" dataCellStyle="Comma">
      <calculatedColumnFormula>E6*0.45</calculatedColumnFormula>
    </tableColumn>
    <tableColumn id="4" xr3:uid="{79C28C90-B4C1-B448-88A8-F3EC1D4F3491}" name="READING" dataDxfId="10" dataCellStyle="Comma"/>
    <tableColumn id="5" xr3:uid="{A13654E7-C460-D54F-B5E7-0B5624092623}" name="Column2" dataDxfId="9" dataCellStyle="Comma">
      <calculatedColumnFormula>G6*0.45</calculatedColumnFormula>
    </tableColumn>
    <tableColumn id="6" xr3:uid="{51A6FCCB-07D9-6248-BFD8-42E74321502C}" name="COMPUTER CLASS" dataDxfId="8" dataCellStyle="Comma"/>
    <tableColumn id="7" xr3:uid="{285FBD69-D411-4F4A-B3C4-0B323C93B20B}" name="Column3" dataDxfId="7" dataCellStyle="Comma">
      <calculatedColumnFormula>I6*0.1</calculatedColumnFormula>
    </tableColumn>
    <tableColumn id="8" xr3:uid="{5B1320B6-B51A-F74C-A394-2103220A7BD9}" name=" SUBTOTAL " dataDxfId="6" dataCellStyle="Comma">
      <calculatedColumnFormula>F6+H6+J6</calculatedColumnFormula>
    </tableColumn>
    <tableColumn id="9" xr3:uid="{5F39F1A0-E91B-3C4F-B8A6-D077EFFFB5FD}" name=" ABSENCE PENALTY " dataDxfId="4" dataCellStyle="Comma">
      <calculatedColumnFormula>(SUM(P6:Q6)*0.5*0.7*0.475)+(SUM(U6:V6)*0.5*0.7*0.475)</calculatedColumnFormula>
    </tableColumn>
    <tableColumn id="10" xr3:uid="{F016336B-F5A8-1340-A891-94877A14F7D1}" name=" TOTAL AFTER PENALTY " dataDxfId="3" dataCellStyle="Comma">
      <calculatedColumnFormula>K6-L6</calculatedColumnFormula>
    </tableColumn>
    <tableColumn id="11" xr3:uid="{99B154A5-7EE6-264B-B49D-C0FDFFB0577F}" name=" FINAL GRADE " dataDxfId="2" dataCellStyle="Comma">
      <calculatedColumnFormula>IF(M6&lt;50,"F",IF(M6&lt;65,"D",IF(M6&lt;80,"C",IF(M6&lt;90,"B",IF(M6&gt;=90,"A")))))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opLeftCell="I15" workbookViewId="0">
      <selection activeCell="AA1" sqref="AA1:AB40"/>
    </sheetView>
  </sheetViews>
  <sheetFormatPr baseColWidth="10" defaultColWidth="8.83203125" defaultRowHeight="15" x14ac:dyDescent="0.2"/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72.06</v>
      </c>
      <c r="H3">
        <v>78.47</v>
      </c>
      <c r="I3">
        <v>11.57</v>
      </c>
      <c r="J3">
        <v>7.62</v>
      </c>
      <c r="K3">
        <v>8.68</v>
      </c>
      <c r="L3">
        <v>6.84</v>
      </c>
      <c r="M3">
        <v>12.18</v>
      </c>
      <c r="N3">
        <v>8.1199999999999992</v>
      </c>
      <c r="O3">
        <v>54.72</v>
      </c>
      <c r="P3">
        <v>7.82</v>
      </c>
      <c r="Q3">
        <v>62.71</v>
      </c>
      <c r="R3">
        <v>12.41</v>
      </c>
      <c r="S3">
        <v>8.51</v>
      </c>
      <c r="T3">
        <v>7.88</v>
      </c>
      <c r="U3">
        <v>8.42</v>
      </c>
      <c r="V3">
        <v>11.02</v>
      </c>
      <c r="W3">
        <v>7.35</v>
      </c>
      <c r="X3">
        <v>39.28</v>
      </c>
      <c r="Y3">
        <v>5.61</v>
      </c>
      <c r="Z3">
        <v>5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56.86</v>
      </c>
      <c r="H4">
        <v>58.92</v>
      </c>
      <c r="I4">
        <v>10.63</v>
      </c>
      <c r="J4">
        <v>8.33</v>
      </c>
      <c r="K4">
        <v>7.92</v>
      </c>
      <c r="L4">
        <v>5</v>
      </c>
      <c r="M4">
        <v>11.47</v>
      </c>
      <c r="N4">
        <v>7.65</v>
      </c>
      <c r="O4">
        <v>36.82</v>
      </c>
      <c r="P4">
        <v>5.26</v>
      </c>
      <c r="Q4">
        <v>54.46</v>
      </c>
      <c r="R4">
        <v>11.52</v>
      </c>
      <c r="S4">
        <v>6.6</v>
      </c>
      <c r="T4">
        <v>6.97</v>
      </c>
      <c r="U4">
        <v>9.4700000000000006</v>
      </c>
      <c r="V4">
        <v>11.79</v>
      </c>
      <c r="W4">
        <v>7.86</v>
      </c>
      <c r="X4">
        <v>31.15</v>
      </c>
      <c r="Y4">
        <v>4.45</v>
      </c>
      <c r="Z4">
        <v>3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78.37</v>
      </c>
      <c r="H5">
        <v>88.78</v>
      </c>
      <c r="I5">
        <v>13.31</v>
      </c>
      <c r="J5">
        <v>9.52</v>
      </c>
      <c r="K5">
        <v>8.68</v>
      </c>
      <c r="L5">
        <v>8.42</v>
      </c>
      <c r="M5">
        <v>14.47</v>
      </c>
      <c r="N5">
        <v>9.65</v>
      </c>
      <c r="O5">
        <v>61</v>
      </c>
      <c r="P5">
        <v>8.7100000000000009</v>
      </c>
      <c r="Q5">
        <v>65.680000000000007</v>
      </c>
      <c r="R5">
        <v>12.87</v>
      </c>
      <c r="S5">
        <v>8.7200000000000006</v>
      </c>
      <c r="T5">
        <v>7.27</v>
      </c>
      <c r="U5">
        <v>9.74</v>
      </c>
      <c r="V5">
        <v>12.24</v>
      </c>
      <c r="W5">
        <v>8.16</v>
      </c>
      <c r="X5">
        <v>40.57</v>
      </c>
      <c r="Y5">
        <v>5.8</v>
      </c>
      <c r="Z5">
        <v>5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78.62</v>
      </c>
      <c r="H7">
        <v>84.86</v>
      </c>
      <c r="I7">
        <v>12.12</v>
      </c>
      <c r="J7">
        <v>7.86</v>
      </c>
      <c r="K7">
        <v>8.49</v>
      </c>
      <c r="L7">
        <v>7.89</v>
      </c>
      <c r="M7">
        <v>12.71</v>
      </c>
      <c r="N7">
        <v>8.4700000000000006</v>
      </c>
      <c r="O7">
        <v>60.03</v>
      </c>
      <c r="P7">
        <v>8.58</v>
      </c>
      <c r="Q7">
        <v>70.14</v>
      </c>
      <c r="R7">
        <v>9.93</v>
      </c>
      <c r="S7">
        <v>6.38</v>
      </c>
      <c r="T7">
        <v>6.36</v>
      </c>
      <c r="U7">
        <v>7.11</v>
      </c>
      <c r="V7">
        <v>9.9499999999999993</v>
      </c>
      <c r="W7">
        <v>6.63</v>
      </c>
      <c r="X7">
        <v>50.27</v>
      </c>
      <c r="Y7">
        <v>7.18</v>
      </c>
      <c r="Z7">
        <v>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68.94</v>
      </c>
      <c r="H8">
        <v>80.2</v>
      </c>
      <c r="I8">
        <v>11.65</v>
      </c>
      <c r="J8">
        <v>8.57</v>
      </c>
      <c r="K8">
        <v>8.68</v>
      </c>
      <c r="L8">
        <v>6.05</v>
      </c>
      <c r="M8">
        <v>14.12</v>
      </c>
      <c r="N8">
        <v>9.41</v>
      </c>
      <c r="O8">
        <v>54.43</v>
      </c>
      <c r="P8">
        <v>7.78</v>
      </c>
      <c r="Q8">
        <v>56.52</v>
      </c>
      <c r="R8">
        <v>11.42</v>
      </c>
      <c r="S8">
        <v>7.45</v>
      </c>
      <c r="T8">
        <v>6.97</v>
      </c>
      <c r="U8">
        <v>8.42</v>
      </c>
      <c r="V8">
        <v>11.94</v>
      </c>
      <c r="W8">
        <v>7.96</v>
      </c>
      <c r="X8">
        <v>33.159999999999997</v>
      </c>
      <c r="Y8">
        <v>4.74</v>
      </c>
      <c r="Z8">
        <v>4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55</v>
      </c>
      <c r="B9" s="1" t="s">
        <v>59</v>
      </c>
      <c r="C9" s="1" t="s">
        <v>60</v>
      </c>
      <c r="D9" s="1"/>
      <c r="E9" s="1"/>
      <c r="F9" s="1" t="s">
        <v>61</v>
      </c>
      <c r="G9">
        <v>82.8</v>
      </c>
      <c r="H9">
        <v>89.76</v>
      </c>
      <c r="I9">
        <v>14.91</v>
      </c>
      <c r="J9">
        <v>10</v>
      </c>
      <c r="K9">
        <v>9.81</v>
      </c>
      <c r="L9">
        <v>10</v>
      </c>
      <c r="M9">
        <v>14.82</v>
      </c>
      <c r="N9">
        <v>9.8800000000000008</v>
      </c>
      <c r="O9">
        <v>60.03</v>
      </c>
      <c r="P9">
        <v>8.58</v>
      </c>
      <c r="Q9">
        <v>76.13</v>
      </c>
      <c r="R9">
        <v>13.49</v>
      </c>
      <c r="S9">
        <v>8.7200000000000006</v>
      </c>
      <c r="T9">
        <v>8.7899999999999991</v>
      </c>
      <c r="U9">
        <v>9.4700000000000006</v>
      </c>
      <c r="V9">
        <v>12.24</v>
      </c>
      <c r="W9">
        <v>8.16</v>
      </c>
      <c r="X9">
        <v>50.39</v>
      </c>
      <c r="Y9">
        <v>7.2</v>
      </c>
      <c r="Z9">
        <v>4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62</v>
      </c>
      <c r="B10" s="1" t="s">
        <v>63</v>
      </c>
      <c r="C10" s="1" t="s">
        <v>64</v>
      </c>
      <c r="D10" s="1"/>
      <c r="E10" s="1"/>
      <c r="F10" s="1" t="s">
        <v>65</v>
      </c>
      <c r="G10">
        <v>28.8</v>
      </c>
      <c r="H10">
        <v>37.840000000000003</v>
      </c>
      <c r="I10">
        <v>5.25</v>
      </c>
      <c r="J10">
        <v>4.05</v>
      </c>
      <c r="K10">
        <v>4.34</v>
      </c>
      <c r="L10">
        <v>2.11</v>
      </c>
      <c r="M10">
        <v>6.88</v>
      </c>
      <c r="N10">
        <v>4.59</v>
      </c>
      <c r="O10">
        <v>25.71</v>
      </c>
      <c r="P10">
        <v>3.67</v>
      </c>
      <c r="Q10">
        <v>14.38</v>
      </c>
      <c r="R10">
        <v>5.96</v>
      </c>
      <c r="S10">
        <v>4.68</v>
      </c>
      <c r="T10">
        <v>3.03</v>
      </c>
      <c r="U10">
        <v>4.21</v>
      </c>
      <c r="V10">
        <v>8.42</v>
      </c>
      <c r="W10">
        <v>5.61</v>
      </c>
      <c r="X10">
        <v>0</v>
      </c>
      <c r="Y10">
        <v>0</v>
      </c>
      <c r="Z10">
        <v>4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66</v>
      </c>
      <c r="B11" s="1" t="s">
        <v>67</v>
      </c>
      <c r="C11" s="1" t="s">
        <v>68</v>
      </c>
      <c r="D11" s="1"/>
      <c r="E11" s="1"/>
      <c r="F11" s="1" t="s">
        <v>69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70</v>
      </c>
      <c r="B12" s="1" t="s">
        <v>71</v>
      </c>
      <c r="C12" s="1" t="s">
        <v>72</v>
      </c>
      <c r="D12" s="1"/>
      <c r="E12" s="1"/>
      <c r="F12" s="1" t="s">
        <v>73</v>
      </c>
      <c r="G12">
        <v>77.97</v>
      </c>
      <c r="H12">
        <v>79.400000000000006</v>
      </c>
      <c r="I12">
        <v>13.24</v>
      </c>
      <c r="J12">
        <v>9.52</v>
      </c>
      <c r="K12">
        <v>7.74</v>
      </c>
      <c r="L12">
        <v>9.2100000000000009</v>
      </c>
      <c r="M12">
        <v>12.53</v>
      </c>
      <c r="N12">
        <v>8.35</v>
      </c>
      <c r="O12">
        <v>53.63</v>
      </c>
      <c r="P12">
        <v>7.66</v>
      </c>
      <c r="Q12">
        <v>76.33</v>
      </c>
      <c r="R12">
        <v>13.12</v>
      </c>
      <c r="S12">
        <v>8.94</v>
      </c>
      <c r="T12">
        <v>7.58</v>
      </c>
      <c r="U12">
        <v>9.74</v>
      </c>
      <c r="V12">
        <v>12.7</v>
      </c>
      <c r="W12">
        <v>8.4700000000000006</v>
      </c>
      <c r="X12">
        <v>50.5</v>
      </c>
      <c r="Y12">
        <v>7.21</v>
      </c>
      <c r="Z12">
        <v>4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74</v>
      </c>
      <c r="B13" s="1" t="s">
        <v>75</v>
      </c>
      <c r="C13" s="1" t="s">
        <v>76</v>
      </c>
      <c r="D13" s="1"/>
      <c r="E13" s="1"/>
      <c r="F13" s="1" t="s">
        <v>77</v>
      </c>
      <c r="G13">
        <v>71.03</v>
      </c>
      <c r="H13">
        <v>85.29</v>
      </c>
      <c r="I13">
        <v>13.31</v>
      </c>
      <c r="J13">
        <v>8.1</v>
      </c>
      <c r="K13">
        <v>9.06</v>
      </c>
      <c r="L13">
        <v>9.4700000000000006</v>
      </c>
      <c r="M13">
        <v>12.88</v>
      </c>
      <c r="N13">
        <v>8.59</v>
      </c>
      <c r="O13">
        <v>59.1</v>
      </c>
      <c r="P13">
        <v>8.44</v>
      </c>
      <c r="Q13">
        <v>53.71</v>
      </c>
      <c r="R13">
        <v>12.51</v>
      </c>
      <c r="S13">
        <v>8.7200000000000006</v>
      </c>
      <c r="T13">
        <v>7.88</v>
      </c>
      <c r="U13">
        <v>8.42</v>
      </c>
      <c r="V13">
        <v>12.7</v>
      </c>
      <c r="W13">
        <v>8.4700000000000006</v>
      </c>
      <c r="X13">
        <v>28.5</v>
      </c>
      <c r="Y13">
        <v>4.07</v>
      </c>
      <c r="Z13">
        <v>5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78</v>
      </c>
      <c r="B14" s="1" t="s">
        <v>79</v>
      </c>
      <c r="C14" s="1" t="s">
        <v>80</v>
      </c>
      <c r="D14" s="1"/>
      <c r="E14" s="1"/>
      <c r="F14" s="1" t="s">
        <v>81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82</v>
      </c>
      <c r="B15" s="1" t="s">
        <v>83</v>
      </c>
      <c r="C15" s="1" t="s">
        <v>84</v>
      </c>
      <c r="D15" s="1"/>
      <c r="E15" s="1"/>
      <c r="F15" s="1" t="s">
        <v>85</v>
      </c>
      <c r="G15">
        <v>57.52</v>
      </c>
      <c r="H15">
        <v>58.24</v>
      </c>
      <c r="I15">
        <v>11.87</v>
      </c>
      <c r="J15">
        <v>6.19</v>
      </c>
      <c r="K15">
        <v>8.8699999999999992</v>
      </c>
      <c r="L15">
        <v>8.68</v>
      </c>
      <c r="M15">
        <v>12.71</v>
      </c>
      <c r="N15">
        <v>8.4700000000000006</v>
      </c>
      <c r="O15">
        <v>33.659999999999997</v>
      </c>
      <c r="P15">
        <v>4.8099999999999996</v>
      </c>
      <c r="Q15">
        <v>56.54</v>
      </c>
      <c r="R15">
        <v>9.6300000000000008</v>
      </c>
      <c r="S15">
        <v>6.17</v>
      </c>
      <c r="T15">
        <v>5.45</v>
      </c>
      <c r="U15">
        <v>7.63</v>
      </c>
      <c r="V15">
        <v>10.41</v>
      </c>
      <c r="W15">
        <v>6.94</v>
      </c>
      <c r="X15">
        <v>36.5</v>
      </c>
      <c r="Y15">
        <v>5.21</v>
      </c>
      <c r="Z15">
        <v>3</v>
      </c>
      <c r="AA15" s="1" t="s">
        <v>33</v>
      </c>
      <c r="AB15" s="1" t="s">
        <v>33</v>
      </c>
      <c r="AC15" s="1" t="s">
        <v>34</v>
      </c>
    </row>
    <row r="16" spans="1:29" x14ac:dyDescent="0.2">
      <c r="A16" s="1" t="s">
        <v>86</v>
      </c>
      <c r="B16" s="1" t="s">
        <v>87</v>
      </c>
      <c r="C16" s="1" t="s">
        <v>88</v>
      </c>
      <c r="D16" s="1"/>
      <c r="E16" s="1"/>
      <c r="F16" s="1" t="s">
        <v>89</v>
      </c>
      <c r="G16">
        <v>62</v>
      </c>
      <c r="H16">
        <v>52.28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52.28</v>
      </c>
      <c r="P16">
        <v>7.47</v>
      </c>
      <c r="Q16">
        <v>67.72</v>
      </c>
      <c r="R16">
        <v>10.87</v>
      </c>
      <c r="S16">
        <v>7.45</v>
      </c>
      <c r="T16">
        <v>6.67</v>
      </c>
      <c r="U16">
        <v>7.63</v>
      </c>
      <c r="V16">
        <v>10.41</v>
      </c>
      <c r="W16">
        <v>6.94</v>
      </c>
      <c r="X16">
        <v>46.44</v>
      </c>
      <c r="Y16">
        <v>6.63</v>
      </c>
      <c r="Z16">
        <v>5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90</v>
      </c>
      <c r="B17" s="1" t="s">
        <v>91</v>
      </c>
      <c r="C17" s="1" t="s">
        <v>92</v>
      </c>
      <c r="D17" s="1"/>
      <c r="E17" s="1"/>
      <c r="F17" s="1" t="s">
        <v>93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94</v>
      </c>
      <c r="B18" s="1" t="s">
        <v>95</v>
      </c>
      <c r="C18" s="1" t="s">
        <v>96</v>
      </c>
      <c r="D18" s="1"/>
      <c r="E18" s="1"/>
      <c r="F18" s="1" t="s">
        <v>97</v>
      </c>
      <c r="G18">
        <v>63.98</v>
      </c>
      <c r="H18">
        <v>64.62</v>
      </c>
      <c r="I18">
        <v>10.51</v>
      </c>
      <c r="J18">
        <v>7.62</v>
      </c>
      <c r="K18">
        <v>6.04</v>
      </c>
      <c r="L18">
        <v>7.37</v>
      </c>
      <c r="M18">
        <v>11.29</v>
      </c>
      <c r="N18">
        <v>7.53</v>
      </c>
      <c r="O18">
        <v>42.81</v>
      </c>
      <c r="P18">
        <v>6.12</v>
      </c>
      <c r="Q18">
        <v>59.55</v>
      </c>
      <c r="R18">
        <v>9.51</v>
      </c>
      <c r="S18">
        <v>6.81</v>
      </c>
      <c r="T18">
        <v>4.8499999999999996</v>
      </c>
      <c r="U18">
        <v>7.37</v>
      </c>
      <c r="V18">
        <v>11.17</v>
      </c>
      <c r="W18">
        <v>7.45</v>
      </c>
      <c r="X18">
        <v>38.869999999999997</v>
      </c>
      <c r="Y18">
        <v>5.55</v>
      </c>
      <c r="Z18">
        <v>5</v>
      </c>
      <c r="AA18" s="1" t="s">
        <v>33</v>
      </c>
      <c r="AB18" s="1" t="s">
        <v>33</v>
      </c>
      <c r="AC18" s="1" t="s">
        <v>34</v>
      </c>
    </row>
    <row r="19" spans="1:29" x14ac:dyDescent="0.2">
      <c r="A19" s="1" t="s">
        <v>98</v>
      </c>
      <c r="B19" s="1" t="s">
        <v>99</v>
      </c>
      <c r="C19" s="1" t="s">
        <v>100</v>
      </c>
      <c r="D19" s="1"/>
      <c r="E19" s="1"/>
      <c r="F19" s="1" t="s">
        <v>101</v>
      </c>
      <c r="G19">
        <v>40.6</v>
      </c>
      <c r="H19">
        <v>56.99</v>
      </c>
      <c r="I19">
        <v>9.9499999999999993</v>
      </c>
      <c r="J19">
        <v>7.62</v>
      </c>
      <c r="K19">
        <v>8.8699999999999992</v>
      </c>
      <c r="L19">
        <v>3.42</v>
      </c>
      <c r="M19">
        <v>13.94</v>
      </c>
      <c r="N19">
        <v>9.2899999999999991</v>
      </c>
      <c r="O19">
        <v>33.090000000000003</v>
      </c>
      <c r="P19">
        <v>4.7300000000000004</v>
      </c>
      <c r="Q19">
        <v>22.18</v>
      </c>
      <c r="R19">
        <v>11.16</v>
      </c>
      <c r="S19">
        <v>7.23</v>
      </c>
      <c r="T19">
        <v>6.67</v>
      </c>
      <c r="U19">
        <v>8.42</v>
      </c>
      <c r="V19">
        <v>11.02</v>
      </c>
      <c r="W19">
        <v>7.35</v>
      </c>
      <c r="X19">
        <v>0</v>
      </c>
      <c r="Y19">
        <v>0</v>
      </c>
      <c r="Z19">
        <v>3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102</v>
      </c>
      <c r="B20" s="1" t="s">
        <v>103</v>
      </c>
      <c r="C20" s="1" t="s">
        <v>104</v>
      </c>
      <c r="D20" s="1"/>
      <c r="E20" s="1"/>
      <c r="F20" s="1" t="s">
        <v>105</v>
      </c>
      <c r="G20">
        <v>13.16</v>
      </c>
      <c r="H20">
        <v>27.71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27.71</v>
      </c>
      <c r="P20">
        <v>3.96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106</v>
      </c>
      <c r="B21" s="1" t="s">
        <v>107</v>
      </c>
      <c r="C21" s="1" t="s">
        <v>108</v>
      </c>
      <c r="D21" s="1"/>
      <c r="E21" s="1"/>
      <c r="F21" s="1" t="s">
        <v>109</v>
      </c>
      <c r="G21">
        <v>75.97</v>
      </c>
      <c r="H21">
        <v>77.72</v>
      </c>
      <c r="I21">
        <v>11.11</v>
      </c>
      <c r="J21">
        <v>7.14</v>
      </c>
      <c r="K21">
        <v>8.49</v>
      </c>
      <c r="L21">
        <v>6.58</v>
      </c>
      <c r="M21">
        <v>12.71</v>
      </c>
      <c r="N21">
        <v>8.4700000000000006</v>
      </c>
      <c r="O21">
        <v>53.91</v>
      </c>
      <c r="P21">
        <v>7.7</v>
      </c>
      <c r="Q21">
        <v>73.8</v>
      </c>
      <c r="R21">
        <v>10.92</v>
      </c>
      <c r="S21">
        <v>7.23</v>
      </c>
      <c r="T21">
        <v>6.97</v>
      </c>
      <c r="U21">
        <v>7.63</v>
      </c>
      <c r="V21">
        <v>11.79</v>
      </c>
      <c r="W21">
        <v>7.86</v>
      </c>
      <c r="X21">
        <v>51.09</v>
      </c>
      <c r="Y21">
        <v>7.3</v>
      </c>
      <c r="Z21">
        <v>4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110</v>
      </c>
      <c r="B22" s="1" t="s">
        <v>111</v>
      </c>
      <c r="C22" s="1" t="s">
        <v>112</v>
      </c>
      <c r="D22" s="1"/>
      <c r="E22" s="1"/>
      <c r="F22" s="1" t="s">
        <v>113</v>
      </c>
      <c r="G22">
        <v>60.96</v>
      </c>
      <c r="H22">
        <v>72.88</v>
      </c>
      <c r="I22">
        <v>11.32</v>
      </c>
      <c r="J22">
        <v>8.33</v>
      </c>
      <c r="K22">
        <v>7.74</v>
      </c>
      <c r="L22">
        <v>6.58</v>
      </c>
      <c r="M22">
        <v>10.06</v>
      </c>
      <c r="N22">
        <v>6.71</v>
      </c>
      <c r="O22">
        <v>51.5</v>
      </c>
      <c r="P22">
        <v>7.36</v>
      </c>
      <c r="Q22">
        <v>44.93</v>
      </c>
      <c r="R22">
        <v>9.6199999999999992</v>
      </c>
      <c r="S22">
        <v>6.81</v>
      </c>
      <c r="T22">
        <v>4.55</v>
      </c>
      <c r="U22">
        <v>7.89</v>
      </c>
      <c r="V22">
        <v>9.64</v>
      </c>
      <c r="W22">
        <v>6.43</v>
      </c>
      <c r="X22">
        <v>25.67</v>
      </c>
      <c r="Y22">
        <v>3.67</v>
      </c>
      <c r="Z22">
        <v>5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114</v>
      </c>
      <c r="B23" s="1" t="s">
        <v>115</v>
      </c>
      <c r="C23" s="1" t="s">
        <v>116</v>
      </c>
      <c r="D23" s="1"/>
      <c r="E23" s="1"/>
      <c r="F23" s="1" t="s">
        <v>117</v>
      </c>
      <c r="G23">
        <v>12.43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26.16</v>
      </c>
      <c r="R23">
        <v>13.46</v>
      </c>
      <c r="S23">
        <v>9.7899999999999991</v>
      </c>
      <c r="T23">
        <v>8.18</v>
      </c>
      <c r="U23">
        <v>8.9499999999999993</v>
      </c>
      <c r="V23">
        <v>12.7</v>
      </c>
      <c r="W23">
        <v>8.4700000000000006</v>
      </c>
      <c r="X23">
        <v>0</v>
      </c>
      <c r="Y23">
        <v>0</v>
      </c>
      <c r="Z23">
        <v>0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114</v>
      </c>
      <c r="B24" s="1" t="s">
        <v>118</v>
      </c>
      <c r="C24" s="1" t="s">
        <v>119</v>
      </c>
      <c r="D24" s="1"/>
      <c r="E24" s="1"/>
      <c r="F24" s="1" t="s">
        <v>120</v>
      </c>
      <c r="G24">
        <v>12.02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25.31</v>
      </c>
      <c r="R24">
        <v>12.6</v>
      </c>
      <c r="S24">
        <v>8.3000000000000007</v>
      </c>
      <c r="T24">
        <v>8.48</v>
      </c>
      <c r="U24">
        <v>8.42</v>
      </c>
      <c r="V24">
        <v>12.7</v>
      </c>
      <c r="W24">
        <v>8.4700000000000006</v>
      </c>
      <c r="X24">
        <v>0</v>
      </c>
      <c r="Y24">
        <v>0</v>
      </c>
      <c r="Z24">
        <v>0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121</v>
      </c>
      <c r="B25" s="1" t="s">
        <v>122</v>
      </c>
      <c r="C25" s="1" t="s">
        <v>123</v>
      </c>
      <c r="D25" s="1"/>
      <c r="E25" s="1"/>
      <c r="F25" s="1" t="s">
        <v>124</v>
      </c>
      <c r="G25">
        <v>3.03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6.37</v>
      </c>
      <c r="R25">
        <v>6.37</v>
      </c>
      <c r="S25">
        <v>5.74</v>
      </c>
      <c r="T25">
        <v>5.15</v>
      </c>
      <c r="U25">
        <v>1.84</v>
      </c>
      <c r="V25">
        <v>0</v>
      </c>
      <c r="W25">
        <v>0</v>
      </c>
      <c r="X25">
        <v>0</v>
      </c>
      <c r="Y25">
        <v>0</v>
      </c>
      <c r="Z25">
        <v>0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125</v>
      </c>
      <c r="B26" s="1" t="s">
        <v>126</v>
      </c>
      <c r="C26" s="1" t="s">
        <v>127</v>
      </c>
      <c r="D26" s="1"/>
      <c r="E26" s="1"/>
      <c r="F26" s="1" t="s">
        <v>128</v>
      </c>
      <c r="G26">
        <v>61.09</v>
      </c>
      <c r="H26">
        <v>60.42</v>
      </c>
      <c r="I26">
        <v>7.68</v>
      </c>
      <c r="J26">
        <v>7.14</v>
      </c>
      <c r="K26">
        <v>4.53</v>
      </c>
      <c r="L26">
        <v>3.68</v>
      </c>
      <c r="M26">
        <v>11.47</v>
      </c>
      <c r="N26">
        <v>7.65</v>
      </c>
      <c r="O26">
        <v>41.28</v>
      </c>
      <c r="P26">
        <v>5.9</v>
      </c>
      <c r="Q26">
        <v>59.76</v>
      </c>
      <c r="R26">
        <v>10.75</v>
      </c>
      <c r="S26">
        <v>7.02</v>
      </c>
      <c r="T26">
        <v>6.06</v>
      </c>
      <c r="U26">
        <v>8.42</v>
      </c>
      <c r="V26">
        <v>11.79</v>
      </c>
      <c r="W26">
        <v>7.86</v>
      </c>
      <c r="X26">
        <v>37.229999999999997</v>
      </c>
      <c r="Y26">
        <v>5.32</v>
      </c>
      <c r="Z26">
        <v>4</v>
      </c>
      <c r="AA26" s="1" t="s">
        <v>33</v>
      </c>
      <c r="AB26" s="1" t="s">
        <v>33</v>
      </c>
      <c r="AC26" s="1" t="s">
        <v>34</v>
      </c>
    </row>
    <row r="27" spans="1:29" x14ac:dyDescent="0.2">
      <c r="A27" s="1" t="s">
        <v>129</v>
      </c>
      <c r="B27" s="1" t="s">
        <v>130</v>
      </c>
      <c r="C27" s="1" t="s">
        <v>131</v>
      </c>
      <c r="D27" s="1"/>
      <c r="E27" s="1"/>
      <c r="F27" s="1" t="s">
        <v>132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 t="s">
        <v>33</v>
      </c>
      <c r="AB27" s="1" t="s">
        <v>33</v>
      </c>
      <c r="AC27" s="1" t="s">
        <v>34</v>
      </c>
    </row>
    <row r="28" spans="1:29" x14ac:dyDescent="0.2">
      <c r="A28" s="1" t="s">
        <v>133</v>
      </c>
      <c r="B28" s="1" t="s">
        <v>134</v>
      </c>
      <c r="C28" s="1" t="s">
        <v>135</v>
      </c>
      <c r="D28" s="1"/>
      <c r="E28" s="1"/>
      <c r="F28" s="1" t="s">
        <v>136</v>
      </c>
      <c r="G28">
        <v>23.85</v>
      </c>
      <c r="H28">
        <v>33.76</v>
      </c>
      <c r="I28">
        <v>8.9499999999999993</v>
      </c>
      <c r="J28">
        <v>9.76</v>
      </c>
      <c r="K28">
        <v>4.72</v>
      </c>
      <c r="L28">
        <v>3.42</v>
      </c>
      <c r="M28">
        <v>7.94</v>
      </c>
      <c r="N28">
        <v>5.29</v>
      </c>
      <c r="O28">
        <v>16.87</v>
      </c>
      <c r="P28">
        <v>2.41</v>
      </c>
      <c r="Q28">
        <v>8.0299999999999994</v>
      </c>
      <c r="R28">
        <v>0.41</v>
      </c>
      <c r="S28">
        <v>0.21</v>
      </c>
      <c r="T28">
        <v>0.61</v>
      </c>
      <c r="U28">
        <v>0</v>
      </c>
      <c r="V28">
        <v>1.53</v>
      </c>
      <c r="W28">
        <v>1.02</v>
      </c>
      <c r="X28">
        <v>6.09</v>
      </c>
      <c r="Y28">
        <v>0.87</v>
      </c>
      <c r="Z28">
        <v>4</v>
      </c>
      <c r="AA28" s="1" t="s">
        <v>33</v>
      </c>
      <c r="AB28" s="1" t="s">
        <v>33</v>
      </c>
      <c r="AC28" s="1" t="s">
        <v>34</v>
      </c>
    </row>
    <row r="29" spans="1:29" x14ac:dyDescent="0.2">
      <c r="A29" s="1" t="s">
        <v>137</v>
      </c>
      <c r="B29" s="1" t="s">
        <v>138</v>
      </c>
      <c r="C29" s="1" t="s">
        <v>139</v>
      </c>
      <c r="D29" s="1"/>
      <c r="E29" s="1"/>
      <c r="F29" s="1" t="s">
        <v>140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" t="s">
        <v>33</v>
      </c>
      <c r="AB29" s="1" t="s">
        <v>33</v>
      </c>
      <c r="AC29" s="1" t="s">
        <v>34</v>
      </c>
    </row>
    <row r="30" spans="1:29" x14ac:dyDescent="0.2">
      <c r="A30" s="1" t="s">
        <v>141</v>
      </c>
      <c r="B30" s="1" t="s">
        <v>142</v>
      </c>
      <c r="C30" s="1" t="s">
        <v>143</v>
      </c>
      <c r="D30" s="1"/>
      <c r="E30" s="1"/>
      <c r="F30" s="1" t="s">
        <v>144</v>
      </c>
      <c r="G30">
        <v>53.72</v>
      </c>
      <c r="H30">
        <v>62.92</v>
      </c>
      <c r="I30">
        <v>13.18</v>
      </c>
      <c r="J30">
        <v>8.81</v>
      </c>
      <c r="K30">
        <v>8.8699999999999992</v>
      </c>
      <c r="L30">
        <v>8.68</v>
      </c>
      <c r="M30">
        <v>12.18</v>
      </c>
      <c r="N30">
        <v>8.1199999999999992</v>
      </c>
      <c r="O30">
        <v>37.56</v>
      </c>
      <c r="P30">
        <v>5.37</v>
      </c>
      <c r="Q30">
        <v>50.18</v>
      </c>
      <c r="R30">
        <v>11.85</v>
      </c>
      <c r="S30">
        <v>7.66</v>
      </c>
      <c r="T30">
        <v>7.88</v>
      </c>
      <c r="U30">
        <v>8.16</v>
      </c>
      <c r="V30">
        <v>12.09</v>
      </c>
      <c r="W30">
        <v>8.06</v>
      </c>
      <c r="X30">
        <v>26.24</v>
      </c>
      <c r="Y30">
        <v>3.75</v>
      </c>
      <c r="Z30">
        <v>0</v>
      </c>
      <c r="AA30" s="1" t="s">
        <v>33</v>
      </c>
      <c r="AB30" s="1" t="s">
        <v>33</v>
      </c>
      <c r="AC30" s="1" t="s">
        <v>34</v>
      </c>
    </row>
    <row r="31" spans="1:29" x14ac:dyDescent="0.2">
      <c r="A31" s="1" t="s">
        <v>145</v>
      </c>
      <c r="B31" s="1" t="s">
        <v>146</v>
      </c>
      <c r="C31" s="1" t="s">
        <v>147</v>
      </c>
      <c r="D31" s="1"/>
      <c r="E31" s="1"/>
      <c r="F31" s="1" t="s">
        <v>148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" t="s">
        <v>33</v>
      </c>
      <c r="AB31" s="1" t="s">
        <v>33</v>
      </c>
      <c r="AC31" s="1" t="s">
        <v>34</v>
      </c>
    </row>
    <row r="32" spans="1:29" x14ac:dyDescent="0.2">
      <c r="A32" s="1" t="s">
        <v>149</v>
      </c>
      <c r="B32" s="1" t="s">
        <v>150</v>
      </c>
      <c r="C32" s="1" t="s">
        <v>151</v>
      </c>
      <c r="D32" s="1"/>
      <c r="E32" s="1"/>
      <c r="F32" s="1" t="s">
        <v>152</v>
      </c>
      <c r="G32">
        <v>70.709999999999994</v>
      </c>
      <c r="H32">
        <v>73.37</v>
      </c>
      <c r="I32">
        <v>10.59</v>
      </c>
      <c r="J32">
        <v>6.19</v>
      </c>
      <c r="K32">
        <v>8.68</v>
      </c>
      <c r="L32">
        <v>6.32</v>
      </c>
      <c r="M32">
        <v>12.71</v>
      </c>
      <c r="N32">
        <v>8.4700000000000006</v>
      </c>
      <c r="O32">
        <v>50.07</v>
      </c>
      <c r="P32">
        <v>7.15</v>
      </c>
      <c r="Q32">
        <v>64.98</v>
      </c>
      <c r="R32">
        <v>11.55</v>
      </c>
      <c r="S32">
        <v>7.66</v>
      </c>
      <c r="T32">
        <v>7.27</v>
      </c>
      <c r="U32">
        <v>8.16</v>
      </c>
      <c r="V32">
        <v>11.79</v>
      </c>
      <c r="W32">
        <v>7.86</v>
      </c>
      <c r="X32">
        <v>41.65</v>
      </c>
      <c r="Y32">
        <v>5.95</v>
      </c>
      <c r="Z32">
        <v>5</v>
      </c>
      <c r="AA32" s="1" t="s">
        <v>33</v>
      </c>
      <c r="AB32" s="1" t="s">
        <v>33</v>
      </c>
      <c r="AC32" s="1" t="s">
        <v>34</v>
      </c>
    </row>
    <row r="33" spans="1:29" x14ac:dyDescent="0.2">
      <c r="A33" s="1" t="s">
        <v>153</v>
      </c>
      <c r="B33" s="1" t="s">
        <v>154</v>
      </c>
      <c r="C33" s="1" t="s">
        <v>155</v>
      </c>
      <c r="D33" s="1"/>
      <c r="E33" s="1"/>
      <c r="F33" s="1" t="s">
        <v>156</v>
      </c>
      <c r="G33">
        <v>64.97</v>
      </c>
      <c r="H33">
        <v>69.040000000000006</v>
      </c>
      <c r="I33">
        <v>12.97</v>
      </c>
      <c r="J33">
        <v>10</v>
      </c>
      <c r="K33">
        <v>8.3000000000000007</v>
      </c>
      <c r="L33">
        <v>7.63</v>
      </c>
      <c r="M33">
        <v>12.71</v>
      </c>
      <c r="N33">
        <v>8.4700000000000006</v>
      </c>
      <c r="O33">
        <v>43.37</v>
      </c>
      <c r="P33">
        <v>6.2</v>
      </c>
      <c r="Q33">
        <v>57.2</v>
      </c>
      <c r="R33">
        <v>10.75</v>
      </c>
      <c r="S33">
        <v>7.23</v>
      </c>
      <c r="T33">
        <v>6.36</v>
      </c>
      <c r="U33">
        <v>7.89</v>
      </c>
      <c r="V33">
        <v>10.71</v>
      </c>
      <c r="W33">
        <v>7.14</v>
      </c>
      <c r="X33">
        <v>35.74</v>
      </c>
      <c r="Y33">
        <v>5.1100000000000003</v>
      </c>
      <c r="Z33">
        <v>5</v>
      </c>
      <c r="AA33" s="1" t="s">
        <v>33</v>
      </c>
      <c r="AB33" s="1" t="s">
        <v>33</v>
      </c>
      <c r="AC33" s="1" t="s">
        <v>34</v>
      </c>
    </row>
    <row r="34" spans="1:29" x14ac:dyDescent="0.2">
      <c r="A34" s="1" t="s">
        <v>157</v>
      </c>
      <c r="B34" s="1" t="s">
        <v>158</v>
      </c>
      <c r="C34" s="1" t="s">
        <v>159</v>
      </c>
      <c r="D34" s="1"/>
      <c r="E34" s="1"/>
      <c r="F34" s="1" t="s">
        <v>160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33</v>
      </c>
      <c r="AB34" s="1" t="s">
        <v>33</v>
      </c>
      <c r="AC34" s="1" t="s">
        <v>34</v>
      </c>
    </row>
    <row r="35" spans="1:29" x14ac:dyDescent="0.2">
      <c r="A35" s="1" t="s">
        <v>161</v>
      </c>
      <c r="B35" s="1" t="s">
        <v>162</v>
      </c>
      <c r="C35" s="1" t="s">
        <v>163</v>
      </c>
      <c r="D35" s="1"/>
      <c r="E35" s="1"/>
      <c r="F35" s="1" t="s">
        <v>164</v>
      </c>
      <c r="G35">
        <v>67.86</v>
      </c>
      <c r="H35">
        <v>84.27</v>
      </c>
      <c r="I35">
        <v>14.64</v>
      </c>
      <c r="J35">
        <v>10</v>
      </c>
      <c r="K35">
        <v>9.81</v>
      </c>
      <c r="L35">
        <v>9.4700000000000006</v>
      </c>
      <c r="M35">
        <v>14.82</v>
      </c>
      <c r="N35">
        <v>9.8800000000000008</v>
      </c>
      <c r="O35">
        <v>54.8</v>
      </c>
      <c r="P35">
        <v>7.83</v>
      </c>
      <c r="Q35">
        <v>48.07</v>
      </c>
      <c r="R35">
        <v>12.83</v>
      </c>
      <c r="S35">
        <v>8.09</v>
      </c>
      <c r="T35">
        <v>7.58</v>
      </c>
      <c r="U35">
        <v>10</v>
      </c>
      <c r="V35">
        <v>12.7</v>
      </c>
      <c r="W35">
        <v>8.4700000000000006</v>
      </c>
      <c r="X35">
        <v>22.54</v>
      </c>
      <c r="Y35">
        <v>3.22</v>
      </c>
      <c r="Z35">
        <v>5</v>
      </c>
      <c r="AA35" s="1" t="s">
        <v>33</v>
      </c>
      <c r="AB35" s="1" t="s">
        <v>33</v>
      </c>
      <c r="AC35" s="1" t="s">
        <v>34</v>
      </c>
    </row>
    <row r="36" spans="1:29" x14ac:dyDescent="0.2">
      <c r="A36" s="1" t="s">
        <v>165</v>
      </c>
      <c r="B36" s="1" t="s">
        <v>166</v>
      </c>
      <c r="C36" s="1" t="s">
        <v>167</v>
      </c>
      <c r="D36" s="1"/>
      <c r="E36" s="1"/>
      <c r="F36" s="1" t="s">
        <v>168</v>
      </c>
      <c r="G36">
        <v>86.19</v>
      </c>
      <c r="H36">
        <v>91.78</v>
      </c>
      <c r="I36">
        <v>13.12</v>
      </c>
      <c r="J36">
        <v>7.86</v>
      </c>
      <c r="K36">
        <v>9.43</v>
      </c>
      <c r="L36">
        <v>8.9499999999999993</v>
      </c>
      <c r="M36">
        <v>13.76</v>
      </c>
      <c r="N36">
        <v>9.18</v>
      </c>
      <c r="O36">
        <v>64.900000000000006</v>
      </c>
      <c r="P36">
        <v>9.27</v>
      </c>
      <c r="Q36">
        <v>79.14</v>
      </c>
      <c r="R36">
        <v>12.76</v>
      </c>
      <c r="S36">
        <v>7.87</v>
      </c>
      <c r="T36">
        <v>8.18</v>
      </c>
      <c r="U36">
        <v>9.4700000000000006</v>
      </c>
      <c r="V36">
        <v>12.4</v>
      </c>
      <c r="W36">
        <v>8.27</v>
      </c>
      <c r="X36">
        <v>53.98</v>
      </c>
      <c r="Y36">
        <v>7.71</v>
      </c>
      <c r="Z36">
        <v>5</v>
      </c>
      <c r="AA36" s="1" t="s">
        <v>33</v>
      </c>
      <c r="AB36" s="1" t="s">
        <v>33</v>
      </c>
      <c r="AC36" s="1" t="s">
        <v>34</v>
      </c>
    </row>
    <row r="37" spans="1:29" x14ac:dyDescent="0.2">
      <c r="A37" s="1" t="s">
        <v>169</v>
      </c>
      <c r="B37" s="1" t="s">
        <v>170</v>
      </c>
      <c r="C37" s="1" t="s">
        <v>171</v>
      </c>
      <c r="D37" s="1"/>
      <c r="E37" s="1"/>
      <c r="F37" s="1" t="s">
        <v>172</v>
      </c>
      <c r="G37">
        <v>77.010000000000005</v>
      </c>
      <c r="H37">
        <v>86.79</v>
      </c>
      <c r="I37">
        <v>12.12</v>
      </c>
      <c r="J37">
        <v>7.62</v>
      </c>
      <c r="K37">
        <v>9.25</v>
      </c>
      <c r="L37">
        <v>7.37</v>
      </c>
      <c r="M37">
        <v>14.12</v>
      </c>
      <c r="N37">
        <v>9.41</v>
      </c>
      <c r="O37">
        <v>60.56</v>
      </c>
      <c r="P37">
        <v>8.65</v>
      </c>
      <c r="Q37">
        <v>66.92</v>
      </c>
      <c r="R37">
        <v>12.22</v>
      </c>
      <c r="S37">
        <v>8.3000000000000007</v>
      </c>
      <c r="T37">
        <v>6.67</v>
      </c>
      <c r="U37">
        <v>9.4700000000000006</v>
      </c>
      <c r="V37">
        <v>12.7</v>
      </c>
      <c r="W37">
        <v>8.4700000000000006</v>
      </c>
      <c r="X37">
        <v>42</v>
      </c>
      <c r="Y37">
        <v>6</v>
      </c>
      <c r="Z37">
        <v>4</v>
      </c>
      <c r="AA37" s="1" t="s">
        <v>33</v>
      </c>
      <c r="AB37" s="1" t="s">
        <v>33</v>
      </c>
      <c r="AC37" s="1" t="s">
        <v>34</v>
      </c>
    </row>
    <row r="38" spans="1:29" x14ac:dyDescent="0.2">
      <c r="A38" s="1" t="s">
        <v>173</v>
      </c>
      <c r="B38" s="1" t="s">
        <v>174</v>
      </c>
      <c r="C38" s="1" t="s">
        <v>175</v>
      </c>
      <c r="D38" s="1"/>
      <c r="E38" s="1"/>
      <c r="F38" s="1" t="s">
        <v>176</v>
      </c>
      <c r="G38">
        <v>69.709999999999994</v>
      </c>
      <c r="H38">
        <v>83.91</v>
      </c>
      <c r="I38">
        <v>10.97</v>
      </c>
      <c r="J38">
        <v>7.86</v>
      </c>
      <c r="K38">
        <v>5.66</v>
      </c>
      <c r="L38">
        <v>8.42</v>
      </c>
      <c r="M38">
        <v>14.47</v>
      </c>
      <c r="N38">
        <v>9.65</v>
      </c>
      <c r="O38">
        <v>58.47</v>
      </c>
      <c r="P38">
        <v>8.35</v>
      </c>
      <c r="Q38">
        <v>56.54</v>
      </c>
      <c r="R38">
        <v>12.6</v>
      </c>
      <c r="S38">
        <v>9.15</v>
      </c>
      <c r="T38">
        <v>6.06</v>
      </c>
      <c r="U38">
        <v>10</v>
      </c>
      <c r="V38">
        <v>13.01</v>
      </c>
      <c r="W38">
        <v>8.67</v>
      </c>
      <c r="X38">
        <v>30.92</v>
      </c>
      <c r="Y38">
        <v>4.42</v>
      </c>
      <c r="Z38">
        <v>3</v>
      </c>
      <c r="AA38" s="1" t="s">
        <v>33</v>
      </c>
      <c r="AB38" s="1" t="s">
        <v>33</v>
      </c>
      <c r="AC38" s="1" t="s">
        <v>34</v>
      </c>
    </row>
    <row r="39" spans="1:29" x14ac:dyDescent="0.2">
      <c r="A39" s="1" t="s">
        <v>177</v>
      </c>
      <c r="B39" s="1" t="s">
        <v>178</v>
      </c>
      <c r="C39" s="1" t="s">
        <v>179</v>
      </c>
      <c r="D39" s="1"/>
      <c r="E39" s="1"/>
      <c r="F39" s="1" t="s">
        <v>180</v>
      </c>
      <c r="G39">
        <v>67.22</v>
      </c>
      <c r="H39">
        <v>61.66</v>
      </c>
      <c r="I39">
        <v>10.81</v>
      </c>
      <c r="J39">
        <v>8.81</v>
      </c>
      <c r="K39">
        <v>7.55</v>
      </c>
      <c r="L39">
        <v>5.26</v>
      </c>
      <c r="M39">
        <v>12.53</v>
      </c>
      <c r="N39">
        <v>8.35</v>
      </c>
      <c r="O39">
        <v>38.32</v>
      </c>
      <c r="P39">
        <v>5.47</v>
      </c>
      <c r="Q39">
        <v>71.44</v>
      </c>
      <c r="R39">
        <v>10.119999999999999</v>
      </c>
      <c r="S39">
        <v>6.6</v>
      </c>
      <c r="T39">
        <v>5.76</v>
      </c>
      <c r="U39">
        <v>7.89</v>
      </c>
      <c r="V39">
        <v>11.33</v>
      </c>
      <c r="W39">
        <v>7.55</v>
      </c>
      <c r="X39">
        <v>49.99</v>
      </c>
      <c r="Y39">
        <v>7.14</v>
      </c>
      <c r="Z39">
        <v>4</v>
      </c>
      <c r="AA39" s="1" t="s">
        <v>33</v>
      </c>
      <c r="AB39" s="1" t="s">
        <v>33</v>
      </c>
      <c r="AC39" s="1" t="s">
        <v>34</v>
      </c>
    </row>
    <row r="40" spans="1:29" x14ac:dyDescent="0.2">
      <c r="A40" s="1" t="s">
        <v>181</v>
      </c>
      <c r="B40" s="1" t="s">
        <v>182</v>
      </c>
      <c r="C40" s="1" t="s">
        <v>183</v>
      </c>
      <c r="D40" s="1"/>
      <c r="E40" s="1"/>
      <c r="F40" s="1" t="s">
        <v>184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 t="s">
        <v>33</v>
      </c>
      <c r="AB40" s="1" t="s">
        <v>33</v>
      </c>
      <c r="AC40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1"/>
  <sheetViews>
    <sheetView tabSelected="1" workbookViewId="0">
      <selection activeCell="M38" sqref="M38"/>
    </sheetView>
  </sheetViews>
  <sheetFormatPr baseColWidth="10" defaultColWidth="8.83203125" defaultRowHeight="15" x14ac:dyDescent="0.2"/>
  <cols>
    <col min="2" max="2" width="14.33203125" customWidth="1"/>
    <col min="3" max="3" width="14.5" customWidth="1"/>
    <col min="4" max="4" width="8" style="13" customWidth="1"/>
    <col min="5" max="5" width="16.5" style="6" bestFit="1" customWidth="1"/>
    <col min="6" max="6" width="14.6640625" style="6" hidden="1" customWidth="1"/>
    <col min="7" max="7" width="15.33203125" style="6" bestFit="1" customWidth="1"/>
    <col min="8" max="8" width="14.6640625" style="6" hidden="1" customWidth="1"/>
    <col min="9" max="9" width="15" style="6" customWidth="1"/>
    <col min="10" max="10" width="13.83203125" style="6" hidden="1" customWidth="1"/>
    <col min="11" max="11" width="16" style="6" bestFit="1" customWidth="1"/>
    <col min="12" max="12" width="13.83203125" customWidth="1"/>
    <col min="13" max="13" width="18.33203125" customWidth="1"/>
    <col min="14" max="14" width="18.5" bestFit="1" customWidth="1"/>
  </cols>
  <sheetData>
    <row r="2" spans="2:24" ht="26" x14ac:dyDescent="0.3">
      <c r="B2" s="2" t="s">
        <v>191</v>
      </c>
      <c r="C2" s="2"/>
      <c r="D2" s="12"/>
    </row>
    <row r="3" spans="2:24" ht="34" x14ac:dyDescent="0.4">
      <c r="D3" s="15" t="s">
        <v>201</v>
      </c>
    </row>
    <row r="4" spans="2:24" ht="16" x14ac:dyDescent="0.2">
      <c r="P4" s="5" t="s">
        <v>188</v>
      </c>
      <c r="Q4" s="5"/>
      <c r="R4" s="5"/>
      <c r="S4" s="5"/>
      <c r="U4" s="5" t="s">
        <v>189</v>
      </c>
      <c r="V4" s="5"/>
      <c r="W4" s="5"/>
      <c r="X4" s="5"/>
    </row>
    <row r="5" spans="2:24" ht="55" customHeight="1" x14ac:dyDescent="0.2">
      <c r="B5" s="3" t="s">
        <v>185</v>
      </c>
      <c r="C5" s="3" t="s">
        <v>186</v>
      </c>
      <c r="D5" s="4" t="s">
        <v>187</v>
      </c>
      <c r="E5" s="9" t="s">
        <v>196</v>
      </c>
      <c r="F5" s="9" t="s">
        <v>198</v>
      </c>
      <c r="G5" s="9" t="s">
        <v>197</v>
      </c>
      <c r="H5" s="9" t="s">
        <v>199</v>
      </c>
      <c r="I5" s="10" t="s">
        <v>190</v>
      </c>
      <c r="J5" s="10" t="s">
        <v>200</v>
      </c>
      <c r="K5" s="10" t="s">
        <v>192</v>
      </c>
      <c r="L5" s="10" t="s">
        <v>193</v>
      </c>
      <c r="M5" s="10" t="s">
        <v>194</v>
      </c>
      <c r="N5" s="10" t="s">
        <v>195</v>
      </c>
      <c r="P5" s="1" t="s">
        <v>26</v>
      </c>
      <c r="Q5" s="1" t="s">
        <v>27</v>
      </c>
      <c r="U5" s="1" t="s">
        <v>26</v>
      </c>
      <c r="V5" s="1" t="s">
        <v>27</v>
      </c>
    </row>
    <row r="6" spans="2:24" x14ac:dyDescent="0.2">
      <c r="B6" s="1" t="s">
        <v>125</v>
      </c>
      <c r="C6" s="1" t="s">
        <v>126</v>
      </c>
      <c r="D6" s="14" t="s">
        <v>127</v>
      </c>
      <c r="E6" s="6">
        <v>61.09</v>
      </c>
      <c r="F6" s="7">
        <f>E6*0.45</f>
        <v>27.490500000000001</v>
      </c>
      <c r="G6" s="6">
        <v>72.31</v>
      </c>
      <c r="H6" s="7">
        <f>G6*0.45</f>
        <v>32.539500000000004</v>
      </c>
      <c r="I6" s="8">
        <v>87</v>
      </c>
      <c r="J6" s="7">
        <f>I6*0.1</f>
        <v>8.7000000000000011</v>
      </c>
      <c r="K6" s="8">
        <f>F6+H6+J6</f>
        <v>68.73</v>
      </c>
      <c r="L6" s="8">
        <f>(SUM(P6:Q6)*0.5*0.7*0.475)+(SUM(U6:V6)*0.5*0.7*0.475)</f>
        <v>0</v>
      </c>
      <c r="M6" s="8">
        <f>K6-L6</f>
        <v>68.73</v>
      </c>
      <c r="N6" s="11" t="str">
        <f>IF(M6&lt;50,"F",IF(M6&lt;65,"D",IF(M6&lt;80,"C",IF(M6&lt;90,"B",IF(M6&gt;=90,"A")))))</f>
        <v>C</v>
      </c>
      <c r="P6" s="1" t="s">
        <v>33</v>
      </c>
      <c r="Q6" s="1" t="s">
        <v>33</v>
      </c>
      <c r="U6" s="1" t="s">
        <v>33</v>
      </c>
      <c r="V6" s="1" t="s">
        <v>33</v>
      </c>
    </row>
    <row r="7" spans="2:24" x14ac:dyDescent="0.2">
      <c r="B7" s="1" t="s">
        <v>177</v>
      </c>
      <c r="C7" s="1" t="s">
        <v>178</v>
      </c>
      <c r="D7" s="14" t="s">
        <v>179</v>
      </c>
      <c r="E7" s="6">
        <v>67.22</v>
      </c>
      <c r="F7" s="7">
        <f>E7*0.45</f>
        <v>30.248999999999999</v>
      </c>
      <c r="G7" s="6">
        <v>67.349999999999994</v>
      </c>
      <c r="H7" s="7">
        <f>G7*0.45</f>
        <v>30.307499999999997</v>
      </c>
      <c r="I7" s="8">
        <v>95</v>
      </c>
      <c r="J7" s="7">
        <f>I7*0.1</f>
        <v>9.5</v>
      </c>
      <c r="K7" s="8">
        <f>F7+H7+J7</f>
        <v>70.0565</v>
      </c>
      <c r="L7" s="8">
        <f>(SUM(P7:Q7)*0.5*0.7*0.475)+(SUM(U7:V7)*0.5*0.7*0.475)</f>
        <v>0</v>
      </c>
      <c r="M7" s="8">
        <f>K7-L7</f>
        <v>70.0565</v>
      </c>
      <c r="N7" s="11" t="str">
        <f>IF(M7&lt;50,"F",IF(M7&lt;65,"D",IF(M7&lt;80,"C",IF(M7&lt;90,"B",IF(M7&gt;=90,"A")))))</f>
        <v>C</v>
      </c>
      <c r="P7" s="1" t="s">
        <v>33</v>
      </c>
      <c r="Q7" s="1" t="s">
        <v>33</v>
      </c>
      <c r="U7" s="1" t="s">
        <v>33</v>
      </c>
      <c r="V7" s="1" t="s">
        <v>33</v>
      </c>
    </row>
    <row r="8" spans="2:24" x14ac:dyDescent="0.2">
      <c r="B8" s="1" t="s">
        <v>161</v>
      </c>
      <c r="C8" s="1" t="s">
        <v>162</v>
      </c>
      <c r="D8" s="14" t="s">
        <v>163</v>
      </c>
      <c r="E8" s="6">
        <v>67.86</v>
      </c>
      <c r="F8" s="7">
        <f>E8*0.45</f>
        <v>30.536999999999999</v>
      </c>
      <c r="G8" s="6">
        <v>85.45</v>
      </c>
      <c r="H8" s="7">
        <f>G8*0.45</f>
        <v>38.452500000000001</v>
      </c>
      <c r="I8" s="8">
        <v>85</v>
      </c>
      <c r="J8" s="7">
        <f>I8*0.1</f>
        <v>8.5</v>
      </c>
      <c r="K8" s="8">
        <f>F8+H8+J8</f>
        <v>77.489499999999992</v>
      </c>
      <c r="L8" s="8">
        <f>(SUM(P8:Q8)*0.5*0.7*0.475)+(SUM(U8:V8)*0.5*0.7*0.475)</f>
        <v>0</v>
      </c>
      <c r="M8" s="8">
        <f>K8-L8</f>
        <v>77.489499999999992</v>
      </c>
      <c r="N8" s="11" t="str">
        <f>IF(M8&lt;50,"F",IF(M8&lt;65,"D",IF(M8&lt;80,"C",IF(M8&lt;90,"B",IF(M8&gt;=90,"A")))))</f>
        <v>C</v>
      </c>
      <c r="P8" s="1" t="s">
        <v>33</v>
      </c>
      <c r="Q8" s="1" t="s">
        <v>33</v>
      </c>
      <c r="U8" s="1" t="s">
        <v>33</v>
      </c>
      <c r="V8" s="1" t="s">
        <v>33</v>
      </c>
    </row>
    <row r="9" spans="2:24" x14ac:dyDescent="0.2">
      <c r="B9" s="1" t="s">
        <v>39</v>
      </c>
      <c r="C9" s="1" t="s">
        <v>40</v>
      </c>
      <c r="D9" s="14" t="s">
        <v>41</v>
      </c>
      <c r="E9" s="6">
        <v>56.86</v>
      </c>
      <c r="F9" s="7">
        <f>E9*0.45</f>
        <v>25.587</v>
      </c>
      <c r="G9" s="6">
        <v>83.64</v>
      </c>
      <c r="H9" s="7">
        <f>G9*0.45</f>
        <v>37.637999999999998</v>
      </c>
      <c r="I9" s="8">
        <v>86</v>
      </c>
      <c r="J9" s="7">
        <f>I9*0.1</f>
        <v>8.6</v>
      </c>
      <c r="K9" s="8">
        <f>F9+H9+J9</f>
        <v>71.824999999999989</v>
      </c>
      <c r="L9" s="8">
        <f>(SUM(P9:Q9)*0.5*0.7*0.475)+(SUM(U9:V9)*0.5*0.7*0.475)</f>
        <v>0</v>
      </c>
      <c r="M9" s="8">
        <f>K9-L9</f>
        <v>71.824999999999989</v>
      </c>
      <c r="N9" s="11" t="str">
        <f>IF(M9&lt;50,"F",IF(M9&lt;65,"D",IF(M9&lt;80,"C",IF(M9&lt;90,"B",IF(M9&gt;=90,"A")))))</f>
        <v>C</v>
      </c>
      <c r="P9" s="1" t="s">
        <v>33</v>
      </c>
      <c r="Q9" s="1" t="s">
        <v>33</v>
      </c>
      <c r="U9" s="1" t="s">
        <v>33</v>
      </c>
      <c r="V9" s="1" t="s">
        <v>33</v>
      </c>
    </row>
    <row r="10" spans="2:24" x14ac:dyDescent="0.2">
      <c r="B10" s="1" t="s">
        <v>169</v>
      </c>
      <c r="C10" s="1" t="s">
        <v>170</v>
      </c>
      <c r="D10" s="14" t="s">
        <v>171</v>
      </c>
      <c r="E10" s="6">
        <v>77.010000000000005</v>
      </c>
      <c r="F10" s="7">
        <f>E10*0.45</f>
        <v>34.654500000000006</v>
      </c>
      <c r="G10" s="6">
        <v>87.91</v>
      </c>
      <c r="H10" s="7">
        <f>G10*0.45</f>
        <v>39.5595</v>
      </c>
      <c r="I10" s="8">
        <v>80</v>
      </c>
      <c r="J10" s="7">
        <f>I10*0.1</f>
        <v>8</v>
      </c>
      <c r="K10" s="8">
        <f>F10+H10+J10</f>
        <v>82.213999999999999</v>
      </c>
      <c r="L10" s="8">
        <f>(SUM(P10:Q10)*0.5*0.7*0.475)+(SUM(U10:V10)*0.5*0.7*0.475)</f>
        <v>1.6624999999999999</v>
      </c>
      <c r="M10" s="8">
        <f>K10-L10</f>
        <v>80.551500000000004</v>
      </c>
      <c r="N10" s="11" t="str">
        <f>IF(M10&lt;50,"F",IF(M10&lt;65,"D",IF(M10&lt;80,"C",IF(M10&lt;90,"B",IF(M10&gt;=90,"A")))))</f>
        <v>B</v>
      </c>
      <c r="P10" s="1" t="s">
        <v>33</v>
      </c>
      <c r="Q10" s="1" t="s">
        <v>33</v>
      </c>
      <c r="U10" s="1" t="s">
        <v>33</v>
      </c>
      <c r="V10">
        <v>10</v>
      </c>
    </row>
    <row r="11" spans="2:24" x14ac:dyDescent="0.2">
      <c r="B11" s="1" t="s">
        <v>98</v>
      </c>
      <c r="C11" s="1" t="s">
        <v>99</v>
      </c>
      <c r="D11" s="14" t="s">
        <v>100</v>
      </c>
      <c r="E11" s="6">
        <v>40.6</v>
      </c>
      <c r="F11" s="7">
        <f>E11*0.45</f>
        <v>18.27</v>
      </c>
      <c r="G11" s="6">
        <v>75.150000000000006</v>
      </c>
      <c r="H11" s="7">
        <f>G11*0.45</f>
        <v>33.817500000000003</v>
      </c>
      <c r="I11" s="8">
        <v>90</v>
      </c>
      <c r="J11" s="7">
        <f>I11*0.1</f>
        <v>9</v>
      </c>
      <c r="K11" s="8">
        <f>F11+H11+J11</f>
        <v>61.087500000000006</v>
      </c>
      <c r="L11" s="8">
        <f>(SUM(P11:Q11)*0.5*0.7*0.475)+(SUM(U11:V11)*0.5*0.7*0.475)</f>
        <v>1.6624999999999999</v>
      </c>
      <c r="M11" s="8">
        <f>K11-L11</f>
        <v>59.425000000000004</v>
      </c>
      <c r="N11" s="11" t="str">
        <f>IF(M11&lt;50,"F",IF(M11&lt;65,"D",IF(M11&lt;80,"C",IF(M11&lt;90,"B",IF(M11&gt;=90,"A")))))</f>
        <v>D</v>
      </c>
      <c r="P11" s="1" t="s">
        <v>33</v>
      </c>
      <c r="Q11" s="1" t="s">
        <v>33</v>
      </c>
      <c r="U11" s="1" t="s">
        <v>33</v>
      </c>
      <c r="V11">
        <v>10</v>
      </c>
    </row>
    <row r="12" spans="2:24" x14ac:dyDescent="0.2">
      <c r="B12" s="1" t="s">
        <v>133</v>
      </c>
      <c r="C12" s="1" t="s">
        <v>134</v>
      </c>
      <c r="D12" s="14" t="s">
        <v>135</v>
      </c>
      <c r="E12" s="6">
        <v>23.85</v>
      </c>
      <c r="F12" s="7">
        <f>E12*0.45</f>
        <v>10.732500000000002</v>
      </c>
      <c r="G12" s="6">
        <v>54.63</v>
      </c>
      <c r="H12" s="7">
        <f>G12*0.45</f>
        <v>24.583500000000001</v>
      </c>
      <c r="I12" s="8">
        <v>78.5</v>
      </c>
      <c r="J12" s="7">
        <f>I12*0.1</f>
        <v>7.8500000000000005</v>
      </c>
      <c r="K12" s="8">
        <f>F12+H12+J12</f>
        <v>43.166000000000004</v>
      </c>
      <c r="L12" s="8">
        <f>(SUM(P12:Q12)*0.5*0.7*0.475)+(SUM(U12:V12)*0.5*0.7*0.475)</f>
        <v>1.6624999999999999</v>
      </c>
      <c r="M12" s="8">
        <f>K12-L12</f>
        <v>41.503500000000003</v>
      </c>
      <c r="N12" s="11" t="str">
        <f>IF(M12&lt;50,"F",IF(M12&lt;65,"D",IF(M12&lt;80,"C",IF(M12&lt;90,"B",IF(M12&gt;=90,"A")))))</f>
        <v>F</v>
      </c>
      <c r="P12" s="1" t="s">
        <v>33</v>
      </c>
      <c r="Q12" s="1" t="s">
        <v>33</v>
      </c>
      <c r="U12" s="1" t="s">
        <v>33</v>
      </c>
      <c r="V12">
        <v>10</v>
      </c>
    </row>
    <row r="13" spans="2:24" x14ac:dyDescent="0.2">
      <c r="B13" s="1" t="s">
        <v>35</v>
      </c>
      <c r="C13" s="1" t="s">
        <v>36</v>
      </c>
      <c r="D13" s="14" t="s">
        <v>37</v>
      </c>
      <c r="E13" s="6">
        <v>72.06</v>
      </c>
      <c r="F13" s="7">
        <f>E13*0.45</f>
        <v>32.427</v>
      </c>
      <c r="G13" s="6">
        <v>86.09</v>
      </c>
      <c r="H13" s="7">
        <f>G13*0.45</f>
        <v>38.740500000000004</v>
      </c>
      <c r="I13" s="8">
        <v>87.5</v>
      </c>
      <c r="J13" s="7">
        <f>I13*0.1</f>
        <v>8.75</v>
      </c>
      <c r="K13" s="8">
        <f>F13+H13+J13</f>
        <v>79.917500000000004</v>
      </c>
      <c r="L13" s="8">
        <f>(SUM(P13:Q13)*0.5*0.7*0.475)+(SUM(U13:V13)*0.5*0.7*0.475)</f>
        <v>1.6624999999999999</v>
      </c>
      <c r="M13" s="8">
        <f>K13-L13</f>
        <v>78.25500000000001</v>
      </c>
      <c r="N13" s="11" t="str">
        <f>IF(M13&lt;50,"F",IF(M13&lt;65,"D",IF(M13&lt;80,"C",IF(M13&lt;90,"B",IF(M13&gt;=90,"A")))))</f>
        <v>C</v>
      </c>
      <c r="P13" s="1" t="s">
        <v>33</v>
      </c>
      <c r="Q13" s="1" t="s">
        <v>33</v>
      </c>
      <c r="U13" s="1" t="s">
        <v>33</v>
      </c>
      <c r="V13">
        <v>10</v>
      </c>
    </row>
    <row r="14" spans="2:24" x14ac:dyDescent="0.2">
      <c r="B14" s="1" t="s">
        <v>153</v>
      </c>
      <c r="C14" s="1" t="s">
        <v>154</v>
      </c>
      <c r="D14" s="14" t="s">
        <v>155</v>
      </c>
      <c r="E14" s="6">
        <v>64.97</v>
      </c>
      <c r="F14" s="7">
        <f>E14*0.45</f>
        <v>29.236499999999999</v>
      </c>
      <c r="G14" s="6">
        <v>87.72</v>
      </c>
      <c r="H14" s="7">
        <f>G14*0.45</f>
        <v>39.474000000000004</v>
      </c>
      <c r="I14" s="8">
        <v>88.5</v>
      </c>
      <c r="J14" s="7">
        <f>I14*0.1</f>
        <v>8.85</v>
      </c>
      <c r="K14" s="8">
        <f>F14+H14+J14</f>
        <v>77.56049999999999</v>
      </c>
      <c r="L14" s="8">
        <f>(SUM(P14:Q14)*0.5*0.7*0.475)+(SUM(U14:V14)*0.5*0.7*0.475)</f>
        <v>3.3249999999999997</v>
      </c>
      <c r="M14" s="8">
        <f>K14-L14</f>
        <v>74.235499999999988</v>
      </c>
      <c r="N14" s="11" t="str">
        <f>IF(M14&lt;50,"F",IF(M14&lt;65,"D",IF(M14&lt;80,"C",IF(M14&lt;90,"B",IF(M14&gt;=90,"A")))))</f>
        <v>C</v>
      </c>
      <c r="P14" s="1" t="s">
        <v>33</v>
      </c>
      <c r="Q14" s="1" t="s">
        <v>33</v>
      </c>
      <c r="U14">
        <v>10</v>
      </c>
      <c r="V14">
        <v>10</v>
      </c>
    </row>
    <row r="15" spans="2:24" x14ac:dyDescent="0.2">
      <c r="B15" s="1" t="s">
        <v>110</v>
      </c>
      <c r="C15" s="1" t="s">
        <v>111</v>
      </c>
      <c r="D15" s="14" t="s">
        <v>112</v>
      </c>
      <c r="E15" s="6">
        <v>60.96</v>
      </c>
      <c r="F15" s="7">
        <f>E15*0.45</f>
        <v>27.432000000000002</v>
      </c>
      <c r="G15" s="6">
        <v>78.17</v>
      </c>
      <c r="H15" s="7">
        <f>G15*0.45</f>
        <v>35.176500000000004</v>
      </c>
      <c r="I15" s="8">
        <v>92.5</v>
      </c>
      <c r="J15" s="7">
        <f>I15*0.1</f>
        <v>9.25</v>
      </c>
      <c r="K15" s="8">
        <f>F15+H15+J15</f>
        <v>71.858500000000006</v>
      </c>
      <c r="L15" s="8">
        <f>(SUM(P15:Q15)*0.5*0.7*0.475)+(SUM(U15:V15)*0.5*0.7*0.475)</f>
        <v>3.3249999999999997</v>
      </c>
      <c r="M15" s="8">
        <f>K15-L15</f>
        <v>68.533500000000004</v>
      </c>
      <c r="N15" s="11" t="str">
        <f>IF(M15&lt;50,"F",IF(M15&lt;65,"D",IF(M15&lt;80,"C",IF(M15&lt;90,"B",IF(M15&gt;=90,"A")))))</f>
        <v>C</v>
      </c>
      <c r="P15" s="1" t="s">
        <v>33</v>
      </c>
      <c r="Q15" s="1" t="s">
        <v>33</v>
      </c>
      <c r="U15">
        <v>10</v>
      </c>
      <c r="V15">
        <v>10</v>
      </c>
    </row>
    <row r="16" spans="2:24" x14ac:dyDescent="0.2">
      <c r="B16" s="1" t="s">
        <v>173</v>
      </c>
      <c r="C16" s="1" t="s">
        <v>174</v>
      </c>
      <c r="D16" s="14" t="s">
        <v>175</v>
      </c>
      <c r="E16" s="6">
        <v>69.709999999999994</v>
      </c>
      <c r="F16" s="7">
        <f>E16*0.45</f>
        <v>31.369499999999999</v>
      </c>
      <c r="G16" s="6">
        <v>91.4</v>
      </c>
      <c r="H16" s="7">
        <f>G16*0.45</f>
        <v>41.13</v>
      </c>
      <c r="I16" s="8">
        <v>42.5</v>
      </c>
      <c r="J16" s="7">
        <f>I16*0.1</f>
        <v>4.25</v>
      </c>
      <c r="K16" s="8">
        <f>F16+H16+J16</f>
        <v>76.749499999999998</v>
      </c>
      <c r="L16" s="8">
        <f>(SUM(P16:Q16)*0.5*0.7*0.475)+(SUM(U16:V16)*0.5*0.7*0.475)</f>
        <v>3.3249999999999997</v>
      </c>
      <c r="M16" s="8">
        <f>K16-L16</f>
        <v>73.424499999999995</v>
      </c>
      <c r="N16" s="11" t="str">
        <f>IF(M16&lt;50,"F",IF(M16&lt;65,"D",IF(M16&lt;80,"C",IF(M16&lt;90,"B",IF(M16&gt;=90,"A")))))</f>
        <v>C</v>
      </c>
      <c r="P16" s="1" t="s">
        <v>33</v>
      </c>
      <c r="Q16" s="1" t="s">
        <v>33</v>
      </c>
      <c r="U16">
        <v>10</v>
      </c>
      <c r="V16">
        <v>10</v>
      </c>
    </row>
    <row r="17" spans="2:22" x14ac:dyDescent="0.2">
      <c r="B17" s="1" t="s">
        <v>62</v>
      </c>
      <c r="C17" s="1" t="s">
        <v>63</v>
      </c>
      <c r="D17" s="14" t="s">
        <v>64</v>
      </c>
      <c r="E17" s="6">
        <v>28.8</v>
      </c>
      <c r="F17" s="7">
        <f>E17*0.45</f>
        <v>12.96</v>
      </c>
      <c r="G17" s="6">
        <v>62.35</v>
      </c>
      <c r="H17" s="7">
        <f>G17*0.45</f>
        <v>28.057500000000001</v>
      </c>
      <c r="I17" s="8">
        <v>83.5</v>
      </c>
      <c r="J17" s="7">
        <f>I17*0.1</f>
        <v>8.35</v>
      </c>
      <c r="K17" s="8">
        <f>F17+H17+J17</f>
        <v>49.3675</v>
      </c>
      <c r="L17" s="8">
        <f>(SUM(P17:Q17)*0.5*0.7*0.475)+(SUM(U17:V17)*0.5*0.7*0.475)</f>
        <v>3.3249999999999997</v>
      </c>
      <c r="M17" s="8">
        <f>K17-L17</f>
        <v>46.042499999999997</v>
      </c>
      <c r="N17" s="11" t="str">
        <f>IF(M17&lt;50,"F",IF(M17&lt;65,"D",IF(M17&lt;80,"C",IF(M17&lt;90,"B",IF(M17&gt;=90,"A")))))</f>
        <v>F</v>
      </c>
      <c r="P17" s="1" t="s">
        <v>33</v>
      </c>
      <c r="Q17" s="1" t="s">
        <v>33</v>
      </c>
      <c r="U17">
        <v>10</v>
      </c>
      <c r="V17">
        <v>10</v>
      </c>
    </row>
    <row r="18" spans="2:22" x14ac:dyDescent="0.2">
      <c r="B18" s="1" t="s">
        <v>74</v>
      </c>
      <c r="C18" s="1" t="s">
        <v>75</v>
      </c>
      <c r="D18" s="14" t="s">
        <v>76</v>
      </c>
      <c r="E18" s="6">
        <v>71.03</v>
      </c>
      <c r="F18" s="7">
        <f>E18*0.45</f>
        <v>31.9635</v>
      </c>
      <c r="G18" s="6">
        <v>85.62</v>
      </c>
      <c r="H18" s="7">
        <f>G18*0.45</f>
        <v>38.529000000000003</v>
      </c>
      <c r="I18" s="8">
        <v>87.5</v>
      </c>
      <c r="J18" s="7">
        <f>I18*0.1</f>
        <v>8.75</v>
      </c>
      <c r="K18" s="8">
        <f>F18+H18+J18</f>
        <v>79.242500000000007</v>
      </c>
      <c r="L18" s="8">
        <f>(SUM(P18:Q18)*0.5*0.7*0.475)+(SUM(U18:V18)*0.5*0.7*0.475)</f>
        <v>1.6624999999999999</v>
      </c>
      <c r="M18" s="8">
        <f>K18-L18</f>
        <v>77.580000000000013</v>
      </c>
      <c r="N18" s="11" t="str">
        <f>IF(M18&lt;50,"F",IF(M18&lt;65,"D",IF(M18&lt;80,"C",IF(M18&lt;90,"B",IF(M18&gt;=90,"A")))))</f>
        <v>C</v>
      </c>
      <c r="P18" s="1" t="s">
        <v>33</v>
      </c>
      <c r="Q18" s="1" t="s">
        <v>33</v>
      </c>
      <c r="U18" s="1" t="s">
        <v>33</v>
      </c>
      <c r="V18">
        <v>10</v>
      </c>
    </row>
    <row r="19" spans="2:22" x14ac:dyDescent="0.2">
      <c r="B19" s="1" t="s">
        <v>43</v>
      </c>
      <c r="C19" s="1" t="s">
        <v>44</v>
      </c>
      <c r="D19" s="14" t="s">
        <v>45</v>
      </c>
      <c r="E19" s="6">
        <v>78.37</v>
      </c>
      <c r="F19" s="7">
        <f>E19*0.45</f>
        <v>35.266500000000001</v>
      </c>
      <c r="G19" s="6">
        <v>96.37</v>
      </c>
      <c r="H19" s="7">
        <f>G19*0.45</f>
        <v>43.366500000000002</v>
      </c>
      <c r="I19" s="8">
        <v>92.5</v>
      </c>
      <c r="J19" s="7">
        <f>I19*0.1</f>
        <v>9.25</v>
      </c>
      <c r="K19" s="8">
        <f>F19+H19+J19</f>
        <v>87.88300000000001</v>
      </c>
      <c r="L19" s="8">
        <f>(SUM(P19:Q19)*0.5*0.7*0.475)+(SUM(U19:V19)*0.5*0.7*0.475)</f>
        <v>0</v>
      </c>
      <c r="M19" s="8">
        <f>K19-L19</f>
        <v>87.88300000000001</v>
      </c>
      <c r="N19" s="11" t="str">
        <f>IF(M19&lt;50,"F",IF(M19&lt;65,"D",IF(M19&lt;80,"C",IF(M19&lt;90,"B",IF(M19&gt;=90,"A")))))</f>
        <v>B</v>
      </c>
      <c r="P19" s="1" t="s">
        <v>33</v>
      </c>
      <c r="Q19" s="1" t="s">
        <v>33</v>
      </c>
      <c r="U19" s="1" t="s">
        <v>33</v>
      </c>
      <c r="V19" s="1" t="s">
        <v>33</v>
      </c>
    </row>
    <row r="20" spans="2:22" x14ac:dyDescent="0.2">
      <c r="B20" s="1" t="s">
        <v>149</v>
      </c>
      <c r="C20" s="1" t="s">
        <v>150</v>
      </c>
      <c r="D20" s="14" t="s">
        <v>151</v>
      </c>
      <c r="E20" s="6">
        <v>70.709999999999994</v>
      </c>
      <c r="F20" s="7">
        <f>E20*0.45</f>
        <v>31.819499999999998</v>
      </c>
      <c r="G20" s="6">
        <v>86.33</v>
      </c>
      <c r="H20" s="7">
        <f>G20*0.45</f>
        <v>38.848500000000001</v>
      </c>
      <c r="I20" s="8">
        <v>92.5</v>
      </c>
      <c r="J20" s="7">
        <f>I20*0.1</f>
        <v>9.25</v>
      </c>
      <c r="K20" s="8">
        <f>F20+H20+J20</f>
        <v>79.918000000000006</v>
      </c>
      <c r="L20" s="8">
        <f>(SUM(P20:Q20)*0.5*0.7*0.475)+(SUM(U20:V20)*0.5*0.7*0.475)</f>
        <v>0</v>
      </c>
      <c r="M20" s="8">
        <f>K20-L20</f>
        <v>79.918000000000006</v>
      </c>
      <c r="N20" s="11" t="str">
        <f>IF(M20&lt;50,"F",IF(M20&lt;65,"D",IF(M20&lt;80,"C",IF(M20&lt;90,"B",IF(M20&gt;=90,"A")))))</f>
        <v>C</v>
      </c>
      <c r="P20" s="1" t="s">
        <v>33</v>
      </c>
      <c r="Q20" s="1" t="s">
        <v>33</v>
      </c>
      <c r="U20" s="1" t="s">
        <v>33</v>
      </c>
      <c r="V20" s="1" t="s">
        <v>33</v>
      </c>
    </row>
    <row r="21" spans="2:22" x14ac:dyDescent="0.2">
      <c r="B21" s="1" t="s">
        <v>106</v>
      </c>
      <c r="C21" s="1" t="s">
        <v>107</v>
      </c>
      <c r="D21" s="14" t="s">
        <v>108</v>
      </c>
      <c r="E21" s="6">
        <v>75.97</v>
      </c>
      <c r="F21" s="7">
        <f>E21*0.45</f>
        <v>34.186500000000002</v>
      </c>
      <c r="G21" s="6">
        <v>87.25</v>
      </c>
      <c r="H21" s="7">
        <f>G21*0.45</f>
        <v>39.262500000000003</v>
      </c>
      <c r="I21" s="8">
        <v>75</v>
      </c>
      <c r="J21" s="7">
        <f>I21*0.1</f>
        <v>7.5</v>
      </c>
      <c r="K21" s="8">
        <f>F21+H21+J21</f>
        <v>80.949000000000012</v>
      </c>
      <c r="L21" s="8">
        <f>(SUM(P21:Q21)*0.5*0.7*0.475)+(SUM(U21:V21)*0.5*0.7*0.475)</f>
        <v>3.3249999999999997</v>
      </c>
      <c r="M21" s="8">
        <f>K21-L21</f>
        <v>77.624000000000009</v>
      </c>
      <c r="N21" s="11" t="str">
        <f>IF(M21&lt;50,"F",IF(M21&lt;65,"D",IF(M21&lt;80,"C",IF(M21&lt;90,"B",IF(M21&gt;=90,"A")))))</f>
        <v>C</v>
      </c>
      <c r="P21" s="1" t="s">
        <v>33</v>
      </c>
      <c r="Q21" s="1" t="s">
        <v>33</v>
      </c>
      <c r="U21">
        <v>10</v>
      </c>
      <c r="V21">
        <v>10</v>
      </c>
    </row>
    <row r="22" spans="2:22" x14ac:dyDescent="0.2">
      <c r="B22" s="1" t="s">
        <v>165</v>
      </c>
      <c r="C22" s="1" t="s">
        <v>166</v>
      </c>
      <c r="D22" s="14" t="s">
        <v>167</v>
      </c>
      <c r="E22" s="6">
        <v>86.19</v>
      </c>
      <c r="F22" s="7">
        <f>E22*0.45</f>
        <v>38.785499999999999</v>
      </c>
      <c r="G22" s="6">
        <v>86.93</v>
      </c>
      <c r="H22" s="7">
        <f>G22*0.45</f>
        <v>39.118500000000004</v>
      </c>
      <c r="I22" s="8">
        <v>92.5</v>
      </c>
      <c r="J22" s="7">
        <f>I22*0.1</f>
        <v>9.25</v>
      </c>
      <c r="K22" s="8">
        <f>F22+H22+J22</f>
        <v>87.153999999999996</v>
      </c>
      <c r="L22" s="8">
        <f>(SUM(P22:Q22)*0.5*0.7*0.475)+(SUM(U22:V22)*0.5*0.7*0.475)</f>
        <v>0</v>
      </c>
      <c r="M22" s="8">
        <f>K22-L22</f>
        <v>87.153999999999996</v>
      </c>
      <c r="N22" s="11" t="str">
        <f>IF(M22&lt;50,"F",IF(M22&lt;65,"D",IF(M22&lt;80,"C",IF(M22&lt;90,"B",IF(M22&gt;=90,"A")))))</f>
        <v>B</v>
      </c>
      <c r="P22" s="1" t="s">
        <v>33</v>
      </c>
      <c r="Q22" s="1" t="s">
        <v>33</v>
      </c>
      <c r="U22" s="1" t="s">
        <v>33</v>
      </c>
      <c r="V22" s="1" t="s">
        <v>33</v>
      </c>
    </row>
    <row r="23" spans="2:22" x14ac:dyDescent="0.2">
      <c r="B23" s="1" t="s">
        <v>141</v>
      </c>
      <c r="C23" s="1" t="s">
        <v>142</v>
      </c>
      <c r="D23" s="14" t="s">
        <v>143</v>
      </c>
      <c r="E23" s="6">
        <v>53.72</v>
      </c>
      <c r="F23" s="7">
        <f>E23*0.45</f>
        <v>24.173999999999999</v>
      </c>
      <c r="G23" s="6">
        <v>81.27</v>
      </c>
      <c r="H23" s="7">
        <f>G23*0.45</f>
        <v>36.5715</v>
      </c>
      <c r="I23" s="8">
        <v>82.5</v>
      </c>
      <c r="J23" s="7">
        <f>I23*0.1</f>
        <v>8.25</v>
      </c>
      <c r="K23" s="8">
        <f>F23+H23+J23</f>
        <v>68.995499999999993</v>
      </c>
      <c r="L23" s="8">
        <f>(SUM(P23:Q23)*0.5*0.7*0.475)+(SUM(U23:V23)*0.5*0.7*0.475)</f>
        <v>3.3249999999999997</v>
      </c>
      <c r="M23" s="8">
        <f>K23-L23</f>
        <v>65.67049999999999</v>
      </c>
      <c r="N23" s="11" t="str">
        <f>IF(M23&lt;50,"F",IF(M23&lt;65,"D",IF(M23&lt;80,"C",IF(M23&lt;90,"B",IF(M23&gt;=90,"A")))))</f>
        <v>C</v>
      </c>
      <c r="P23" s="1" t="s">
        <v>33</v>
      </c>
      <c r="Q23" s="1" t="s">
        <v>33</v>
      </c>
      <c r="U23">
        <v>10</v>
      </c>
      <c r="V23">
        <v>10</v>
      </c>
    </row>
    <row r="24" spans="2:22" x14ac:dyDescent="0.2">
      <c r="B24" s="1" t="s">
        <v>51</v>
      </c>
      <c r="C24" s="1" t="s">
        <v>52</v>
      </c>
      <c r="D24" s="14" t="s">
        <v>53</v>
      </c>
      <c r="E24" s="6">
        <v>78.62</v>
      </c>
      <c r="F24" s="7">
        <f>E24*0.45</f>
        <v>35.379000000000005</v>
      </c>
      <c r="G24" s="6">
        <v>81.599999999999994</v>
      </c>
      <c r="H24" s="7">
        <f>G24*0.45</f>
        <v>36.72</v>
      </c>
      <c r="I24" s="8">
        <v>80</v>
      </c>
      <c r="J24" s="7">
        <f>I24*0.1</f>
        <v>8</v>
      </c>
      <c r="K24" s="8">
        <f>F24+H24+J24</f>
        <v>80.099000000000004</v>
      </c>
      <c r="L24" s="8">
        <f>(SUM(P24:Q24)*0.5*0.7*0.475)+(SUM(U24:V24)*0.5*0.7*0.475)</f>
        <v>3.3249999999999997</v>
      </c>
      <c r="M24" s="8">
        <f>K24-L24</f>
        <v>76.774000000000001</v>
      </c>
      <c r="N24" s="11" t="str">
        <f>IF(M24&lt;50,"F",IF(M24&lt;65,"D",IF(M24&lt;80,"C",IF(M24&lt;90,"B",IF(M24&gt;=90,"A")))))</f>
        <v>C</v>
      </c>
      <c r="P24" s="1" t="s">
        <v>33</v>
      </c>
      <c r="Q24" s="1" t="s">
        <v>33</v>
      </c>
      <c r="U24">
        <v>10</v>
      </c>
      <c r="V24">
        <v>10</v>
      </c>
    </row>
    <row r="25" spans="2:22" x14ac:dyDescent="0.2">
      <c r="B25" s="1" t="s">
        <v>82</v>
      </c>
      <c r="C25" s="1" t="s">
        <v>83</v>
      </c>
      <c r="D25" s="14" t="s">
        <v>84</v>
      </c>
      <c r="E25" s="6">
        <v>57.52</v>
      </c>
      <c r="F25" s="7">
        <f>E25*0.45</f>
        <v>25.884</v>
      </c>
      <c r="G25" s="6">
        <v>80.069999999999993</v>
      </c>
      <c r="H25" s="7">
        <f>G25*0.45</f>
        <v>36.031500000000001</v>
      </c>
      <c r="I25" s="8">
        <v>79</v>
      </c>
      <c r="J25" s="7">
        <f>I25*0.1</f>
        <v>7.9</v>
      </c>
      <c r="K25" s="8">
        <f>F25+H25+J25</f>
        <v>69.8155</v>
      </c>
      <c r="L25" s="8">
        <f>(SUM(P25:Q25)*0.5*0.7*0.475)+(SUM(U25:V25)*0.5*0.7*0.475)</f>
        <v>1.6624999999999999</v>
      </c>
      <c r="M25" s="8">
        <f>K25-L25</f>
        <v>68.153000000000006</v>
      </c>
      <c r="N25" s="11" t="str">
        <f>IF(M25&lt;50,"F",IF(M25&lt;65,"D",IF(M25&lt;80,"C",IF(M25&lt;90,"B",IF(M25&gt;=90,"A")))))</f>
        <v>C</v>
      </c>
      <c r="P25" s="1" t="s">
        <v>33</v>
      </c>
      <c r="Q25" s="1" t="s">
        <v>33</v>
      </c>
      <c r="U25">
        <v>10</v>
      </c>
      <c r="V25" s="1" t="s">
        <v>33</v>
      </c>
    </row>
    <row r="26" spans="2:22" x14ac:dyDescent="0.2">
      <c r="B26" s="1" t="s">
        <v>102</v>
      </c>
      <c r="C26" s="1" t="s">
        <v>103</v>
      </c>
      <c r="D26" s="14" t="s">
        <v>104</v>
      </c>
      <c r="E26" s="6">
        <v>13.16</v>
      </c>
      <c r="F26" s="7">
        <f>E26*0.45</f>
        <v>5.9220000000000006</v>
      </c>
      <c r="G26" s="6">
        <v>19.5</v>
      </c>
      <c r="H26" s="7">
        <f>G26*0.45</f>
        <v>8.7750000000000004</v>
      </c>
      <c r="I26" s="8">
        <v>42.5</v>
      </c>
      <c r="J26" s="7">
        <f>I26*0.1</f>
        <v>4.25</v>
      </c>
      <c r="K26" s="8">
        <f>F26+H26+J26</f>
        <v>18.947000000000003</v>
      </c>
      <c r="L26" s="8">
        <f>(SUM(P26:Q26)*0.5*0.7*0.475)+(SUM(U26:V26)*0.5*0.7*0.475)</f>
        <v>18.287499999999998</v>
      </c>
      <c r="M26" s="8">
        <f>K26-L26</f>
        <v>0.65950000000000486</v>
      </c>
      <c r="N26" s="11" t="str">
        <f>IF(M26&lt;50,"F",IF(M26&lt;65,"D",IF(M26&lt;80,"C",IF(M26&lt;90,"B",IF(M26&gt;=90,"A")))))</f>
        <v>F</v>
      </c>
      <c r="P26" s="1" t="s">
        <v>33</v>
      </c>
      <c r="Q26" s="1" t="s">
        <v>33</v>
      </c>
      <c r="U26">
        <v>10</v>
      </c>
      <c r="V26">
        <v>100</v>
      </c>
    </row>
    <row r="27" spans="2:22" x14ac:dyDescent="0.2">
      <c r="B27" s="1" t="s">
        <v>55</v>
      </c>
      <c r="C27" s="1" t="s">
        <v>59</v>
      </c>
      <c r="D27" s="14" t="s">
        <v>60</v>
      </c>
      <c r="E27" s="6">
        <v>82.8</v>
      </c>
      <c r="F27" s="7">
        <f>E27*0.45</f>
        <v>37.26</v>
      </c>
      <c r="G27" s="6">
        <v>95.74</v>
      </c>
      <c r="H27" s="7">
        <f>G27*0.45</f>
        <v>43.082999999999998</v>
      </c>
      <c r="I27" s="8">
        <v>92.5</v>
      </c>
      <c r="J27" s="7">
        <f>I27*0.1</f>
        <v>9.25</v>
      </c>
      <c r="K27" s="8">
        <f>F27+H27+J27</f>
        <v>89.592999999999989</v>
      </c>
      <c r="L27" s="8">
        <f>(SUM(P27:Q27)*0.5*0.7*0.475)+(SUM(U27:V27)*0.5*0.7*0.475)</f>
        <v>1.6624999999999999</v>
      </c>
      <c r="M27" s="8">
        <f>K27-L27</f>
        <v>87.930499999999995</v>
      </c>
      <c r="N27" s="11" t="str">
        <f>IF(M27&lt;50,"F",IF(M27&lt;65,"D",IF(M27&lt;80,"C",IF(M27&lt;90,"B",IF(M27&gt;=90,"A")))))</f>
        <v>B</v>
      </c>
      <c r="P27" s="1" t="s">
        <v>33</v>
      </c>
      <c r="Q27" s="1" t="s">
        <v>33</v>
      </c>
      <c r="U27">
        <v>10</v>
      </c>
      <c r="V27" s="1" t="s">
        <v>33</v>
      </c>
    </row>
    <row r="28" spans="2:22" x14ac:dyDescent="0.2">
      <c r="B28" s="1" t="s">
        <v>70</v>
      </c>
      <c r="C28" s="1" t="s">
        <v>71</v>
      </c>
      <c r="D28" s="14" t="s">
        <v>72</v>
      </c>
      <c r="E28" s="6">
        <v>77.97</v>
      </c>
      <c r="F28" s="7">
        <f>E28*0.45</f>
        <v>35.086500000000001</v>
      </c>
      <c r="G28" s="6">
        <v>89.72</v>
      </c>
      <c r="H28" s="7">
        <f>G28*0.45</f>
        <v>40.374000000000002</v>
      </c>
      <c r="I28" s="8">
        <v>92.5</v>
      </c>
      <c r="J28" s="7">
        <f>I28*0.1</f>
        <v>9.25</v>
      </c>
      <c r="K28" s="8">
        <f>F28+H28+J28</f>
        <v>84.710499999999996</v>
      </c>
      <c r="L28" s="8">
        <f>(SUM(P28:Q28)*0.5*0.7*0.475)+(SUM(U28:V28)*0.5*0.7*0.475)</f>
        <v>0</v>
      </c>
      <c r="M28" s="8">
        <f>K28-L28</f>
        <v>84.710499999999996</v>
      </c>
      <c r="N28" s="11" t="str">
        <f>IF(M28&lt;50,"F",IF(M28&lt;65,"D",IF(M28&lt;80,"C",IF(M28&lt;90,"B",IF(M28&gt;=90,"A")))))</f>
        <v>B</v>
      </c>
      <c r="P28" s="1" t="s">
        <v>33</v>
      </c>
      <c r="Q28" s="1" t="s">
        <v>33</v>
      </c>
      <c r="U28" s="1" t="s">
        <v>33</v>
      </c>
      <c r="V28" s="1" t="s">
        <v>33</v>
      </c>
    </row>
    <row r="29" spans="2:22" x14ac:dyDescent="0.2">
      <c r="B29" s="1" t="s">
        <v>86</v>
      </c>
      <c r="C29" s="1" t="s">
        <v>87</v>
      </c>
      <c r="D29" s="14" t="s">
        <v>88</v>
      </c>
      <c r="E29" s="6">
        <v>62</v>
      </c>
      <c r="F29" s="7">
        <f>E29*0.45</f>
        <v>27.900000000000002</v>
      </c>
      <c r="G29" s="6">
        <v>88.33</v>
      </c>
      <c r="H29" s="7">
        <f>G29*0.45</f>
        <v>39.7485</v>
      </c>
      <c r="I29" s="8">
        <v>86</v>
      </c>
      <c r="J29" s="7">
        <f>I29*0.1</f>
        <v>8.6</v>
      </c>
      <c r="K29" s="8">
        <f>F29+H29+J29</f>
        <v>76.248499999999993</v>
      </c>
      <c r="L29" s="8">
        <f>(SUM(P29:Q29)*0.5*0.7*0.475)+(SUM(U29:V29)*0.5*0.7*0.475)</f>
        <v>1.6624999999999999</v>
      </c>
      <c r="M29" s="8">
        <f>K29-L29</f>
        <v>74.585999999999999</v>
      </c>
      <c r="N29" s="11" t="str">
        <f>IF(M29&lt;50,"F",IF(M29&lt;65,"D",IF(M29&lt;80,"C",IF(M29&lt;90,"B",IF(M29&gt;=90,"A")))))</f>
        <v>C</v>
      </c>
      <c r="P29" s="1" t="s">
        <v>33</v>
      </c>
      <c r="Q29" s="1" t="s">
        <v>33</v>
      </c>
      <c r="U29">
        <v>10</v>
      </c>
      <c r="V29" s="1" t="s">
        <v>33</v>
      </c>
    </row>
    <row r="30" spans="2:22" x14ac:dyDescent="0.2">
      <c r="B30" s="1" t="s">
        <v>55</v>
      </c>
      <c r="C30" s="1" t="s">
        <v>56</v>
      </c>
      <c r="D30" s="14" t="s">
        <v>57</v>
      </c>
      <c r="E30" s="6">
        <v>68.94</v>
      </c>
      <c r="F30" s="7">
        <f>E30*0.45</f>
        <v>31.023</v>
      </c>
      <c r="G30" s="6">
        <v>81.39</v>
      </c>
      <c r="H30" s="7">
        <f>G30*0.45</f>
        <v>36.625500000000002</v>
      </c>
      <c r="I30" s="8">
        <v>85</v>
      </c>
      <c r="J30" s="7">
        <f>I30*0.1</f>
        <v>8.5</v>
      </c>
      <c r="K30" s="8">
        <f>F30+H30+J30</f>
        <v>76.148499999999999</v>
      </c>
      <c r="L30" s="8">
        <f>(SUM(P30:Q30)*0.5*0.7*0.475)+(SUM(U30:V30)*0.5*0.7*0.475)</f>
        <v>0</v>
      </c>
      <c r="M30" s="8">
        <f>K30-L30</f>
        <v>76.148499999999999</v>
      </c>
      <c r="N30" s="11" t="str">
        <f>IF(M30&lt;50,"F",IF(M30&lt;65,"D",IF(M30&lt;80,"C",IF(M30&lt;90,"B",IF(M30&gt;=90,"A")))))</f>
        <v>C</v>
      </c>
      <c r="P30" s="1" t="s">
        <v>33</v>
      </c>
      <c r="Q30" s="1" t="s">
        <v>33</v>
      </c>
      <c r="U30" s="1" t="s">
        <v>33</v>
      </c>
      <c r="V30" s="1" t="s">
        <v>33</v>
      </c>
    </row>
    <row r="31" spans="2:22" x14ac:dyDescent="0.2">
      <c r="B31" s="1" t="s">
        <v>94</v>
      </c>
      <c r="C31" s="1" t="s">
        <v>95</v>
      </c>
      <c r="D31" s="14" t="s">
        <v>96</v>
      </c>
      <c r="E31" s="6">
        <v>63.98</v>
      </c>
      <c r="F31" s="7">
        <f>E31*0.45</f>
        <v>28.791</v>
      </c>
      <c r="G31" s="6">
        <v>66.16</v>
      </c>
      <c r="H31" s="7">
        <f>G31*0.45</f>
        <v>29.771999999999998</v>
      </c>
      <c r="I31" s="8">
        <v>91</v>
      </c>
      <c r="J31" s="7">
        <f>I31*0.1</f>
        <v>9.1</v>
      </c>
      <c r="K31" s="8">
        <f>F31+H31+J31</f>
        <v>67.662999999999997</v>
      </c>
      <c r="L31" s="8">
        <f>(SUM(P31:Q31)*0.5*0.7*0.475)+(SUM(U31:V31)*0.5*0.7*0.475)</f>
        <v>0</v>
      </c>
      <c r="M31" s="8">
        <f>K31-L31</f>
        <v>67.662999999999997</v>
      </c>
      <c r="N31" s="11" t="str">
        <f>IF(M31&lt;50,"F",IF(M31&lt;65,"D",IF(M31&lt;80,"C",IF(M31&lt;90,"B",IF(M31&gt;=90,"A")))))</f>
        <v>C</v>
      </c>
      <c r="P31" s="1" t="s">
        <v>33</v>
      </c>
      <c r="Q31" s="1" t="s">
        <v>33</v>
      </c>
      <c r="U31" s="1" t="s">
        <v>33</v>
      </c>
      <c r="V31" s="1" t="s">
        <v>33</v>
      </c>
    </row>
  </sheetData>
  <sortState xmlns:xlrd2="http://schemas.microsoft.com/office/spreadsheetml/2017/richdata2" ref="B6:X31">
    <sortCondition ref="D6:D31"/>
  </sortState>
  <mergeCells count="2">
    <mergeCell ref="U4:X4"/>
    <mergeCell ref="P4:S4"/>
  </mergeCells>
  <pageMargins left="0.7" right="0.7" top="0.75" bottom="0.75" header="0.3" footer="0.3"/>
  <pageSetup paperSize="9" orientation="portrait" horizontalDpi="0" verticalDpi="0"/>
  <ignoredErrors>
    <ignoredError sqref="D6:D31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2023-04-12T01:06:59Z</dcterms:created>
  <dcterms:modified xsi:type="dcterms:W3CDTF">2023-04-12T05:48:04Z</dcterms:modified>
</cp:coreProperties>
</file>