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January 2023 A Final Grades/"/>
    </mc:Choice>
  </mc:AlternateContent>
  <xr:revisionPtr revIDLastSave="0" documentId="8_{2385C6F2-6691-5C44-BF55-66E48316A8F9}" xr6:coauthVersionLast="47" xr6:coauthVersionMax="47" xr10:uidLastSave="{00000000-0000-0000-0000-000000000000}"/>
  <bookViews>
    <workbookView xWindow="400" yWindow="580" windowWidth="33680" windowHeight="26540" activeTab="1" xr2:uid="{00000000-000D-0000-FFFF-FFFF00000000}"/>
  </bookViews>
  <sheets>
    <sheet name="Grades" sheetId="1" r:id="rId1"/>
    <sheet name="EHSS-10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2" l="1"/>
  <c r="J24" i="2"/>
  <c r="J9" i="2"/>
  <c r="J12" i="2"/>
  <c r="J8" i="2"/>
  <c r="J26" i="2"/>
  <c r="J17" i="2"/>
  <c r="J23" i="2"/>
  <c r="J19" i="2"/>
  <c r="J10" i="2"/>
  <c r="J18" i="2"/>
  <c r="J15" i="2"/>
  <c r="J20" i="2"/>
  <c r="J11" i="2"/>
  <c r="J21" i="2"/>
  <c r="J22" i="2"/>
  <c r="J13" i="2"/>
  <c r="J16" i="2"/>
  <c r="J14" i="2"/>
  <c r="J25" i="2"/>
  <c r="K20" i="2"/>
  <c r="L20" i="2" s="1"/>
  <c r="H7" i="2"/>
  <c r="H24" i="2"/>
  <c r="H9" i="2"/>
  <c r="H12" i="2"/>
  <c r="H8" i="2"/>
  <c r="H26" i="2"/>
  <c r="H17" i="2"/>
  <c r="H23" i="2"/>
  <c r="H19" i="2"/>
  <c r="H10" i="2"/>
  <c r="H18" i="2"/>
  <c r="H15" i="2"/>
  <c r="H20" i="2"/>
  <c r="H11" i="2"/>
  <c r="H21" i="2"/>
  <c r="H22" i="2"/>
  <c r="H13" i="2"/>
  <c r="H16" i="2"/>
  <c r="H14" i="2"/>
  <c r="F7" i="2"/>
  <c r="F24" i="2"/>
  <c r="F9" i="2"/>
  <c r="F12" i="2"/>
  <c r="F8" i="2"/>
  <c r="F26" i="2"/>
  <c r="F17" i="2"/>
  <c r="F23" i="2"/>
  <c r="F19" i="2"/>
  <c r="F10" i="2"/>
  <c r="F18" i="2"/>
  <c r="F15" i="2"/>
  <c r="F20" i="2"/>
  <c r="I20" i="2" s="1"/>
  <c r="F11" i="2"/>
  <c r="F21" i="2"/>
  <c r="F22" i="2"/>
  <c r="F13" i="2"/>
  <c r="F16" i="2"/>
  <c r="F14" i="2"/>
  <c r="H25" i="2"/>
  <c r="F25" i="2"/>
  <c r="K15" i="2" l="1"/>
  <c r="L15" i="2" s="1"/>
  <c r="K9" i="2"/>
  <c r="L9" i="2" s="1"/>
  <c r="I10" i="2"/>
  <c r="K10" i="2" s="1"/>
  <c r="L10" i="2" s="1"/>
  <c r="I23" i="2"/>
  <c r="K23" i="2" s="1"/>
  <c r="L23" i="2" s="1"/>
  <c r="I15" i="2"/>
  <c r="I17" i="2"/>
  <c r="K17" i="2" s="1"/>
  <c r="L17" i="2" s="1"/>
  <c r="I19" i="2"/>
  <c r="K19" i="2" s="1"/>
  <c r="L19" i="2" s="1"/>
  <c r="I7" i="2"/>
  <c r="K7" i="2" s="1"/>
  <c r="L7" i="2" s="1"/>
  <c r="I25" i="2"/>
  <c r="I26" i="2"/>
  <c r="K26" i="2" s="1"/>
  <c r="L26" i="2" s="1"/>
  <c r="I11" i="2"/>
  <c r="K11" i="2" s="1"/>
  <c r="L11" i="2" s="1"/>
  <c r="I13" i="2"/>
  <c r="K13" i="2" s="1"/>
  <c r="L13" i="2" s="1"/>
  <c r="I12" i="2"/>
  <c r="K12" i="2" s="1"/>
  <c r="L12" i="2" s="1"/>
  <c r="I8" i="2"/>
  <c r="K8" i="2" s="1"/>
  <c r="L8" i="2" s="1"/>
  <c r="I16" i="2"/>
  <c r="K16" i="2" s="1"/>
  <c r="L16" i="2" s="1"/>
  <c r="I22" i="2"/>
  <c r="K22" i="2" s="1"/>
  <c r="L22" i="2" s="1"/>
  <c r="I9" i="2"/>
  <c r="I14" i="2"/>
  <c r="K14" i="2" s="1"/>
  <c r="L14" i="2" s="1"/>
  <c r="I21" i="2"/>
  <c r="K21" i="2" s="1"/>
  <c r="L21" i="2" s="1"/>
  <c r="I24" i="2"/>
  <c r="K24" i="2" s="1"/>
  <c r="L24" i="2" s="1"/>
  <c r="I18" i="2"/>
  <c r="K18" i="2" s="1"/>
  <c r="L18" i="2" s="1"/>
  <c r="K25" i="2" l="1"/>
  <c r="L25" i="2" s="1"/>
</calcChain>
</file>

<file path=xl/sharedStrings.xml><?xml version="1.0" encoding="utf-8"?>
<sst xmlns="http://schemas.openxmlformats.org/spreadsheetml/2006/main" count="299" uniqueCount="138">
  <si>
    <t>Last 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</si>
  <si>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</si>
  <si>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</si>
  <si>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</si>
  <si>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</si>
  <si>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</si>
  <si>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</si>
  <si>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</si>
  <si>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</si>
  <si>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7 (Real)</t>
  </si>
  <si>
    <t>Quiz: Exercise UNIT 8 (Real)</t>
  </si>
  <si>
    <t>Quiz: Exercise UNIT 9 (Real)</t>
  </si>
  <si>
    <t>Quizzes I total (Real)</t>
  </si>
  <si>
    <t>Quiz: QUIZ I (Real)</t>
  </si>
  <si>
    <t>Exam I total (Real)</t>
  </si>
  <si>
    <t>Quiz: Midterm EXAM (Real)</t>
  </si>
  <si>
    <t>Part II total (Real)</t>
  </si>
  <si>
    <t>Exercises II total (Real)</t>
  </si>
  <si>
    <t>Quiz: Exercise UNIT 10 (Real)</t>
  </si>
  <si>
    <t>Quiz: Exercise UNIT 11 (Real)</t>
  </si>
  <si>
    <t>Quiz: Exercise UNIT 12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</si>
  <si>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</si>
  <si>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</si>
  <si>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</si>
  <si>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</si>
  <si>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</si>
  <si>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MID-TERM EXAM Penalty (Real)</t>
  </si>
  <si>
    <t>FINAL EXAM Penalty (Real)</t>
  </si>
  <si>
    <t>Last downloaded from this course</t>
  </si>
  <si>
    <t>Bunna</t>
  </si>
  <si>
    <t>Sombath</t>
  </si>
  <si>
    <t>14755</t>
  </si>
  <si>
    <t>bunna.sombath@pucsr.edu.kh</t>
  </si>
  <si>
    <t>-</t>
  </si>
  <si>
    <t>1680928361</t>
  </si>
  <si>
    <t>Chan</t>
  </si>
  <si>
    <t>Phanny</t>
  </si>
  <si>
    <t>14469</t>
  </si>
  <si>
    <t>chan.phanny@pucsr.edu.kh</t>
  </si>
  <si>
    <t>Sokettya</t>
  </si>
  <si>
    <t>10784</t>
  </si>
  <si>
    <t>chan.sokettya@pucsr.edu.kh</t>
  </si>
  <si>
    <t>Chheav</t>
  </si>
  <si>
    <t>Bunnarith Titchya</t>
  </si>
  <si>
    <t>14176</t>
  </si>
  <si>
    <t>chheav.bunnarithtitchya@pucsr.edu.kh</t>
  </si>
  <si>
    <t>Duch</t>
  </si>
  <si>
    <t>Chansokunnary</t>
  </si>
  <si>
    <t>11763</t>
  </si>
  <si>
    <t>duch.chansokunnary@pucsr.edu.kh</t>
  </si>
  <si>
    <t>Ea</t>
  </si>
  <si>
    <t>Lyhong</t>
  </si>
  <si>
    <t>12778</t>
  </si>
  <si>
    <t>ea.lyhong@pucsr.edu.kh</t>
  </si>
  <si>
    <t>Hang</t>
  </si>
  <si>
    <t>Thanin</t>
  </si>
  <si>
    <t>11685</t>
  </si>
  <si>
    <t>hang.thanin@pucsr.edu.kh</t>
  </si>
  <si>
    <t>Heak</t>
  </si>
  <si>
    <t>Sereyrita</t>
  </si>
  <si>
    <t>11321</t>
  </si>
  <si>
    <t>heak.sereyrita@pucsr.edu.kh</t>
  </si>
  <si>
    <t>Him</t>
  </si>
  <si>
    <t>Chilim</t>
  </si>
  <si>
    <t>15017</t>
  </si>
  <si>
    <t>him.chilim@pucsr.edu.kh</t>
  </si>
  <si>
    <t>Sotheary</t>
  </si>
  <si>
    <t>13350</t>
  </si>
  <si>
    <t>him.sotheary@pucsr.edu.kh</t>
  </si>
  <si>
    <t>Ho</t>
  </si>
  <si>
    <t>Chandana</t>
  </si>
  <si>
    <t>14084</t>
  </si>
  <si>
    <t>ho.chandana@pucsr.edu.kh</t>
  </si>
  <si>
    <t>Ke</t>
  </si>
  <si>
    <t>Sokheng</t>
  </si>
  <si>
    <t>10904</t>
  </si>
  <si>
    <t>ke.sokheng@pucsr.edu.kh</t>
  </si>
  <si>
    <t>Kun</t>
  </si>
  <si>
    <t>Lalin</t>
  </si>
  <si>
    <t>13748</t>
  </si>
  <si>
    <t>kun.lalin@pucsr.edu.kh</t>
  </si>
  <si>
    <t>Lor</t>
  </si>
  <si>
    <t>Vijin</t>
  </si>
  <si>
    <t>14513</t>
  </si>
  <si>
    <t>lor.vijin@pucsr.edu.kh</t>
  </si>
  <si>
    <t>Narong</t>
  </si>
  <si>
    <t>Keomonyrath</t>
  </si>
  <si>
    <t>12059</t>
  </si>
  <si>
    <t>narong.keomonyrath@pucsr.edu.kh</t>
  </si>
  <si>
    <t>Nget</t>
  </si>
  <si>
    <t>Seavmey</t>
  </si>
  <si>
    <t>13610</t>
  </si>
  <si>
    <t>nget.seavmey@pucsr.edu.kh</t>
  </si>
  <si>
    <t>Pen</t>
  </si>
  <si>
    <t>Chanreaksmey</t>
  </si>
  <si>
    <t>13132</t>
  </si>
  <si>
    <t>pen.chanreaksmey@pucsr.edu.kh</t>
  </si>
  <si>
    <t>Sathya</t>
  </si>
  <si>
    <t>Ajingna</t>
  </si>
  <si>
    <t>13787</t>
  </si>
  <si>
    <t>sathya.ajingna@pucsr.edu.kh</t>
  </si>
  <si>
    <t>Sok</t>
  </si>
  <si>
    <t>Somary</t>
  </si>
  <si>
    <t>12276</t>
  </si>
  <si>
    <t>sok.somary@pucsr.edu.kh</t>
  </si>
  <si>
    <t>Sokdany</t>
  </si>
  <si>
    <t>Monyrothanak</t>
  </si>
  <si>
    <t>13972</t>
  </si>
  <si>
    <t>sokdany.monyrothanak@pucsr.edu.kh</t>
  </si>
  <si>
    <t>Sor</t>
  </si>
  <si>
    <t>Somnea</t>
  </si>
  <si>
    <t>14078</t>
  </si>
  <si>
    <t>sor.somnea@pucsr.edu.kh</t>
  </si>
  <si>
    <t>Soth</t>
  </si>
  <si>
    <t>Sreyneth</t>
  </si>
  <si>
    <t>13120</t>
  </si>
  <si>
    <t>soth.sreyneth@pucsr.edu.kh</t>
  </si>
  <si>
    <t>Tha</t>
  </si>
  <si>
    <t>Laihout</t>
  </si>
  <si>
    <t>13320</t>
  </si>
  <si>
    <t>tha.laihout@pucsr.edu.kh</t>
  </si>
  <si>
    <t>Vorn</t>
  </si>
  <si>
    <t>Vannadeth</t>
  </si>
  <si>
    <t>13126</t>
  </si>
  <si>
    <t>vorn.vannadeth@pucsr.edu.kh</t>
  </si>
  <si>
    <t>SURNAME</t>
  </si>
  <si>
    <t>FIRST NAME</t>
  </si>
  <si>
    <t>ID</t>
  </si>
  <si>
    <t>2 DAYS</t>
  </si>
  <si>
    <t>3 DAYS</t>
  </si>
  <si>
    <t>EHSS-10</t>
  </si>
  <si>
    <t>SUBTOTAL</t>
  </si>
  <si>
    <t>ABSENCE PENALTY</t>
  </si>
  <si>
    <t>TOTAL AFTER PENALTY</t>
  </si>
  <si>
    <t>FINAL GRADE</t>
  </si>
  <si>
    <t>Column1</t>
  </si>
  <si>
    <t>Column2</t>
  </si>
  <si>
    <t>EHSS-10 - Final Grades - January 2023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</si>
</sst>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  <font>
      <sz val="11"/>
      <color rgb="FF000000"/>
      <name val="Calibri"/>
      <family val="2"/>
    </font>
    <font>
      <sz val="2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3" fontId="2" fillId="0" borderId="0" xfId="1" applyFont="1"/>
    <xf numFmtId="43" fontId="0" fillId="0" borderId="0" xfId="1" applyFont="1"/>
    <xf numFmtId="43" fontId="3" fillId="0" borderId="0" xfId="1" applyFont="1" applyAlignment="1">
      <alignment vertical="center"/>
    </xf>
    <xf numFmtId="43" fontId="3" fillId="0" borderId="0" xfId="1" applyFont="1" applyAlignment="1">
      <alignment horizontal="center" vertical="center"/>
    </xf>
    <xf numFmtId="43" fontId="4" fillId="0" borderId="0" xfId="1" applyFont="1" applyAlignment="1">
      <alignment horizontal="center" vertical="center"/>
    </xf>
    <xf numFmtId="43" fontId="0" fillId="0" borderId="0" xfId="1" applyFont="1" applyAlignment="1">
      <alignment horizontal="center"/>
    </xf>
    <xf numFmtId="43" fontId="5" fillId="0" borderId="0" xfId="1" applyFont="1" applyAlignment="1">
      <alignment horizontal="center" vertical="center"/>
    </xf>
    <xf numFmtId="43" fontId="7" fillId="0" borderId="0" xfId="1" applyFont="1"/>
    <xf numFmtId="43" fontId="3" fillId="0" borderId="0" xfId="1" applyFont="1" applyAlignment="1">
      <alignment vertical="center" wrapText="1"/>
    </xf>
    <xf numFmtId="43" fontId="3" fillId="0" borderId="0" xfId="1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1"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E455AE-BB36-DD48-8831-18274EA4EBD8}" name="Table1" displayName="Table1" ref="D6:L26" totalsRowShown="0" headerRowDxfId="3" headerRowCellStyle="Comma" dataCellStyle="Comma">
  <autoFilter ref="D6:L26" xr:uid="{D9E455AE-BB36-DD48-8831-18274EA4EBD8}"/>
  <tableColumns count="9">
    <tableColumn id="1" xr3:uid="{EF3BB1BA-E779-5446-BD76-2202A9F54327}" name="ID" dataDxfId="0" dataCellStyle="Comma"/>
    <tableColumn id="2" xr3:uid="{0402689A-1458-3F47-A157-F8607FB5D9C9}" name="2 DAYS" dataCellStyle="Comma"/>
    <tableColumn id="3" xr3:uid="{5D960369-FFE0-F44B-B15F-13796ABC50EF}" name="Column1" dataDxfId="7" dataCellStyle="Comma">
      <calculatedColumnFormula>E7*0.4</calculatedColumnFormula>
    </tableColumn>
    <tableColumn id="4" xr3:uid="{9953F5AE-389F-8444-8A73-532F2991FBF1}" name="3 DAYS" dataCellStyle="Comma"/>
    <tableColumn id="5" xr3:uid="{CF2E45BC-B078-6142-8319-1B6E821772D7}" name="Column2" dataDxfId="6" dataCellStyle="Comma">
      <calculatedColumnFormula>G7*0.6</calculatedColumnFormula>
    </tableColumn>
    <tableColumn id="6" xr3:uid="{D2EB9328-9D5E-2549-9CB0-2AA86E4A8AC4}" name="SUBTOTAL" dataDxfId="2" dataCellStyle="Comma">
      <calculatedColumnFormula>F7+H7</calculatedColumnFormula>
    </tableColumn>
    <tableColumn id="7" xr3:uid="{BE127442-754F-994B-BD0E-655B0FF100DC}" name="ABSENCE PENALTY" dataDxfId="1" dataCellStyle="Comma">
      <calculatedColumnFormula>(SUM(N7:O7)*0.4*0.7*0.475)+(SUM(S7:T7)*0.6*0.7*0.475)</calculatedColumnFormula>
    </tableColumn>
    <tableColumn id="8" xr3:uid="{EF55877B-0E69-224B-9D65-C6DFE16A28DD}" name="TOTAL AFTER PENALTY" dataDxfId="5" dataCellStyle="Comma">
      <calculatedColumnFormula>I7-J7</calculatedColumnFormula>
    </tableColumn>
    <tableColumn id="9" xr3:uid="{A54A6CAA-D082-EF4E-A089-F7D1915A8CF6}" name="FINAL GRADE" dataDxfId="4" dataCellStyle="Comma">
      <calculatedColumnFormula>IF(K7&lt;50,"F",IF(K7&lt;65,"D",IF(K7&lt;80,"C",IF(K7&lt;90,"B",IF(K7&gt;=90,"A")))))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5"/>
  <sheetViews>
    <sheetView topLeftCell="I1" workbookViewId="0">
      <selection activeCell="AA1" sqref="AA1:AB25"/>
    </sheetView>
  </sheetViews>
  <sheetFormatPr baseColWidth="10" defaultColWidth="8.83203125" defaultRowHeight="15" x14ac:dyDescent="0.2"/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">
      <c r="A2" s="1" t="s">
        <v>29</v>
      </c>
      <c r="B2" s="1" t="s">
        <v>30</v>
      </c>
      <c r="C2" s="1" t="s">
        <v>31</v>
      </c>
      <c r="D2" s="1"/>
      <c r="E2" s="1"/>
      <c r="F2" s="1" t="s">
        <v>32</v>
      </c>
      <c r="G2">
        <v>94.1</v>
      </c>
      <c r="H2">
        <v>95.99</v>
      </c>
      <c r="I2">
        <v>15</v>
      </c>
      <c r="J2">
        <v>10</v>
      </c>
      <c r="K2">
        <v>10</v>
      </c>
      <c r="L2">
        <v>10</v>
      </c>
      <c r="M2">
        <v>14.7</v>
      </c>
      <c r="N2">
        <v>9.8000000000000007</v>
      </c>
      <c r="O2">
        <v>66.290000000000006</v>
      </c>
      <c r="P2">
        <v>9.4700000000000006</v>
      </c>
      <c r="Q2">
        <v>91.58</v>
      </c>
      <c r="R2">
        <v>13.92</v>
      </c>
      <c r="S2">
        <v>9.5</v>
      </c>
      <c r="T2">
        <v>10</v>
      </c>
      <c r="U2">
        <v>8.33</v>
      </c>
      <c r="V2">
        <v>13.35</v>
      </c>
      <c r="W2">
        <v>8.9</v>
      </c>
      <c r="X2">
        <v>64.31</v>
      </c>
      <c r="Y2">
        <v>9.19</v>
      </c>
      <c r="Z2">
        <v>5</v>
      </c>
      <c r="AA2" s="1" t="s">
        <v>33</v>
      </c>
      <c r="AB2">
        <v>0</v>
      </c>
      <c r="AC2" s="1" t="s">
        <v>34</v>
      </c>
    </row>
    <row r="3" spans="1:29" x14ac:dyDescent="0.2">
      <c r="A3" s="1" t="s">
        <v>35</v>
      </c>
      <c r="B3" s="1" t="s">
        <v>36</v>
      </c>
      <c r="C3" s="1" t="s">
        <v>37</v>
      </c>
      <c r="D3" s="1"/>
      <c r="E3" s="1"/>
      <c r="F3" s="1" t="s">
        <v>38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100</v>
      </c>
      <c r="AB3">
        <v>100</v>
      </c>
      <c r="AC3" s="1" t="s">
        <v>34</v>
      </c>
    </row>
    <row r="4" spans="1:29" x14ac:dyDescent="0.2">
      <c r="A4" s="1" t="s">
        <v>35</v>
      </c>
      <c r="B4" s="1" t="s">
        <v>39</v>
      </c>
      <c r="C4" s="1" t="s">
        <v>40</v>
      </c>
      <c r="D4" s="1"/>
      <c r="E4" s="1"/>
      <c r="F4" s="1" t="s">
        <v>41</v>
      </c>
      <c r="G4">
        <v>81.75</v>
      </c>
      <c r="H4">
        <v>86.66</v>
      </c>
      <c r="I4">
        <v>14.8</v>
      </c>
      <c r="J4">
        <v>10</v>
      </c>
      <c r="K4">
        <v>10</v>
      </c>
      <c r="L4">
        <v>9.6</v>
      </c>
      <c r="M4">
        <v>13.8</v>
      </c>
      <c r="N4">
        <v>9.1999999999999993</v>
      </c>
      <c r="O4">
        <v>58.06</v>
      </c>
      <c r="P4">
        <v>8.2899999999999991</v>
      </c>
      <c r="Q4">
        <v>77.03</v>
      </c>
      <c r="R4">
        <v>15</v>
      </c>
      <c r="S4">
        <v>10</v>
      </c>
      <c r="T4">
        <v>10</v>
      </c>
      <c r="U4">
        <v>10</v>
      </c>
      <c r="V4">
        <v>12.15</v>
      </c>
      <c r="W4">
        <v>8.1</v>
      </c>
      <c r="X4">
        <v>49.88</v>
      </c>
      <c r="Y4">
        <v>7.13</v>
      </c>
      <c r="Z4">
        <v>4</v>
      </c>
      <c r="AA4" s="1" t="s">
        <v>33</v>
      </c>
      <c r="AB4">
        <v>0</v>
      </c>
      <c r="AC4" s="1" t="s">
        <v>34</v>
      </c>
    </row>
    <row r="5" spans="1:29" x14ac:dyDescent="0.2">
      <c r="A5" s="1" t="s">
        <v>42</v>
      </c>
      <c r="B5" s="1" t="s">
        <v>43</v>
      </c>
      <c r="C5" s="1" t="s">
        <v>44</v>
      </c>
      <c r="D5" s="1"/>
      <c r="E5" s="1"/>
      <c r="F5" s="1" t="s">
        <v>45</v>
      </c>
      <c r="G5">
        <v>85.6</v>
      </c>
      <c r="H5">
        <v>86.73</v>
      </c>
      <c r="I5">
        <v>14.57</v>
      </c>
      <c r="J5">
        <v>10</v>
      </c>
      <c r="K5">
        <v>9.1300000000000008</v>
      </c>
      <c r="L5">
        <v>10</v>
      </c>
      <c r="M5">
        <v>13.8</v>
      </c>
      <c r="N5">
        <v>9.1999999999999993</v>
      </c>
      <c r="O5">
        <v>58.37</v>
      </c>
      <c r="P5">
        <v>8.34</v>
      </c>
      <c r="Q5">
        <v>85.06</v>
      </c>
      <c r="R5">
        <v>13.52</v>
      </c>
      <c r="S5">
        <v>9</v>
      </c>
      <c r="T5">
        <v>9.7100000000000009</v>
      </c>
      <c r="U5">
        <v>8.33</v>
      </c>
      <c r="V5">
        <v>13.35</v>
      </c>
      <c r="W5">
        <v>8.9</v>
      </c>
      <c r="X5">
        <v>58.19</v>
      </c>
      <c r="Y5">
        <v>8.31</v>
      </c>
      <c r="Z5">
        <v>4</v>
      </c>
      <c r="AA5" s="1" t="s">
        <v>33</v>
      </c>
      <c r="AB5">
        <v>0</v>
      </c>
      <c r="AC5" s="1" t="s">
        <v>34</v>
      </c>
    </row>
    <row r="6" spans="1:29" x14ac:dyDescent="0.2">
      <c r="A6" s="1" t="s">
        <v>46</v>
      </c>
      <c r="B6" s="1" t="s">
        <v>47</v>
      </c>
      <c r="C6" s="1" t="s">
        <v>48</v>
      </c>
      <c r="D6" s="1"/>
      <c r="E6" s="1"/>
      <c r="F6" s="1" t="s">
        <v>49</v>
      </c>
      <c r="G6">
        <v>86.97</v>
      </c>
      <c r="H6">
        <v>84.72</v>
      </c>
      <c r="I6">
        <v>12.97</v>
      </c>
      <c r="J6">
        <v>7.6</v>
      </c>
      <c r="K6">
        <v>9.1300000000000008</v>
      </c>
      <c r="L6">
        <v>9.1999999999999993</v>
      </c>
      <c r="M6">
        <v>12.15</v>
      </c>
      <c r="N6">
        <v>8.1</v>
      </c>
      <c r="O6">
        <v>59.6</v>
      </c>
      <c r="P6">
        <v>8.51</v>
      </c>
      <c r="Q6">
        <v>87.85</v>
      </c>
      <c r="R6">
        <v>14.71</v>
      </c>
      <c r="S6">
        <v>10</v>
      </c>
      <c r="T6">
        <v>9.43</v>
      </c>
      <c r="U6">
        <v>10</v>
      </c>
      <c r="V6">
        <v>13.2</v>
      </c>
      <c r="W6">
        <v>8.8000000000000007</v>
      </c>
      <c r="X6">
        <v>59.94</v>
      </c>
      <c r="Y6">
        <v>8.56</v>
      </c>
      <c r="Z6">
        <v>5</v>
      </c>
      <c r="AA6" s="1" t="s">
        <v>33</v>
      </c>
      <c r="AB6">
        <v>0</v>
      </c>
      <c r="AC6" s="1" t="s">
        <v>34</v>
      </c>
    </row>
    <row r="7" spans="1:29" x14ac:dyDescent="0.2">
      <c r="A7" s="1" t="s">
        <v>50</v>
      </c>
      <c r="B7" s="1" t="s">
        <v>51</v>
      </c>
      <c r="C7" s="1" t="s">
        <v>52</v>
      </c>
      <c r="D7" s="1"/>
      <c r="E7" s="1"/>
      <c r="F7" s="1" t="s">
        <v>53</v>
      </c>
      <c r="G7">
        <v>85.72</v>
      </c>
      <c r="H7">
        <v>84.99</v>
      </c>
      <c r="I7">
        <v>14.78</v>
      </c>
      <c r="J7">
        <v>10</v>
      </c>
      <c r="K7">
        <v>9.57</v>
      </c>
      <c r="L7">
        <v>10</v>
      </c>
      <c r="M7">
        <v>13.8</v>
      </c>
      <c r="N7">
        <v>9.1999999999999993</v>
      </c>
      <c r="O7">
        <v>56.41</v>
      </c>
      <c r="P7">
        <v>8.06</v>
      </c>
      <c r="Q7">
        <v>84.94</v>
      </c>
      <c r="R7">
        <v>15</v>
      </c>
      <c r="S7">
        <v>10</v>
      </c>
      <c r="T7">
        <v>10</v>
      </c>
      <c r="U7">
        <v>10</v>
      </c>
      <c r="V7">
        <v>13.5</v>
      </c>
      <c r="W7">
        <v>9</v>
      </c>
      <c r="X7">
        <v>56.44</v>
      </c>
      <c r="Y7">
        <v>8.06</v>
      </c>
      <c r="Z7">
        <v>5</v>
      </c>
      <c r="AA7" s="1" t="s">
        <v>33</v>
      </c>
      <c r="AB7">
        <v>0</v>
      </c>
      <c r="AC7" s="1" t="s">
        <v>34</v>
      </c>
    </row>
    <row r="8" spans="1:29" x14ac:dyDescent="0.2">
      <c r="A8" s="1" t="s">
        <v>54</v>
      </c>
      <c r="B8" s="1" t="s">
        <v>55</v>
      </c>
      <c r="C8" s="1" t="s">
        <v>56</v>
      </c>
      <c r="D8" s="1"/>
      <c r="E8" s="1"/>
      <c r="F8" s="1" t="s">
        <v>57</v>
      </c>
      <c r="G8">
        <v>77.069999999999993</v>
      </c>
      <c r="H8">
        <v>77.73</v>
      </c>
      <c r="I8">
        <v>12.11</v>
      </c>
      <c r="J8">
        <v>8.4</v>
      </c>
      <c r="K8">
        <v>7.83</v>
      </c>
      <c r="L8">
        <v>8</v>
      </c>
      <c r="M8">
        <v>14.25</v>
      </c>
      <c r="N8">
        <v>9.5</v>
      </c>
      <c r="O8">
        <v>51.37</v>
      </c>
      <c r="P8">
        <v>7.34</v>
      </c>
      <c r="Q8">
        <v>76.099999999999994</v>
      </c>
      <c r="R8">
        <v>12.72</v>
      </c>
      <c r="S8">
        <v>7.25</v>
      </c>
      <c r="T8">
        <v>8.86</v>
      </c>
      <c r="U8">
        <v>9.33</v>
      </c>
      <c r="V8">
        <v>13.5</v>
      </c>
      <c r="W8">
        <v>9</v>
      </c>
      <c r="X8">
        <v>49.88</v>
      </c>
      <c r="Y8">
        <v>7.13</v>
      </c>
      <c r="Z8">
        <v>4</v>
      </c>
      <c r="AA8" s="1" t="s">
        <v>33</v>
      </c>
      <c r="AB8">
        <v>10</v>
      </c>
      <c r="AC8" s="1" t="s">
        <v>34</v>
      </c>
    </row>
    <row r="9" spans="1:29" x14ac:dyDescent="0.2">
      <c r="A9" s="1" t="s">
        <v>58</v>
      </c>
      <c r="B9" s="1" t="s">
        <v>59</v>
      </c>
      <c r="C9" s="1" t="s">
        <v>60</v>
      </c>
      <c r="D9" s="1"/>
      <c r="E9" s="1"/>
      <c r="F9" s="1" t="s">
        <v>61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100</v>
      </c>
      <c r="AB9">
        <v>100</v>
      </c>
      <c r="AC9" s="1" t="s">
        <v>34</v>
      </c>
    </row>
    <row r="10" spans="1:29" x14ac:dyDescent="0.2">
      <c r="A10" s="1" t="s">
        <v>62</v>
      </c>
      <c r="B10" s="1" t="s">
        <v>63</v>
      </c>
      <c r="C10" s="1" t="s">
        <v>64</v>
      </c>
      <c r="D10" s="1"/>
      <c r="E10" s="1"/>
      <c r="F10" s="1" t="s">
        <v>65</v>
      </c>
      <c r="G10">
        <v>82.96</v>
      </c>
      <c r="H10">
        <v>76.34</v>
      </c>
      <c r="I10">
        <v>11.11</v>
      </c>
      <c r="J10">
        <v>8.4</v>
      </c>
      <c r="K10">
        <v>7.83</v>
      </c>
      <c r="L10">
        <v>6</v>
      </c>
      <c r="M10">
        <v>4.8</v>
      </c>
      <c r="N10">
        <v>3.2</v>
      </c>
      <c r="O10">
        <v>60.43</v>
      </c>
      <c r="P10">
        <v>8.6300000000000008</v>
      </c>
      <c r="Q10">
        <v>89.88</v>
      </c>
      <c r="R10">
        <v>14.83</v>
      </c>
      <c r="S10">
        <v>10</v>
      </c>
      <c r="T10">
        <v>10</v>
      </c>
      <c r="U10">
        <v>9.67</v>
      </c>
      <c r="V10">
        <v>13.8</v>
      </c>
      <c r="W10">
        <v>9.1999999999999993</v>
      </c>
      <c r="X10">
        <v>61.25</v>
      </c>
      <c r="Y10">
        <v>8.75</v>
      </c>
      <c r="Z10">
        <v>4</v>
      </c>
      <c r="AA10" s="1" t="s">
        <v>33</v>
      </c>
      <c r="AB10">
        <v>0</v>
      </c>
      <c r="AC10" s="1" t="s">
        <v>34</v>
      </c>
    </row>
    <row r="11" spans="1:29" x14ac:dyDescent="0.2">
      <c r="A11" s="1" t="s">
        <v>62</v>
      </c>
      <c r="B11" s="1" t="s">
        <v>66</v>
      </c>
      <c r="C11" s="1" t="s">
        <v>67</v>
      </c>
      <c r="D11" s="1"/>
      <c r="E11" s="1"/>
      <c r="F11" s="1" t="s">
        <v>68</v>
      </c>
      <c r="G11">
        <v>86.27</v>
      </c>
      <c r="H11">
        <v>88.26</v>
      </c>
      <c r="I11">
        <v>14.57</v>
      </c>
      <c r="J11">
        <v>10</v>
      </c>
      <c r="K11">
        <v>9.1300000000000008</v>
      </c>
      <c r="L11">
        <v>10</v>
      </c>
      <c r="M11">
        <v>14.4</v>
      </c>
      <c r="N11">
        <v>9.6</v>
      </c>
      <c r="O11">
        <v>59.29</v>
      </c>
      <c r="P11">
        <v>8.4700000000000006</v>
      </c>
      <c r="Q11">
        <v>84.94</v>
      </c>
      <c r="R11">
        <v>15</v>
      </c>
      <c r="S11">
        <v>10</v>
      </c>
      <c r="T11">
        <v>10</v>
      </c>
      <c r="U11">
        <v>10</v>
      </c>
      <c r="V11">
        <v>13.5</v>
      </c>
      <c r="W11">
        <v>9</v>
      </c>
      <c r="X11">
        <v>56.44</v>
      </c>
      <c r="Y11">
        <v>8.06</v>
      </c>
      <c r="Z11">
        <v>4</v>
      </c>
      <c r="AA11" s="1" t="s">
        <v>33</v>
      </c>
      <c r="AB11">
        <v>0</v>
      </c>
      <c r="AC11" s="1" t="s">
        <v>34</v>
      </c>
    </row>
    <row r="12" spans="1:29" x14ac:dyDescent="0.2">
      <c r="A12" s="1" t="s">
        <v>69</v>
      </c>
      <c r="B12" s="1" t="s">
        <v>70</v>
      </c>
      <c r="C12" s="1" t="s">
        <v>71</v>
      </c>
      <c r="D12" s="1"/>
      <c r="E12" s="1"/>
      <c r="F12" s="1" t="s">
        <v>72</v>
      </c>
      <c r="G12">
        <v>88.91</v>
      </c>
      <c r="H12">
        <v>88.39</v>
      </c>
      <c r="I12">
        <v>13.17</v>
      </c>
      <c r="J12">
        <v>9.1999999999999993</v>
      </c>
      <c r="K12">
        <v>9.1300000000000008</v>
      </c>
      <c r="L12">
        <v>8</v>
      </c>
      <c r="M12">
        <v>13.05</v>
      </c>
      <c r="N12">
        <v>8.6999999999999993</v>
      </c>
      <c r="O12">
        <v>62.18</v>
      </c>
      <c r="P12">
        <v>8.8800000000000008</v>
      </c>
      <c r="Q12">
        <v>90.38</v>
      </c>
      <c r="R12">
        <v>13.74</v>
      </c>
      <c r="S12">
        <v>10</v>
      </c>
      <c r="T12">
        <v>9.14</v>
      </c>
      <c r="U12">
        <v>8.33</v>
      </c>
      <c r="V12">
        <v>13.2</v>
      </c>
      <c r="W12">
        <v>8.8000000000000007</v>
      </c>
      <c r="X12">
        <v>63.44</v>
      </c>
      <c r="Y12">
        <v>9.06</v>
      </c>
      <c r="Z12">
        <v>4</v>
      </c>
      <c r="AA12" s="1" t="s">
        <v>33</v>
      </c>
      <c r="AB12">
        <v>10</v>
      </c>
      <c r="AC12" s="1" t="s">
        <v>34</v>
      </c>
    </row>
    <row r="13" spans="1:29" x14ac:dyDescent="0.2">
      <c r="A13" s="1" t="s">
        <v>73</v>
      </c>
      <c r="B13" s="1" t="s">
        <v>74</v>
      </c>
      <c r="C13" s="1" t="s">
        <v>75</v>
      </c>
      <c r="D13" s="1"/>
      <c r="E13" s="1"/>
      <c r="F13" s="1" t="s">
        <v>76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100</v>
      </c>
      <c r="AB13">
        <v>100</v>
      </c>
      <c r="AC13" s="1" t="s">
        <v>34</v>
      </c>
    </row>
    <row r="14" spans="1:29" x14ac:dyDescent="0.2">
      <c r="A14" s="1" t="s">
        <v>77</v>
      </c>
      <c r="B14" s="1" t="s">
        <v>78</v>
      </c>
      <c r="C14" s="1" t="s">
        <v>79</v>
      </c>
      <c r="D14" s="1"/>
      <c r="E14" s="1"/>
      <c r="F14" s="1" t="s">
        <v>80</v>
      </c>
      <c r="G14">
        <v>77.17</v>
      </c>
      <c r="H14">
        <v>69.680000000000007</v>
      </c>
      <c r="I14">
        <v>9.57</v>
      </c>
      <c r="J14">
        <v>10</v>
      </c>
      <c r="K14">
        <v>9.1300000000000008</v>
      </c>
      <c r="L14">
        <v>0</v>
      </c>
      <c r="M14">
        <v>0</v>
      </c>
      <c r="N14">
        <v>0</v>
      </c>
      <c r="O14">
        <v>60.12</v>
      </c>
      <c r="P14">
        <v>8.59</v>
      </c>
      <c r="Q14">
        <v>84.36</v>
      </c>
      <c r="R14">
        <v>15</v>
      </c>
      <c r="S14">
        <v>10</v>
      </c>
      <c r="T14">
        <v>10</v>
      </c>
      <c r="U14">
        <v>10</v>
      </c>
      <c r="V14">
        <v>13.8</v>
      </c>
      <c r="W14">
        <v>9.1999999999999993</v>
      </c>
      <c r="X14">
        <v>55.56</v>
      </c>
      <c r="Y14">
        <v>7.94</v>
      </c>
      <c r="Z14">
        <v>4</v>
      </c>
      <c r="AA14" s="1" t="s">
        <v>33</v>
      </c>
      <c r="AB14">
        <v>10</v>
      </c>
      <c r="AC14" s="1" t="s">
        <v>34</v>
      </c>
    </row>
    <row r="15" spans="1:29" x14ac:dyDescent="0.2">
      <c r="A15" s="1" t="s">
        <v>81</v>
      </c>
      <c r="B15" s="1" t="s">
        <v>82</v>
      </c>
      <c r="C15" s="1" t="s">
        <v>83</v>
      </c>
      <c r="D15" s="1"/>
      <c r="E15" s="1"/>
      <c r="F15" s="1" t="s">
        <v>84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100</v>
      </c>
      <c r="AB15">
        <v>100</v>
      </c>
      <c r="AC15" s="1" t="s">
        <v>34</v>
      </c>
    </row>
    <row r="16" spans="1:29" x14ac:dyDescent="0.2">
      <c r="A16" s="1" t="s">
        <v>85</v>
      </c>
      <c r="B16" s="1" t="s">
        <v>86</v>
      </c>
      <c r="C16" s="1" t="s">
        <v>87</v>
      </c>
      <c r="D16" s="1"/>
      <c r="E16" s="1"/>
      <c r="F16" s="1" t="s">
        <v>88</v>
      </c>
      <c r="G16">
        <v>92.79</v>
      </c>
      <c r="H16">
        <v>95.96</v>
      </c>
      <c r="I16">
        <v>15</v>
      </c>
      <c r="J16">
        <v>10</v>
      </c>
      <c r="K16">
        <v>10</v>
      </c>
      <c r="L16">
        <v>10</v>
      </c>
      <c r="M16">
        <v>14.25</v>
      </c>
      <c r="N16">
        <v>9.5</v>
      </c>
      <c r="O16">
        <v>66.709999999999994</v>
      </c>
      <c r="P16">
        <v>9.5299999999999994</v>
      </c>
      <c r="Q16">
        <v>88.88</v>
      </c>
      <c r="R16">
        <v>15</v>
      </c>
      <c r="S16">
        <v>10</v>
      </c>
      <c r="T16">
        <v>10</v>
      </c>
      <c r="U16">
        <v>10</v>
      </c>
      <c r="V16">
        <v>13.5</v>
      </c>
      <c r="W16">
        <v>9</v>
      </c>
      <c r="X16">
        <v>60.38</v>
      </c>
      <c r="Y16">
        <v>8.6300000000000008</v>
      </c>
      <c r="Z16">
        <v>5</v>
      </c>
      <c r="AA16" s="1" t="s">
        <v>33</v>
      </c>
      <c r="AB16">
        <v>0</v>
      </c>
      <c r="AC16" s="1" t="s">
        <v>34</v>
      </c>
    </row>
    <row r="17" spans="1:29" x14ac:dyDescent="0.2">
      <c r="A17" s="1" t="s">
        <v>89</v>
      </c>
      <c r="B17" s="1" t="s">
        <v>90</v>
      </c>
      <c r="C17" s="1" t="s">
        <v>91</v>
      </c>
      <c r="D17" s="1"/>
      <c r="E17" s="1"/>
      <c r="F17" s="1" t="s">
        <v>92</v>
      </c>
      <c r="G17">
        <v>87.55</v>
      </c>
      <c r="H17">
        <v>89.82</v>
      </c>
      <c r="I17">
        <v>15</v>
      </c>
      <c r="J17">
        <v>10</v>
      </c>
      <c r="K17">
        <v>10</v>
      </c>
      <c r="L17">
        <v>10</v>
      </c>
      <c r="M17">
        <v>14.7</v>
      </c>
      <c r="N17">
        <v>9.8000000000000007</v>
      </c>
      <c r="O17">
        <v>60.12</v>
      </c>
      <c r="P17">
        <v>8.59</v>
      </c>
      <c r="Q17">
        <v>86.07</v>
      </c>
      <c r="R17">
        <v>14.83</v>
      </c>
      <c r="S17">
        <v>10</v>
      </c>
      <c r="T17">
        <v>10</v>
      </c>
      <c r="U17">
        <v>9.67</v>
      </c>
      <c r="V17">
        <v>13.05</v>
      </c>
      <c r="W17">
        <v>8.6999999999999993</v>
      </c>
      <c r="X17">
        <v>58.19</v>
      </c>
      <c r="Y17">
        <v>8.31</v>
      </c>
      <c r="Z17">
        <v>4</v>
      </c>
      <c r="AA17" s="1" t="s">
        <v>33</v>
      </c>
      <c r="AB17">
        <v>10</v>
      </c>
      <c r="AC17" s="1" t="s">
        <v>34</v>
      </c>
    </row>
    <row r="18" spans="1:29" x14ac:dyDescent="0.2">
      <c r="A18" s="1" t="s">
        <v>93</v>
      </c>
      <c r="B18" s="1" t="s">
        <v>94</v>
      </c>
      <c r="C18" s="1" t="s">
        <v>95</v>
      </c>
      <c r="D18" s="1"/>
      <c r="E18" s="1"/>
      <c r="F18" s="1" t="s">
        <v>96</v>
      </c>
      <c r="G18">
        <v>83.07</v>
      </c>
      <c r="H18">
        <v>86.12</v>
      </c>
      <c r="I18">
        <v>15</v>
      </c>
      <c r="J18">
        <v>10</v>
      </c>
      <c r="K18">
        <v>10</v>
      </c>
      <c r="L18">
        <v>10</v>
      </c>
      <c r="M18">
        <v>14.81</v>
      </c>
      <c r="N18">
        <v>9.8800000000000008</v>
      </c>
      <c r="O18">
        <v>56.31</v>
      </c>
      <c r="P18">
        <v>8.0399999999999991</v>
      </c>
      <c r="Q18">
        <v>80.33</v>
      </c>
      <c r="R18">
        <v>14.2</v>
      </c>
      <c r="S18">
        <v>9.25</v>
      </c>
      <c r="T18">
        <v>9.14</v>
      </c>
      <c r="U18">
        <v>10</v>
      </c>
      <c r="V18">
        <v>13.2</v>
      </c>
      <c r="W18">
        <v>8.8000000000000007</v>
      </c>
      <c r="X18">
        <v>52.94</v>
      </c>
      <c r="Y18">
        <v>7.56</v>
      </c>
      <c r="Z18">
        <v>4</v>
      </c>
      <c r="AA18" s="1" t="s">
        <v>33</v>
      </c>
      <c r="AB18">
        <v>0</v>
      </c>
      <c r="AC18" s="1" t="s">
        <v>34</v>
      </c>
    </row>
    <row r="19" spans="1:29" x14ac:dyDescent="0.2">
      <c r="A19" s="1" t="s">
        <v>97</v>
      </c>
      <c r="B19" s="1" t="s">
        <v>98</v>
      </c>
      <c r="C19" s="1" t="s">
        <v>99</v>
      </c>
      <c r="D19" s="1"/>
      <c r="E19" s="1"/>
      <c r="F19" s="1" t="s">
        <v>100</v>
      </c>
      <c r="G19">
        <v>77.87</v>
      </c>
      <c r="H19">
        <v>73.83</v>
      </c>
      <c r="I19">
        <v>10.5</v>
      </c>
      <c r="J19">
        <v>7.2</v>
      </c>
      <c r="K19">
        <v>7.39</v>
      </c>
      <c r="L19">
        <v>6.4</v>
      </c>
      <c r="M19">
        <v>11.96</v>
      </c>
      <c r="N19">
        <v>7.98</v>
      </c>
      <c r="O19">
        <v>51.37</v>
      </c>
      <c r="P19">
        <v>7.34</v>
      </c>
      <c r="Q19">
        <v>79.58</v>
      </c>
      <c r="R19">
        <v>11.15</v>
      </c>
      <c r="S19">
        <v>7.5</v>
      </c>
      <c r="T19">
        <v>7.14</v>
      </c>
      <c r="U19">
        <v>7.67</v>
      </c>
      <c r="V19">
        <v>11.55</v>
      </c>
      <c r="W19">
        <v>7.7</v>
      </c>
      <c r="X19">
        <v>56.88</v>
      </c>
      <c r="Y19">
        <v>8.1300000000000008</v>
      </c>
      <c r="Z19">
        <v>5</v>
      </c>
      <c r="AA19" s="1" t="s">
        <v>33</v>
      </c>
      <c r="AB19">
        <v>0</v>
      </c>
      <c r="AC19" s="1" t="s">
        <v>34</v>
      </c>
    </row>
    <row r="20" spans="1:29" x14ac:dyDescent="0.2">
      <c r="A20" s="1" t="s">
        <v>101</v>
      </c>
      <c r="B20" s="1" t="s">
        <v>102</v>
      </c>
      <c r="C20" s="1" t="s">
        <v>103</v>
      </c>
      <c r="D20" s="1"/>
      <c r="E20" s="1"/>
      <c r="F20" s="1" t="s">
        <v>104</v>
      </c>
      <c r="G20">
        <v>81.55</v>
      </c>
      <c r="H20">
        <v>81.430000000000007</v>
      </c>
      <c r="I20">
        <v>15</v>
      </c>
      <c r="J20">
        <v>10</v>
      </c>
      <c r="K20">
        <v>10</v>
      </c>
      <c r="L20">
        <v>10</v>
      </c>
      <c r="M20">
        <v>14.55</v>
      </c>
      <c r="N20">
        <v>9.6999999999999993</v>
      </c>
      <c r="O20">
        <v>51.88</v>
      </c>
      <c r="P20">
        <v>7.41</v>
      </c>
      <c r="Q20">
        <v>81.819999999999993</v>
      </c>
      <c r="R20">
        <v>14.4</v>
      </c>
      <c r="S20">
        <v>9.75</v>
      </c>
      <c r="T20">
        <v>9.7100000000000009</v>
      </c>
      <c r="U20">
        <v>9.33</v>
      </c>
      <c r="V20">
        <v>12.3</v>
      </c>
      <c r="W20">
        <v>8.1999999999999993</v>
      </c>
      <c r="X20">
        <v>55.13</v>
      </c>
      <c r="Y20">
        <v>7.88</v>
      </c>
      <c r="Z20">
        <v>4</v>
      </c>
      <c r="AA20" s="1" t="s">
        <v>33</v>
      </c>
      <c r="AB20">
        <v>0</v>
      </c>
      <c r="AC20" s="1" t="s">
        <v>34</v>
      </c>
    </row>
    <row r="21" spans="1:29" x14ac:dyDescent="0.2">
      <c r="A21" s="1" t="s">
        <v>105</v>
      </c>
      <c r="B21" s="1" t="s">
        <v>106</v>
      </c>
      <c r="C21" s="1" t="s">
        <v>107</v>
      </c>
      <c r="D21" s="1"/>
      <c r="E21" s="1"/>
      <c r="F21" s="1" t="s">
        <v>108</v>
      </c>
      <c r="G21">
        <v>62.68</v>
      </c>
      <c r="H21">
        <v>40.96</v>
      </c>
      <c r="I21">
        <v>5.74</v>
      </c>
      <c r="J21">
        <v>4.4000000000000004</v>
      </c>
      <c r="K21">
        <v>3.48</v>
      </c>
      <c r="L21">
        <v>3.6</v>
      </c>
      <c r="M21">
        <v>5.78</v>
      </c>
      <c r="N21">
        <v>3.85</v>
      </c>
      <c r="O21">
        <v>29.44</v>
      </c>
      <c r="P21">
        <v>4.21</v>
      </c>
      <c r="Q21">
        <v>82.58</v>
      </c>
      <c r="R21">
        <v>15</v>
      </c>
      <c r="S21">
        <v>10</v>
      </c>
      <c r="T21">
        <v>10</v>
      </c>
      <c r="U21">
        <v>10</v>
      </c>
      <c r="V21">
        <v>12.45</v>
      </c>
      <c r="W21">
        <v>8.3000000000000007</v>
      </c>
      <c r="X21">
        <v>55.13</v>
      </c>
      <c r="Y21">
        <v>7.88</v>
      </c>
      <c r="Z21">
        <v>4</v>
      </c>
      <c r="AA21" s="1" t="s">
        <v>33</v>
      </c>
      <c r="AB21">
        <v>0</v>
      </c>
      <c r="AC21" s="1" t="s">
        <v>34</v>
      </c>
    </row>
    <row r="22" spans="1:29" x14ac:dyDescent="0.2">
      <c r="A22" s="1" t="s">
        <v>109</v>
      </c>
      <c r="B22" s="1" t="s">
        <v>110</v>
      </c>
      <c r="C22" s="1" t="s">
        <v>111</v>
      </c>
      <c r="D22" s="1"/>
      <c r="E22" s="1"/>
      <c r="F22" s="1" t="s">
        <v>112</v>
      </c>
      <c r="G22">
        <v>75.83</v>
      </c>
      <c r="H22">
        <v>68.2</v>
      </c>
      <c r="I22">
        <v>12.3</v>
      </c>
      <c r="J22">
        <v>8</v>
      </c>
      <c r="K22">
        <v>7.39</v>
      </c>
      <c r="L22">
        <v>9.1999999999999993</v>
      </c>
      <c r="M22">
        <v>11.85</v>
      </c>
      <c r="N22">
        <v>7.9</v>
      </c>
      <c r="O22">
        <v>44.06</v>
      </c>
      <c r="P22">
        <v>6.29</v>
      </c>
      <c r="Q22">
        <v>83.01</v>
      </c>
      <c r="R22">
        <v>14.24</v>
      </c>
      <c r="S22">
        <v>10</v>
      </c>
      <c r="T22">
        <v>9.14</v>
      </c>
      <c r="U22">
        <v>9.33</v>
      </c>
      <c r="V22">
        <v>13.65</v>
      </c>
      <c r="W22">
        <v>9.1</v>
      </c>
      <c r="X22">
        <v>55.13</v>
      </c>
      <c r="Y22">
        <v>7.88</v>
      </c>
      <c r="Z22">
        <v>4</v>
      </c>
      <c r="AA22" s="1" t="s">
        <v>33</v>
      </c>
      <c r="AB22">
        <v>0</v>
      </c>
      <c r="AC22" s="1" t="s">
        <v>34</v>
      </c>
    </row>
    <row r="23" spans="1:29" x14ac:dyDescent="0.2">
      <c r="A23" s="1" t="s">
        <v>113</v>
      </c>
      <c r="B23" s="1" t="s">
        <v>114</v>
      </c>
      <c r="C23" s="1" t="s">
        <v>115</v>
      </c>
      <c r="D23" s="1"/>
      <c r="E23" s="1"/>
      <c r="F23" s="1" t="s">
        <v>116</v>
      </c>
      <c r="G23">
        <v>57.5</v>
      </c>
      <c r="H23">
        <v>84.02</v>
      </c>
      <c r="I23">
        <v>14.18</v>
      </c>
      <c r="J23">
        <v>10</v>
      </c>
      <c r="K23">
        <v>9.57</v>
      </c>
      <c r="L23">
        <v>8.8000000000000007</v>
      </c>
      <c r="M23">
        <v>12.6</v>
      </c>
      <c r="N23">
        <v>8.4</v>
      </c>
      <c r="O23">
        <v>57.24</v>
      </c>
      <c r="P23">
        <v>8.18</v>
      </c>
      <c r="Q23">
        <v>28.61</v>
      </c>
      <c r="R23">
        <v>14.21</v>
      </c>
      <c r="S23">
        <v>10</v>
      </c>
      <c r="T23">
        <v>9.43</v>
      </c>
      <c r="U23">
        <v>9</v>
      </c>
      <c r="V23">
        <v>14.4</v>
      </c>
      <c r="W23">
        <v>9.6</v>
      </c>
      <c r="X23">
        <v>0</v>
      </c>
      <c r="Y23">
        <v>0</v>
      </c>
      <c r="Z23">
        <v>4</v>
      </c>
      <c r="AA23" s="1" t="s">
        <v>33</v>
      </c>
      <c r="AB23">
        <v>10</v>
      </c>
      <c r="AC23" s="1" t="s">
        <v>34</v>
      </c>
    </row>
    <row r="24" spans="1:29" x14ac:dyDescent="0.2">
      <c r="A24" s="1" t="s">
        <v>117</v>
      </c>
      <c r="B24" s="1" t="s">
        <v>118</v>
      </c>
      <c r="C24" s="1" t="s">
        <v>119</v>
      </c>
      <c r="D24" s="1"/>
      <c r="E24" s="1"/>
      <c r="F24" s="1" t="s">
        <v>120</v>
      </c>
      <c r="G24">
        <v>82.75</v>
      </c>
      <c r="H24">
        <v>86.74</v>
      </c>
      <c r="I24">
        <v>13.5</v>
      </c>
      <c r="J24">
        <v>9.6</v>
      </c>
      <c r="K24">
        <v>7.39</v>
      </c>
      <c r="L24">
        <v>10</v>
      </c>
      <c r="M24">
        <v>12.3</v>
      </c>
      <c r="N24">
        <v>8.1999999999999993</v>
      </c>
      <c r="O24">
        <v>60.94</v>
      </c>
      <c r="P24">
        <v>8.7100000000000009</v>
      </c>
      <c r="Q24">
        <v>79.05</v>
      </c>
      <c r="R24">
        <v>14.69</v>
      </c>
      <c r="S24">
        <v>10</v>
      </c>
      <c r="T24">
        <v>9.7100000000000009</v>
      </c>
      <c r="U24">
        <v>9.67</v>
      </c>
      <c r="V24">
        <v>12.3</v>
      </c>
      <c r="W24">
        <v>8.1999999999999993</v>
      </c>
      <c r="X24">
        <v>52.06</v>
      </c>
      <c r="Y24">
        <v>7.44</v>
      </c>
      <c r="Z24">
        <v>4</v>
      </c>
      <c r="AA24" s="1" t="s">
        <v>33</v>
      </c>
      <c r="AB24">
        <v>0</v>
      </c>
      <c r="AC24" s="1" t="s">
        <v>34</v>
      </c>
    </row>
    <row r="25" spans="1:29" x14ac:dyDescent="0.2">
      <c r="A25" s="1" t="s">
        <v>121</v>
      </c>
      <c r="B25" s="1" t="s">
        <v>122</v>
      </c>
      <c r="C25" s="1" t="s">
        <v>123</v>
      </c>
      <c r="D25" s="1"/>
      <c r="E25" s="1"/>
      <c r="F25" s="1" t="s">
        <v>124</v>
      </c>
      <c r="G25">
        <v>56.19</v>
      </c>
      <c r="H25">
        <v>58.32</v>
      </c>
      <c r="I25">
        <v>6.03</v>
      </c>
      <c r="J25">
        <v>6.4</v>
      </c>
      <c r="K25">
        <v>5.65</v>
      </c>
      <c r="L25">
        <v>0</v>
      </c>
      <c r="M25">
        <v>0</v>
      </c>
      <c r="N25">
        <v>0</v>
      </c>
      <c r="O25">
        <v>52.29</v>
      </c>
      <c r="P25">
        <v>7.47</v>
      </c>
      <c r="Q25">
        <v>51.56</v>
      </c>
      <c r="R25">
        <v>1.25</v>
      </c>
      <c r="S25">
        <v>2.5</v>
      </c>
      <c r="T25">
        <v>0</v>
      </c>
      <c r="U25">
        <v>0</v>
      </c>
      <c r="V25">
        <v>0</v>
      </c>
      <c r="W25">
        <v>0</v>
      </c>
      <c r="X25">
        <v>50.31</v>
      </c>
      <c r="Y25">
        <v>7.19</v>
      </c>
      <c r="Z25">
        <v>4</v>
      </c>
      <c r="AA25" s="1" t="s">
        <v>33</v>
      </c>
      <c r="AB25">
        <v>10</v>
      </c>
      <c r="AC25" s="1" t="s">
        <v>34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V26"/>
  <sheetViews>
    <sheetView tabSelected="1" workbookViewId="0">
      <selection activeCell="L50" sqref="L50"/>
    </sheetView>
  </sheetViews>
  <sheetFormatPr baseColWidth="10" defaultColWidth="8.83203125" defaultRowHeight="15" x14ac:dyDescent="0.2"/>
  <cols>
    <col min="2" max="2" width="20.6640625" customWidth="1"/>
    <col min="3" max="3" width="18.83203125" customWidth="1"/>
    <col min="4" max="4" width="8.83203125" style="6"/>
    <col min="5" max="7" width="0" style="6" hidden="1" customWidth="1"/>
    <col min="8" max="8" width="12.1640625" style="6" hidden="1" customWidth="1"/>
    <col min="9" max="9" width="13.83203125" style="6" customWidth="1"/>
    <col min="10" max="10" width="15" style="6" customWidth="1"/>
    <col min="11" max="11" width="15.5" style="6" customWidth="1"/>
    <col min="12" max="12" width="15.83203125" style="6" customWidth="1"/>
  </cols>
  <sheetData>
    <row r="3" spans="2:22" ht="26" x14ac:dyDescent="0.3">
      <c r="B3" s="2" t="s">
        <v>130</v>
      </c>
      <c r="C3" s="2"/>
      <c r="D3" s="5"/>
    </row>
    <row r="4" spans="2:22" ht="29" x14ac:dyDescent="0.35">
      <c r="D4" s="12" t="s">
        <v>137</v>
      </c>
    </row>
    <row r="5" spans="2:22" ht="16" x14ac:dyDescent="0.2">
      <c r="N5" s="4" t="s">
        <v>128</v>
      </c>
      <c r="O5" s="4"/>
      <c r="P5" s="4"/>
      <c r="Q5" s="4"/>
      <c r="S5" s="4" t="s">
        <v>129</v>
      </c>
      <c r="T5" s="4"/>
      <c r="U5" s="4"/>
      <c r="V5" s="4"/>
    </row>
    <row r="6" spans="2:22" ht="34" x14ac:dyDescent="0.2">
      <c r="B6" s="3" t="s">
        <v>125</v>
      </c>
      <c r="C6" s="3" t="s">
        <v>126</v>
      </c>
      <c r="D6" s="8" t="s">
        <v>127</v>
      </c>
      <c r="E6" s="8" t="s">
        <v>128</v>
      </c>
      <c r="F6" s="8" t="s">
        <v>135</v>
      </c>
      <c r="G6" s="8" t="s">
        <v>129</v>
      </c>
      <c r="H6" s="8" t="s">
        <v>136</v>
      </c>
      <c r="I6" s="7" t="s">
        <v>131</v>
      </c>
      <c r="J6" s="14" t="s">
        <v>132</v>
      </c>
      <c r="K6" s="14" t="s">
        <v>133</v>
      </c>
      <c r="L6" s="13" t="s">
        <v>134</v>
      </c>
      <c r="N6" s="1" t="s">
        <v>26</v>
      </c>
      <c r="O6" s="1" t="s">
        <v>27</v>
      </c>
      <c r="S6" s="1" t="s">
        <v>26</v>
      </c>
      <c r="T6" s="1" t="s">
        <v>27</v>
      </c>
    </row>
    <row r="7" spans="2:22" ht="16" x14ac:dyDescent="0.2">
      <c r="B7" s="1" t="s">
        <v>29</v>
      </c>
      <c r="C7" s="1" t="s">
        <v>30</v>
      </c>
      <c r="D7" s="10" t="s">
        <v>40</v>
      </c>
      <c r="E7" s="6">
        <v>81.75</v>
      </c>
      <c r="F7" s="9">
        <f>E7*0.4</f>
        <v>32.700000000000003</v>
      </c>
      <c r="G7" s="6">
        <v>77.64</v>
      </c>
      <c r="H7" s="9">
        <f>G7*0.6</f>
        <v>46.583999999999996</v>
      </c>
      <c r="I7" s="6">
        <f>F7+H7</f>
        <v>79.283999999999992</v>
      </c>
      <c r="J7" s="6">
        <f>(SUM(N7:O7)*0.4*0.7*0.475)+(SUM(S7:T7)*0.6*0.7*0.475)</f>
        <v>0</v>
      </c>
      <c r="K7" s="10">
        <f>I7-J7</f>
        <v>79.283999999999992</v>
      </c>
      <c r="L7" s="11" t="str">
        <f>IF(K7&lt;50,"F",IF(K7&lt;65,"D",IF(K7&lt;80,"C",IF(K7&lt;90,"B",IF(K7&gt;=90,"A")))))</f>
        <v>C</v>
      </c>
      <c r="N7" s="1" t="s">
        <v>33</v>
      </c>
      <c r="O7">
        <v>0</v>
      </c>
      <c r="S7" s="1" t="s">
        <v>33</v>
      </c>
      <c r="T7" s="1" t="s">
        <v>33</v>
      </c>
    </row>
    <row r="8" spans="2:22" ht="16" x14ac:dyDescent="0.2">
      <c r="B8" s="1" t="s">
        <v>35</v>
      </c>
      <c r="C8" s="1" t="s">
        <v>39</v>
      </c>
      <c r="D8" s="10" t="s">
        <v>56</v>
      </c>
      <c r="E8" s="6">
        <v>77.069999999999993</v>
      </c>
      <c r="F8" s="9">
        <f>E8*0.4</f>
        <v>30.827999999999999</v>
      </c>
      <c r="G8" s="6">
        <v>77.52</v>
      </c>
      <c r="H8" s="9">
        <f>G8*0.6</f>
        <v>46.511999999999993</v>
      </c>
      <c r="I8" s="6">
        <f>F8+H8</f>
        <v>77.339999999999989</v>
      </c>
      <c r="J8" s="6">
        <f>(SUM(N8:O8)*0.4*0.7*0.475)+(SUM(S8:T8)*0.6*0.7*0.475)</f>
        <v>0</v>
      </c>
      <c r="K8" s="10">
        <f>I8-J8</f>
        <v>77.339999999999989</v>
      </c>
      <c r="L8" s="11" t="str">
        <f>IF(K8&lt;50,"F",IF(K8&lt;65,"D",IF(K8&lt;80,"C",IF(K8&lt;90,"B",IF(K8&gt;=90,"A")))))</f>
        <v>C</v>
      </c>
      <c r="N8" s="1" t="s">
        <v>33</v>
      </c>
      <c r="O8">
        <v>0</v>
      </c>
      <c r="S8" s="1" t="s">
        <v>33</v>
      </c>
      <c r="T8" s="1" t="s">
        <v>33</v>
      </c>
    </row>
    <row r="9" spans="2:22" ht="16" x14ac:dyDescent="0.2">
      <c r="B9" s="1" t="s">
        <v>42</v>
      </c>
      <c r="C9" s="1" t="s">
        <v>43</v>
      </c>
      <c r="D9" s="10" t="s">
        <v>48</v>
      </c>
      <c r="E9" s="6">
        <v>86.97</v>
      </c>
      <c r="F9" s="9">
        <f>E9*0.4</f>
        <v>34.788000000000004</v>
      </c>
      <c r="G9" s="6">
        <v>93.06</v>
      </c>
      <c r="H9" s="9">
        <f>G9*0.6</f>
        <v>55.835999999999999</v>
      </c>
      <c r="I9" s="6">
        <f>F9+H9</f>
        <v>90.623999999999995</v>
      </c>
      <c r="J9" s="6">
        <f>(SUM(N9:O9)*0.4*0.7*0.475)+(SUM(S9:T9)*0.6*0.7*0.475)</f>
        <v>1.9949999999999997</v>
      </c>
      <c r="K9" s="10">
        <f>I9-J9</f>
        <v>88.628999999999991</v>
      </c>
      <c r="L9" s="11" t="str">
        <f>IF(K9&lt;50,"F",IF(K9&lt;65,"D",IF(K9&lt;80,"C",IF(K9&lt;90,"B",IF(K9&gt;=90,"A")))))</f>
        <v>B</v>
      </c>
      <c r="N9" s="1" t="s">
        <v>33</v>
      </c>
      <c r="O9">
        <v>0</v>
      </c>
      <c r="S9">
        <v>10</v>
      </c>
      <c r="T9" s="1" t="s">
        <v>33</v>
      </c>
    </row>
    <row r="10" spans="2:22" ht="16" x14ac:dyDescent="0.2">
      <c r="B10" s="1" t="s">
        <v>46</v>
      </c>
      <c r="C10" s="1" t="s">
        <v>47</v>
      </c>
      <c r="D10" s="10" t="s">
        <v>87</v>
      </c>
      <c r="E10" s="6">
        <v>92.79</v>
      </c>
      <c r="F10" s="9">
        <f>E10*0.4</f>
        <v>37.116000000000007</v>
      </c>
      <c r="G10" s="6">
        <v>93.12</v>
      </c>
      <c r="H10" s="9">
        <f>G10*0.6</f>
        <v>55.872</v>
      </c>
      <c r="I10" s="6">
        <f>F10+H10</f>
        <v>92.988</v>
      </c>
      <c r="J10" s="6">
        <f>(SUM(N10:O10)*0.4*0.7*0.475)+(SUM(S10:T10)*0.6*0.7*0.475)</f>
        <v>0</v>
      </c>
      <c r="K10" s="10">
        <f>I10-J10</f>
        <v>92.988</v>
      </c>
      <c r="L10" s="11" t="str">
        <f>IF(K10&lt;50,"F",IF(K10&lt;65,"D",IF(K10&lt;80,"C",IF(K10&lt;90,"B",IF(K10&gt;=90,"A")))))</f>
        <v>A</v>
      </c>
      <c r="N10" s="1" t="s">
        <v>33</v>
      </c>
      <c r="O10">
        <v>0</v>
      </c>
      <c r="S10" s="1" t="s">
        <v>33</v>
      </c>
      <c r="T10" s="1" t="s">
        <v>33</v>
      </c>
    </row>
    <row r="11" spans="2:22" ht="16" x14ac:dyDescent="0.2">
      <c r="B11" s="1" t="s">
        <v>50</v>
      </c>
      <c r="C11" s="1" t="s">
        <v>51</v>
      </c>
      <c r="D11" s="10" t="s">
        <v>103</v>
      </c>
      <c r="E11" s="6">
        <v>81.55</v>
      </c>
      <c r="F11" s="9">
        <f>E11*0.4</f>
        <v>32.619999999999997</v>
      </c>
      <c r="G11" s="6">
        <v>85.29</v>
      </c>
      <c r="H11" s="9">
        <f>G11*0.6</f>
        <v>51.173999999999999</v>
      </c>
      <c r="I11" s="6">
        <f>F11+H11</f>
        <v>83.793999999999997</v>
      </c>
      <c r="J11" s="6">
        <f>(SUM(N11:O11)*0.4*0.7*0.475)+(SUM(S11:T11)*0.6*0.7*0.475)</f>
        <v>1.9949999999999997</v>
      </c>
      <c r="K11" s="10">
        <f>I11-J11</f>
        <v>81.798999999999992</v>
      </c>
      <c r="L11" s="11" t="str">
        <f>IF(K11&lt;50,"F",IF(K11&lt;65,"D",IF(K11&lt;80,"C",IF(K11&lt;90,"B",IF(K11&gt;=90,"A")))))</f>
        <v>B</v>
      </c>
      <c r="N11" s="1" t="s">
        <v>33</v>
      </c>
      <c r="O11">
        <v>0</v>
      </c>
      <c r="S11">
        <v>10</v>
      </c>
      <c r="T11" s="1" t="s">
        <v>33</v>
      </c>
    </row>
    <row r="12" spans="2:22" ht="16" x14ac:dyDescent="0.2">
      <c r="B12" s="1" t="s">
        <v>54</v>
      </c>
      <c r="C12" s="1" t="s">
        <v>55</v>
      </c>
      <c r="D12" s="10" t="s">
        <v>52</v>
      </c>
      <c r="E12" s="6">
        <v>85.72</v>
      </c>
      <c r="F12" s="9">
        <f>E12*0.4</f>
        <v>34.288000000000004</v>
      </c>
      <c r="G12" s="6">
        <v>68.37</v>
      </c>
      <c r="H12" s="9">
        <f>G12*0.6</f>
        <v>41.021999999999998</v>
      </c>
      <c r="I12" s="6">
        <f>F12+H12</f>
        <v>75.31</v>
      </c>
      <c r="J12" s="6">
        <f>(SUM(N12:O12)*0.4*0.7*0.475)+(SUM(S12:T12)*0.6*0.7*0.475)</f>
        <v>3.3249999999999993</v>
      </c>
      <c r="K12" s="10">
        <f>I12-J12</f>
        <v>71.984999999999999</v>
      </c>
      <c r="L12" s="11" t="str">
        <f>IF(K12&lt;50,"F",IF(K12&lt;65,"D",IF(K12&lt;80,"C",IF(K12&lt;90,"B",IF(K12&gt;=90,"A")))))</f>
        <v>C</v>
      </c>
      <c r="N12" s="1" t="s">
        <v>33</v>
      </c>
      <c r="O12">
        <v>10</v>
      </c>
      <c r="S12" s="1" t="s">
        <v>33</v>
      </c>
      <c r="T12">
        <v>10</v>
      </c>
    </row>
    <row r="13" spans="2:22" ht="16" x14ac:dyDescent="0.2">
      <c r="B13" s="1" t="s">
        <v>62</v>
      </c>
      <c r="C13" s="1" t="s">
        <v>63</v>
      </c>
      <c r="D13" s="10" t="s">
        <v>115</v>
      </c>
      <c r="E13" s="6">
        <v>57.5</v>
      </c>
      <c r="F13" s="9">
        <f>E13*0.4</f>
        <v>23</v>
      </c>
      <c r="G13" s="6">
        <v>73.05</v>
      </c>
      <c r="H13" s="9">
        <f>G13*0.6</f>
        <v>43.83</v>
      </c>
      <c r="I13" s="6">
        <f>F13+H13</f>
        <v>66.83</v>
      </c>
      <c r="J13" s="6">
        <f>(SUM(N13:O13)*0.4*0.7*0.475)+(SUM(S13:T13)*0.6*0.7*0.475)</f>
        <v>0</v>
      </c>
      <c r="K13" s="10">
        <f>I13-J13</f>
        <v>66.83</v>
      </c>
      <c r="L13" s="11" t="str">
        <f>IF(K13&lt;50,"F",IF(K13&lt;65,"D",IF(K13&lt;80,"C",IF(K13&lt;90,"B",IF(K13&gt;=90,"A")))))</f>
        <v>C</v>
      </c>
      <c r="N13" s="1" t="s">
        <v>33</v>
      </c>
      <c r="O13">
        <v>0</v>
      </c>
      <c r="S13" s="1" t="s">
        <v>33</v>
      </c>
      <c r="T13" s="1" t="s">
        <v>33</v>
      </c>
    </row>
    <row r="14" spans="2:22" ht="16" x14ac:dyDescent="0.2">
      <c r="B14" s="1" t="s">
        <v>62</v>
      </c>
      <c r="C14" s="1" t="s">
        <v>66</v>
      </c>
      <c r="D14" s="10" t="s">
        <v>123</v>
      </c>
      <c r="E14" s="6">
        <v>56.19</v>
      </c>
      <c r="F14" s="9">
        <f>E14*0.4</f>
        <v>22.475999999999999</v>
      </c>
      <c r="G14" s="6">
        <v>63.48</v>
      </c>
      <c r="H14" s="9">
        <f>G14*0.6</f>
        <v>38.087999999999994</v>
      </c>
      <c r="I14" s="6">
        <f>F14+H14</f>
        <v>60.563999999999993</v>
      </c>
      <c r="J14" s="6">
        <f>(SUM(N14:O14)*0.4*0.7*0.475)+(SUM(S14:T14)*0.6*0.7*0.475)</f>
        <v>0</v>
      </c>
      <c r="K14" s="10">
        <f>I14-J14</f>
        <v>60.563999999999993</v>
      </c>
      <c r="L14" s="11" t="str">
        <f>IF(K14&lt;50,"F",IF(K14&lt;65,"D",IF(K14&lt;80,"C",IF(K14&lt;90,"B",IF(K14&gt;=90,"A")))))</f>
        <v>D</v>
      </c>
      <c r="N14" s="1" t="s">
        <v>33</v>
      </c>
      <c r="O14">
        <v>0</v>
      </c>
      <c r="S14" s="1" t="s">
        <v>33</v>
      </c>
      <c r="T14" s="1" t="s">
        <v>33</v>
      </c>
    </row>
    <row r="15" spans="2:22" ht="16" x14ac:dyDescent="0.2">
      <c r="B15" s="1" t="s">
        <v>69</v>
      </c>
      <c r="C15" s="1" t="s">
        <v>70</v>
      </c>
      <c r="D15" s="10" t="s">
        <v>95</v>
      </c>
      <c r="E15" s="6">
        <v>83.07</v>
      </c>
      <c r="F15" s="9">
        <f>E15*0.4</f>
        <v>33.228000000000002</v>
      </c>
      <c r="G15" s="6">
        <v>79.989999999999995</v>
      </c>
      <c r="H15" s="9">
        <f>G15*0.6</f>
        <v>47.993999999999993</v>
      </c>
      <c r="I15" s="6">
        <f>F15+H15</f>
        <v>81.221999999999994</v>
      </c>
      <c r="J15" s="6">
        <f>(SUM(N15:O15)*0.4*0.7*0.475)+(SUM(S15:T15)*0.6*0.7*0.475)</f>
        <v>3.3249999999999993</v>
      </c>
      <c r="K15" s="10">
        <f>I15-J15</f>
        <v>77.896999999999991</v>
      </c>
      <c r="L15" s="11" t="str">
        <f>IF(K15&lt;50,"F",IF(K15&lt;65,"D",IF(K15&lt;80,"C",IF(K15&lt;90,"B",IF(K15&gt;=90,"A")))))</f>
        <v>C</v>
      </c>
      <c r="N15" s="1" t="s">
        <v>33</v>
      </c>
      <c r="O15">
        <v>10</v>
      </c>
      <c r="S15">
        <v>10</v>
      </c>
      <c r="T15" s="1" t="s">
        <v>33</v>
      </c>
    </row>
    <row r="16" spans="2:22" ht="16" x14ac:dyDescent="0.2">
      <c r="B16" s="1" t="s">
        <v>77</v>
      </c>
      <c r="C16" s="1" t="s">
        <v>78</v>
      </c>
      <c r="D16" s="10" t="s">
        <v>119</v>
      </c>
      <c r="E16" s="6">
        <v>82.75</v>
      </c>
      <c r="F16" s="9">
        <f>E16*0.4</f>
        <v>33.1</v>
      </c>
      <c r="G16" s="6">
        <v>73.760000000000005</v>
      </c>
      <c r="H16" s="9">
        <f>G16*0.6</f>
        <v>44.256</v>
      </c>
      <c r="I16" s="6">
        <f>F16+H16</f>
        <v>77.355999999999995</v>
      </c>
      <c r="J16" s="6">
        <f>(SUM(N16:O16)*0.4*0.7*0.475)+(SUM(S16:T16)*0.6*0.7*0.475)</f>
        <v>11.305</v>
      </c>
      <c r="K16" s="10">
        <f>I16-J16</f>
        <v>66.050999999999988</v>
      </c>
      <c r="L16" s="11" t="str">
        <f>IF(K16&lt;50,"F",IF(K16&lt;65,"D",IF(K16&lt;80,"C",IF(K16&lt;90,"B",IF(K16&gt;=90,"A")))))</f>
        <v>C</v>
      </c>
      <c r="N16" s="1" t="s">
        <v>33</v>
      </c>
      <c r="O16">
        <v>10</v>
      </c>
      <c r="S16">
        <v>25</v>
      </c>
      <c r="T16">
        <v>25</v>
      </c>
    </row>
    <row r="17" spans="2:20" ht="16" x14ac:dyDescent="0.2">
      <c r="B17" s="1" t="s">
        <v>85</v>
      </c>
      <c r="C17" s="1" t="s">
        <v>86</v>
      </c>
      <c r="D17" s="10" t="s">
        <v>67</v>
      </c>
      <c r="E17" s="6">
        <v>86.27</v>
      </c>
      <c r="F17" s="9">
        <f>E17*0.4</f>
        <v>34.508000000000003</v>
      </c>
      <c r="G17" s="6">
        <v>78.010000000000005</v>
      </c>
      <c r="H17" s="9">
        <f>G17*0.6</f>
        <v>46.806000000000004</v>
      </c>
      <c r="I17" s="6">
        <f>F17+H17</f>
        <v>81.314000000000007</v>
      </c>
      <c r="J17" s="6">
        <f>(SUM(N17:O17)*0.4*0.7*0.475)+(SUM(S17:T17)*0.6*0.7*0.475)</f>
        <v>0</v>
      </c>
      <c r="K17" s="10">
        <f>I17-J17</f>
        <v>81.314000000000007</v>
      </c>
      <c r="L17" s="11" t="str">
        <f>IF(K17&lt;50,"F",IF(K17&lt;65,"D",IF(K17&lt;80,"C",IF(K17&lt;90,"B",IF(K17&gt;=90,"A")))))</f>
        <v>B</v>
      </c>
      <c r="N17" s="1" t="s">
        <v>33</v>
      </c>
      <c r="O17">
        <v>0</v>
      </c>
      <c r="S17" s="1" t="s">
        <v>33</v>
      </c>
      <c r="T17" s="1" t="s">
        <v>33</v>
      </c>
    </row>
    <row r="18" spans="2:20" ht="16" x14ac:dyDescent="0.2">
      <c r="B18" s="1" t="s">
        <v>89</v>
      </c>
      <c r="C18" s="1" t="s">
        <v>90</v>
      </c>
      <c r="D18" s="10" t="s">
        <v>91</v>
      </c>
      <c r="E18" s="6">
        <v>87.55</v>
      </c>
      <c r="F18" s="9">
        <f>E18*0.4</f>
        <v>35.020000000000003</v>
      </c>
      <c r="G18" s="6">
        <v>77.680000000000007</v>
      </c>
      <c r="H18" s="9">
        <f>G18*0.6</f>
        <v>46.608000000000004</v>
      </c>
      <c r="I18" s="6">
        <f>F18+H18</f>
        <v>81.628000000000014</v>
      </c>
      <c r="J18" s="6">
        <f>(SUM(N18:O18)*0.4*0.7*0.475)+(SUM(S18:T18)*0.6*0.7*0.475)</f>
        <v>11.305</v>
      </c>
      <c r="K18" s="10">
        <f>I18-J18</f>
        <v>70.323000000000008</v>
      </c>
      <c r="L18" s="11" t="str">
        <f>IF(K18&lt;50,"F",IF(K18&lt;65,"D",IF(K18&lt;80,"C",IF(K18&lt;90,"B",IF(K18&gt;=90,"A")))))</f>
        <v>C</v>
      </c>
      <c r="N18" s="1" t="s">
        <v>33</v>
      </c>
      <c r="O18">
        <v>10</v>
      </c>
      <c r="S18">
        <v>25</v>
      </c>
      <c r="T18">
        <v>25</v>
      </c>
    </row>
    <row r="19" spans="2:20" ht="16" x14ac:dyDescent="0.2">
      <c r="B19" s="1" t="s">
        <v>93</v>
      </c>
      <c r="C19" s="1" t="s">
        <v>94</v>
      </c>
      <c r="D19" s="10" t="s">
        <v>79</v>
      </c>
      <c r="E19" s="6">
        <v>77.17</v>
      </c>
      <c r="F19" s="9">
        <f>E19*0.4</f>
        <v>30.868000000000002</v>
      </c>
      <c r="G19" s="6">
        <v>81.94</v>
      </c>
      <c r="H19" s="9">
        <f>G19*0.6</f>
        <v>49.163999999999994</v>
      </c>
      <c r="I19" s="6">
        <f>F19+H19</f>
        <v>80.031999999999996</v>
      </c>
      <c r="J19" s="6">
        <f>(SUM(N19:O19)*0.4*0.7*0.475)+(SUM(S19:T19)*0.6*0.7*0.475)</f>
        <v>0</v>
      </c>
      <c r="K19" s="10">
        <f>I19-J19</f>
        <v>80.031999999999996</v>
      </c>
      <c r="L19" s="11" t="str">
        <f>IF(K19&lt;50,"F",IF(K19&lt;65,"D",IF(K19&lt;80,"C",IF(K19&lt;90,"B",IF(K19&gt;=90,"A")))))</f>
        <v>B</v>
      </c>
      <c r="N19" s="1" t="s">
        <v>33</v>
      </c>
      <c r="O19">
        <v>0</v>
      </c>
      <c r="S19" s="1" t="s">
        <v>33</v>
      </c>
      <c r="T19" s="1" t="s">
        <v>33</v>
      </c>
    </row>
    <row r="20" spans="2:20" ht="16" x14ac:dyDescent="0.2">
      <c r="B20" s="1" t="s">
        <v>97</v>
      </c>
      <c r="C20" s="1" t="s">
        <v>98</v>
      </c>
      <c r="D20" s="10" t="s">
        <v>99</v>
      </c>
      <c r="E20" s="6">
        <v>77.87</v>
      </c>
      <c r="F20" s="9">
        <f>E20*0.4</f>
        <v>31.148000000000003</v>
      </c>
      <c r="G20" s="6">
        <v>95.14</v>
      </c>
      <c r="H20" s="9">
        <f>G20*0.6</f>
        <v>57.083999999999996</v>
      </c>
      <c r="I20" s="6">
        <f>F20+H20</f>
        <v>88.231999999999999</v>
      </c>
      <c r="J20" s="6">
        <f>(SUM(N20:O20)*0.4*0.7*0.475)+(SUM(S20:T20)*0.6*0.7*0.475)</f>
        <v>0</v>
      </c>
      <c r="K20" s="10">
        <f>I20-J20</f>
        <v>88.231999999999999</v>
      </c>
      <c r="L20" s="11" t="str">
        <f>IF(K20&lt;50,"F",IF(K20&lt;65,"D",IF(K20&lt;80,"C",IF(K20&lt;90,"B",IF(K20&gt;=90,"A")))))</f>
        <v>B</v>
      </c>
      <c r="N20" s="1" t="s">
        <v>33</v>
      </c>
      <c r="O20">
        <v>0</v>
      </c>
      <c r="S20" s="1" t="s">
        <v>33</v>
      </c>
      <c r="T20" s="1" t="s">
        <v>33</v>
      </c>
    </row>
    <row r="21" spans="2:20" ht="16" x14ac:dyDescent="0.2">
      <c r="B21" s="1" t="s">
        <v>101</v>
      </c>
      <c r="C21" s="1" t="s">
        <v>102</v>
      </c>
      <c r="D21" s="10" t="s">
        <v>107</v>
      </c>
      <c r="E21" s="6">
        <v>62.68</v>
      </c>
      <c r="F21" s="9">
        <f>E21*0.4</f>
        <v>25.072000000000003</v>
      </c>
      <c r="G21" s="6">
        <v>77.34</v>
      </c>
      <c r="H21" s="9">
        <f>G21*0.6</f>
        <v>46.404000000000003</v>
      </c>
      <c r="I21" s="6">
        <f>F21+H21</f>
        <v>71.475999999999999</v>
      </c>
      <c r="J21" s="6">
        <f>(SUM(N21:O21)*0.4*0.7*0.475)+(SUM(S21:T21)*0.6*0.7*0.475)</f>
        <v>0</v>
      </c>
      <c r="K21" s="10">
        <f>I21-J21</f>
        <v>71.475999999999999</v>
      </c>
      <c r="L21" s="11" t="str">
        <f>IF(K21&lt;50,"F",IF(K21&lt;65,"D",IF(K21&lt;80,"C",IF(K21&lt;90,"B",IF(K21&gt;=90,"A")))))</f>
        <v>C</v>
      </c>
      <c r="N21" s="1" t="s">
        <v>33</v>
      </c>
      <c r="O21">
        <v>0</v>
      </c>
      <c r="S21" s="1" t="s">
        <v>33</v>
      </c>
      <c r="T21" s="1" t="s">
        <v>33</v>
      </c>
    </row>
    <row r="22" spans="2:20" ht="16" x14ac:dyDescent="0.2">
      <c r="B22" s="1" t="s">
        <v>105</v>
      </c>
      <c r="C22" s="1" t="s">
        <v>106</v>
      </c>
      <c r="D22" s="10" t="s">
        <v>111</v>
      </c>
      <c r="E22" s="6">
        <v>75.83</v>
      </c>
      <c r="F22" s="9">
        <f>E22*0.4</f>
        <v>30.332000000000001</v>
      </c>
      <c r="G22" s="6">
        <v>74.489999999999995</v>
      </c>
      <c r="H22" s="9">
        <f>G22*0.6</f>
        <v>44.693999999999996</v>
      </c>
      <c r="I22" s="6">
        <f>F22+H22</f>
        <v>75.025999999999996</v>
      </c>
      <c r="J22" s="6">
        <f>(SUM(N22:O22)*0.4*0.7*0.475)+(SUM(S22:T22)*0.6*0.7*0.475)</f>
        <v>0</v>
      </c>
      <c r="K22" s="10">
        <f>I22-J22</f>
        <v>75.025999999999996</v>
      </c>
      <c r="L22" s="11" t="str">
        <f>IF(K22&lt;50,"F",IF(K22&lt;65,"D",IF(K22&lt;80,"C",IF(K22&lt;90,"B",IF(K22&gt;=90,"A")))))</f>
        <v>C</v>
      </c>
      <c r="N22" s="1" t="s">
        <v>33</v>
      </c>
      <c r="O22">
        <v>0</v>
      </c>
      <c r="S22" s="1" t="s">
        <v>33</v>
      </c>
      <c r="T22" s="1" t="s">
        <v>33</v>
      </c>
    </row>
    <row r="23" spans="2:20" ht="16" x14ac:dyDescent="0.2">
      <c r="B23" s="1" t="s">
        <v>109</v>
      </c>
      <c r="C23" s="1" t="s">
        <v>110</v>
      </c>
      <c r="D23" s="10" t="s">
        <v>71</v>
      </c>
      <c r="E23" s="6">
        <v>88.91</v>
      </c>
      <c r="F23" s="9">
        <f>E23*0.4</f>
        <v>35.564</v>
      </c>
      <c r="G23" s="6">
        <v>84.55</v>
      </c>
      <c r="H23" s="9">
        <f>G23*0.6</f>
        <v>50.73</v>
      </c>
      <c r="I23" s="6">
        <f>F23+H23</f>
        <v>86.293999999999997</v>
      </c>
      <c r="J23" s="6">
        <f>(SUM(N23:O23)*0.4*0.7*0.475)+(SUM(S23:T23)*0.6*0.7*0.475)</f>
        <v>0</v>
      </c>
      <c r="K23" s="10">
        <f>I23-J23</f>
        <v>86.293999999999997</v>
      </c>
      <c r="L23" s="11" t="str">
        <f>IF(K23&lt;50,"F",IF(K23&lt;65,"D",IF(K23&lt;80,"C",IF(K23&lt;90,"B",IF(K23&gt;=90,"A")))))</f>
        <v>B</v>
      </c>
      <c r="N23" s="1" t="s">
        <v>33</v>
      </c>
      <c r="O23">
        <v>0</v>
      </c>
      <c r="S23" s="1" t="s">
        <v>33</v>
      </c>
      <c r="T23" s="1" t="s">
        <v>33</v>
      </c>
    </row>
    <row r="24" spans="2:20" ht="16" x14ac:dyDescent="0.2">
      <c r="B24" s="1" t="s">
        <v>113</v>
      </c>
      <c r="C24" s="1" t="s">
        <v>114</v>
      </c>
      <c r="D24" s="10" t="s">
        <v>44</v>
      </c>
      <c r="E24" s="6">
        <v>85.6</v>
      </c>
      <c r="F24" s="9">
        <f>E24*0.4</f>
        <v>34.24</v>
      </c>
      <c r="G24" s="6">
        <v>92.38</v>
      </c>
      <c r="H24" s="9">
        <f>G24*0.6</f>
        <v>55.427999999999997</v>
      </c>
      <c r="I24" s="6">
        <f>F24+H24</f>
        <v>89.668000000000006</v>
      </c>
      <c r="J24" s="6">
        <f>(SUM(N24:O24)*0.4*0.7*0.475)+(SUM(S24:T24)*0.6*0.7*0.475)</f>
        <v>3.3249999999999993</v>
      </c>
      <c r="K24" s="10">
        <f>I24-J24</f>
        <v>86.343000000000004</v>
      </c>
      <c r="L24" s="11" t="str">
        <f>IF(K24&lt;50,"F",IF(K24&lt;65,"D",IF(K24&lt;80,"C",IF(K24&lt;90,"B",IF(K24&gt;=90,"A")))))</f>
        <v>B</v>
      </c>
      <c r="N24" s="1" t="s">
        <v>33</v>
      </c>
      <c r="O24">
        <v>10</v>
      </c>
      <c r="S24" s="1" t="s">
        <v>33</v>
      </c>
      <c r="T24">
        <v>10</v>
      </c>
    </row>
    <row r="25" spans="2:20" ht="16" x14ac:dyDescent="0.2">
      <c r="B25" s="1" t="s">
        <v>117</v>
      </c>
      <c r="C25" s="1" t="s">
        <v>118</v>
      </c>
      <c r="D25" s="10" t="s">
        <v>31</v>
      </c>
      <c r="E25" s="6">
        <v>94.1</v>
      </c>
      <c r="F25" s="9">
        <f>E25*0.4</f>
        <v>37.64</v>
      </c>
      <c r="G25" s="6">
        <v>95.83</v>
      </c>
      <c r="H25" s="9">
        <f>G25*0.6</f>
        <v>57.497999999999998</v>
      </c>
      <c r="I25" s="6">
        <f>F25+H25</f>
        <v>95.138000000000005</v>
      </c>
      <c r="J25" s="6">
        <f>(SUM(N25:O25)*0.4*0.7*0.475)+(SUM(S25:T25)*0.6*0.7*0.475)</f>
        <v>0</v>
      </c>
      <c r="K25" s="10">
        <f>I25-J25</f>
        <v>95.138000000000005</v>
      </c>
      <c r="L25" s="11" t="str">
        <f>IF(K25&lt;50,"F",IF(K25&lt;65,"D",IF(K25&lt;80,"C",IF(K25&lt;90,"B",IF(K25&gt;=90,"A")))))</f>
        <v>A</v>
      </c>
      <c r="N25" s="1" t="s">
        <v>33</v>
      </c>
      <c r="O25">
        <v>0</v>
      </c>
      <c r="S25" s="1" t="s">
        <v>33</v>
      </c>
      <c r="T25" s="1" t="s">
        <v>33</v>
      </c>
    </row>
    <row r="26" spans="2:20" ht="16" x14ac:dyDescent="0.2">
      <c r="B26" s="1" t="s">
        <v>121</v>
      </c>
      <c r="C26" s="1" t="s">
        <v>122</v>
      </c>
      <c r="D26" s="10" t="s">
        <v>64</v>
      </c>
      <c r="E26" s="6">
        <v>82.96</v>
      </c>
      <c r="F26" s="9">
        <f>E26*0.4</f>
        <v>33.183999999999997</v>
      </c>
      <c r="G26" s="6">
        <v>95.73</v>
      </c>
      <c r="H26" s="9">
        <f>G26*0.6</f>
        <v>57.438000000000002</v>
      </c>
      <c r="I26" s="6">
        <f>F26+H26</f>
        <v>90.622</v>
      </c>
      <c r="J26" s="6">
        <f>(SUM(N26:O26)*0.4*0.7*0.475)+(SUM(S26:T26)*0.6*0.7*0.475)</f>
        <v>1.3299999999999998</v>
      </c>
      <c r="K26" s="10">
        <f>I26-J26</f>
        <v>89.292000000000002</v>
      </c>
      <c r="L26" s="11" t="str">
        <f>IF(K26&lt;50,"F",IF(K26&lt;65,"D",IF(K26&lt;80,"C",IF(K26&lt;90,"B",IF(K26&gt;=90,"A")))))</f>
        <v>B</v>
      </c>
      <c r="N26" s="1" t="s">
        <v>33</v>
      </c>
      <c r="O26">
        <v>10</v>
      </c>
      <c r="S26" s="1" t="s">
        <v>33</v>
      </c>
      <c r="T26" s="1" t="s">
        <v>33</v>
      </c>
    </row>
  </sheetData>
  <sortState xmlns:xlrd2="http://schemas.microsoft.com/office/spreadsheetml/2017/richdata2" ref="D7:L26">
    <sortCondition ref="D7:D26"/>
  </sortState>
  <mergeCells count="2">
    <mergeCell ref="N5:Q5"/>
    <mergeCell ref="S5:V5"/>
  </mergeCells>
  <conditionalFormatting sqref="L7:L26">
    <cfRule type="cellIs" dxfId="10" priority="1" stopIfTrue="1" operator="lessThan">
      <formula>#REF!/#REF!*60</formula>
    </cfRule>
    <cfRule type="cellIs" dxfId="9" priority="2" stopIfTrue="1" operator="between">
      <formula>#REF!/#REF!*60</formula>
      <formula>#REF!/#REF!*89</formula>
    </cfRule>
    <cfRule type="cellIs" dxfId="8" priority="3" stopIfTrue="1" operator="greaterThanOrEqual">
      <formula>#REF!/#REF!*90</formula>
    </cfRule>
  </conditionalFormatting>
  <pageMargins left="0.7" right="0.7" top="0.75" bottom="0.75" header="0.3" footer="0.3"/>
  <pageSetup paperSize="9" orientation="portrait" horizontalDpi="0" verticalDpi="0"/>
  <ignoredErrors>
    <ignoredError sqref="D7:D26" numberStoredAsText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EHSS-10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JCS</cp:lastModifiedBy>
  <dcterms:created xsi:type="dcterms:W3CDTF">2023-04-08T04:32:41Z</dcterms:created>
  <dcterms:modified xsi:type="dcterms:W3CDTF">2023-04-08T06:17:46Z</dcterms:modified>
</cp:coreProperties>
</file>