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1C2A03B9-BB36-F743-A8FF-8AD679A967DB}" xr6:coauthVersionLast="47" xr6:coauthVersionMax="47" xr10:uidLastSave="{00000000-0000-0000-0000-000000000000}"/>
  <bookViews>
    <workbookView xWindow="400" yWindow="580" windowWidth="35140" windowHeight="26920" activeTab="1" xr2:uid="{00000000-000D-0000-FFFF-FFFF00000000}"/>
  </bookViews>
  <sheets>
    <sheet name="Grades" sheetId="1" r:id="rId1"/>
    <sheet name="EHSS-1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H19" i="2" l="1"/>
  <c r="H33" i="2"/>
  <c r="H10" i="2"/>
  <c r="H12" i="2"/>
  <c r="H13" i="2"/>
  <c r="H30" i="2"/>
  <c r="H29" i="2"/>
  <c r="H17" i="2"/>
  <c r="H35" i="2"/>
  <c r="H20" i="2"/>
  <c r="H7" i="2"/>
  <c r="H24" i="2"/>
  <c r="H14" i="2"/>
  <c r="H15" i="2"/>
  <c r="H16" i="2"/>
  <c r="H11" i="2"/>
  <c r="H27" i="2"/>
  <c r="H22" i="2"/>
  <c r="H28" i="2"/>
  <c r="H32" i="2"/>
  <c r="H18" i="2"/>
  <c r="H26" i="2"/>
  <c r="H31" i="2"/>
  <c r="H34" i="2"/>
  <c r="H36" i="2"/>
  <c r="H23" i="2"/>
  <c r="H9" i="2"/>
  <c r="H8" i="2"/>
  <c r="H21" i="2"/>
  <c r="F19" i="2"/>
  <c r="I19" i="2" s="1"/>
  <c r="K19" i="2" s="1"/>
  <c r="L19" i="2" s="1"/>
  <c r="F33" i="2"/>
  <c r="F10" i="2"/>
  <c r="F12" i="2"/>
  <c r="F13" i="2"/>
  <c r="I13" i="2" s="1"/>
  <c r="K13" i="2" s="1"/>
  <c r="L13" i="2" s="1"/>
  <c r="F30" i="2"/>
  <c r="F29" i="2"/>
  <c r="F17" i="2"/>
  <c r="F35" i="2"/>
  <c r="I35" i="2" s="1"/>
  <c r="K35" i="2" s="1"/>
  <c r="L35" i="2" s="1"/>
  <c r="F20" i="2"/>
  <c r="F7" i="2"/>
  <c r="F24" i="2"/>
  <c r="I24" i="2" s="1"/>
  <c r="K24" i="2" s="1"/>
  <c r="L24" i="2" s="1"/>
  <c r="F14" i="2"/>
  <c r="I14" i="2" s="1"/>
  <c r="K14" i="2" s="1"/>
  <c r="L14" i="2" s="1"/>
  <c r="F15" i="2"/>
  <c r="F16" i="2"/>
  <c r="F11" i="2"/>
  <c r="I11" i="2" s="1"/>
  <c r="K11" i="2" s="1"/>
  <c r="L11" i="2" s="1"/>
  <c r="F27" i="2"/>
  <c r="F22" i="2"/>
  <c r="F28" i="2"/>
  <c r="F32" i="2"/>
  <c r="I32" i="2" s="1"/>
  <c r="K32" i="2" s="1"/>
  <c r="L32" i="2" s="1"/>
  <c r="F18" i="2"/>
  <c r="F26" i="2"/>
  <c r="F31" i="2"/>
  <c r="F34" i="2"/>
  <c r="I34" i="2" s="1"/>
  <c r="K34" i="2" s="1"/>
  <c r="L34" i="2" s="1"/>
  <c r="F36" i="2"/>
  <c r="I36" i="2" s="1"/>
  <c r="K36" i="2" s="1"/>
  <c r="L36" i="2" s="1"/>
  <c r="F23" i="2"/>
  <c r="F9" i="2"/>
  <c r="F8" i="2"/>
  <c r="I8" i="2" s="1"/>
  <c r="K8" i="2" s="1"/>
  <c r="L8" i="2" s="1"/>
  <c r="F21" i="2"/>
  <c r="I21" i="2" s="1"/>
  <c r="K21" i="2" s="1"/>
  <c r="L21" i="2" s="1"/>
  <c r="I23" i="2" l="1"/>
  <c r="K23" i="2" s="1"/>
  <c r="L23" i="2" s="1"/>
  <c r="I26" i="2"/>
  <c r="K26" i="2" s="1"/>
  <c r="L26" i="2" s="1"/>
  <c r="I22" i="2"/>
  <c r="K22" i="2" s="1"/>
  <c r="L22" i="2" s="1"/>
  <c r="I15" i="2"/>
  <c r="K15" i="2" s="1"/>
  <c r="L15" i="2" s="1"/>
  <c r="I20" i="2"/>
  <c r="K20" i="2" s="1"/>
  <c r="L20" i="2" s="1"/>
  <c r="I30" i="2"/>
  <c r="K30" i="2" s="1"/>
  <c r="L30" i="2" s="1"/>
  <c r="I33" i="2"/>
  <c r="K33" i="2" s="1"/>
  <c r="L33" i="2" s="1"/>
  <c r="I29" i="2"/>
  <c r="K29" i="2" s="1"/>
  <c r="L29" i="2" s="1"/>
  <c r="I10" i="2"/>
  <c r="K10" i="2" s="1"/>
  <c r="L10" i="2" s="1"/>
  <c r="I18" i="2"/>
  <c r="K18" i="2" s="1"/>
  <c r="L18" i="2" s="1"/>
  <c r="I17" i="2"/>
  <c r="K17" i="2" s="1"/>
  <c r="L17" i="2" s="1"/>
  <c r="I12" i="2"/>
  <c r="K12" i="2" s="1"/>
  <c r="L12" i="2" s="1"/>
  <c r="I31" i="2"/>
  <c r="K31" i="2" s="1"/>
  <c r="L31" i="2" s="1"/>
  <c r="I28" i="2"/>
  <c r="K28" i="2" s="1"/>
  <c r="L28" i="2" s="1"/>
  <c r="I27" i="2"/>
  <c r="K27" i="2" s="1"/>
  <c r="L27" i="2" s="1"/>
  <c r="I16" i="2"/>
  <c r="K16" i="2" s="1"/>
  <c r="L16" i="2" s="1"/>
  <c r="I9" i="2"/>
  <c r="K9" i="2" s="1"/>
  <c r="L9" i="2" s="1"/>
  <c r="I7" i="2"/>
  <c r="K7" i="2" s="1"/>
  <c r="L7" i="2" s="1"/>
  <c r="H25" i="2"/>
  <c r="F25" i="2"/>
  <c r="I25" i="2" l="1"/>
  <c r="K25" i="2" s="1"/>
  <c r="L25" i="2" s="1"/>
</calcChain>
</file>

<file path=xl/sharedStrings.xml><?xml version="1.0" encoding="utf-8"?>
<sst xmlns="http://schemas.openxmlformats.org/spreadsheetml/2006/main" count="451" uniqueCount="164">
  <si>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</si>
  <si>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</si>
  <si>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</si>
  <si>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</si>
  <si>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</si>
  <si>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</si>
  <si>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</si>
  <si>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</si>
  <si>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</si>
  <si>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</si>
  <si>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</si>
  <si>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</si>
  <si>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</si>
  <si>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</si>
  <si>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</si>
  <si>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</si>
  <si>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</si>
  <si>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</si>
  <si>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</si>
  <si>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</si>
  <si>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</si>
  <si>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</si>
  <si>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</si>
  <si>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</si>
  <si>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</si>
  <si>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</si>
  <si>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</si>
  <si>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</si>
  <si>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</si>
  <si>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Chanroy</t>
  </si>
  <si>
    <t>Chanchakriya</t>
  </si>
  <si>
    <t>13239</t>
  </si>
  <si>
    <t>chanroy.chanchakriya@pucsr.edu.kh</t>
  </si>
  <si>
    <t>-</t>
  </si>
  <si>
    <t>1680927683</t>
  </si>
  <si>
    <t>Chantha</t>
  </si>
  <si>
    <t>Vannarong</t>
  </si>
  <si>
    <t>12350</t>
  </si>
  <si>
    <t>chantha.vannarong@pucsr.edu.kh</t>
  </si>
  <si>
    <t>Chhay</t>
  </si>
  <si>
    <t>Vitou</t>
  </si>
  <si>
    <t>14441</t>
  </si>
  <si>
    <t>chhay.vitou@pucsr.edu.kh</t>
  </si>
  <si>
    <t>Chhean</t>
  </si>
  <si>
    <t>Pichhing</t>
  </si>
  <si>
    <t>11573</t>
  </si>
  <si>
    <t>chhean.pichhing@pucsr.edu.kh</t>
  </si>
  <si>
    <t>Chheang</t>
  </si>
  <si>
    <t>Vichana</t>
  </si>
  <si>
    <t>11791</t>
  </si>
  <si>
    <t>chheang.vichana@pucsr.edu.kh</t>
  </si>
  <si>
    <t>Chhuon</t>
  </si>
  <si>
    <t>Vannara</t>
  </si>
  <si>
    <t>11958</t>
  </si>
  <si>
    <t>chhuon.vannara@pucsr.edu.kh</t>
  </si>
  <si>
    <t>Kin</t>
  </si>
  <si>
    <t>Ryyuk</t>
  </si>
  <si>
    <t>13729</t>
  </si>
  <si>
    <t>kin.ryyuk@pucsr.edu.kh</t>
  </si>
  <si>
    <t>Kiv</t>
  </si>
  <si>
    <t>Kakadapitou</t>
  </si>
  <si>
    <t>13659</t>
  </si>
  <si>
    <t>kiv.kakadapitou@pucsr.edu.kh</t>
  </si>
  <si>
    <t>Kouy</t>
  </si>
  <si>
    <t>Sreynich</t>
  </si>
  <si>
    <t>12275</t>
  </si>
  <si>
    <t>kouy.sreynich@pucsr.edu.kh</t>
  </si>
  <si>
    <t>Lay</t>
  </si>
  <si>
    <t>Sovannavy</t>
  </si>
  <si>
    <t>14912</t>
  </si>
  <si>
    <t>lay.sovannavy@pucsr.edu.kh</t>
  </si>
  <si>
    <t>Leang</t>
  </si>
  <si>
    <t>Kanha</t>
  </si>
  <si>
    <t>12530</t>
  </si>
  <si>
    <t>leang.kanha@pucsr.edu.kh</t>
  </si>
  <si>
    <t>Lom</t>
  </si>
  <si>
    <t>Kemleang</t>
  </si>
  <si>
    <t>09793</t>
  </si>
  <si>
    <t>lom.kemleang@pucsr.edu.kh</t>
  </si>
  <si>
    <t>Mach</t>
  </si>
  <si>
    <t>Menghour</t>
  </si>
  <si>
    <t>13117</t>
  </si>
  <si>
    <t>mach.menghour@pucsr.edu.kh</t>
  </si>
  <si>
    <t>Meng</t>
  </si>
  <si>
    <t>Hokseng</t>
  </si>
  <si>
    <t>12011</t>
  </si>
  <si>
    <t>meng.hokseng@pucsr.edu.kh</t>
  </si>
  <si>
    <t>Nean</t>
  </si>
  <si>
    <t>Sounita</t>
  </si>
  <si>
    <t>12012</t>
  </si>
  <si>
    <t>nean.sounita@pucsr.edu.kh</t>
  </si>
  <si>
    <t>Oeun</t>
  </si>
  <si>
    <t>Somaythea</t>
  </si>
  <si>
    <t>12212</t>
  </si>
  <si>
    <t>oeun.somaythea@pucsr.edu.kh</t>
  </si>
  <si>
    <t>Om</t>
  </si>
  <si>
    <t>Davy</t>
  </si>
  <si>
    <t>11701</t>
  </si>
  <si>
    <t>om.davy@pucsr.edu.kh</t>
  </si>
  <si>
    <t>Phall</t>
  </si>
  <si>
    <t>Raphou</t>
  </si>
  <si>
    <t>13364</t>
  </si>
  <si>
    <t>phall.raphou@pucsr.edu.kh</t>
  </si>
  <si>
    <t>Punlouk</t>
  </si>
  <si>
    <t>Pakka</t>
  </si>
  <si>
    <t>12779</t>
  </si>
  <si>
    <t>punlouk.pakka@pucsr.edu.kh</t>
  </si>
  <si>
    <t>Riel</t>
  </si>
  <si>
    <t>Voranuk</t>
  </si>
  <si>
    <t>13523</t>
  </si>
  <si>
    <t>riel.voranuk@pucsr.edu.kh</t>
  </si>
  <si>
    <t>Sarin</t>
  </si>
  <si>
    <t>Neavotey</t>
  </si>
  <si>
    <t>14289</t>
  </si>
  <si>
    <t>sarin.neavotey@pucsr.edu.kh</t>
  </si>
  <si>
    <t>Sieng</t>
  </si>
  <si>
    <t>Sovathna</t>
  </si>
  <si>
    <t>12299</t>
  </si>
  <si>
    <t>sieng.sovathna@pucsr.edu.kh</t>
  </si>
  <si>
    <t>Suon</t>
  </si>
  <si>
    <t>Cheasa</t>
  </si>
  <si>
    <t>13245</t>
  </si>
  <si>
    <t>suon.cheasa@pucsr.edu.kh</t>
  </si>
  <si>
    <t>Teng</t>
  </si>
  <si>
    <t>Pichsovannita</t>
  </si>
  <si>
    <t>14249</t>
  </si>
  <si>
    <t>teng.pichsovannita@pucsr.edu.kh</t>
  </si>
  <si>
    <t>Thev</t>
  </si>
  <si>
    <t>Rada</t>
  </si>
  <si>
    <t>14587</t>
  </si>
  <si>
    <t>thev.rada@pucsr.edu.kh</t>
  </si>
  <si>
    <t>Thinny</t>
  </si>
  <si>
    <t>Sovicha</t>
  </si>
  <si>
    <t>15034</t>
  </si>
  <si>
    <t>thinny.sovicha@pucsr.edu.kh</t>
  </si>
  <si>
    <t>Thuch</t>
  </si>
  <si>
    <t>Kimheang</t>
  </si>
  <si>
    <t>12788</t>
  </si>
  <si>
    <t>thuch.kimheang@pucsr.edu.kh</t>
  </si>
  <si>
    <t>Tom</t>
  </si>
  <si>
    <t>Vandalin</t>
  </si>
  <si>
    <t>10864</t>
  </si>
  <si>
    <t>tom.vandalin@pucsr.edu.kh</t>
  </si>
  <si>
    <t>Voeur</t>
  </si>
  <si>
    <t>Davin</t>
  </si>
  <si>
    <t>10761</t>
  </si>
  <si>
    <t>voeur.davin@pucsr.edu.kh</t>
  </si>
  <si>
    <t>Yoeum</t>
  </si>
  <si>
    <t>Sovoanmunint</t>
  </si>
  <si>
    <t>12569</t>
  </si>
  <si>
    <t>yoeum.sovoanmunint@pucsr.edu.kh</t>
  </si>
  <si>
    <t>SURNAME</t>
  </si>
  <si>
    <t>FIRST NAME</t>
  </si>
  <si>
    <t>ID</t>
  </si>
  <si>
    <t>2 DAYS</t>
  </si>
  <si>
    <t>3 DAYS</t>
  </si>
  <si>
    <t>EHSS-11</t>
  </si>
  <si>
    <t xml:space="preserve"> SUBTOTAL </t>
  </si>
  <si>
    <t xml:space="preserve"> ABSENCE PENALTY </t>
  </si>
  <si>
    <t xml:space="preserve"> TOTAL AFTER PENALTY </t>
  </si>
  <si>
    <t xml:space="preserve"> FINAL GRADE </t>
  </si>
  <si>
    <t>Column1</t>
  </si>
  <si>
    <t>Column2</t>
  </si>
  <si>
    <t>EHSS-11 -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</si>
</sst>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wrapText="1"/>
    </xf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5" fillId="0" borderId="0" xfId="1" applyFont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1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13767D-9B0C-7649-88B3-A69C7F2D20D6}" name="Table2" displayName="Table2" ref="D6:L36" totalsRowShown="0" headerRowDxfId="2" headerRowCellStyle="Comma" dataCellStyle="Comma">
  <autoFilter ref="D6:L36" xr:uid="{6F13767D-9B0C-7649-88B3-A69C7F2D20D6}"/>
  <tableColumns count="9">
    <tableColumn id="1" xr3:uid="{1CE473E1-4240-5B40-B1F0-EB2875F61C55}" name="ID" dataDxfId="0" dataCellStyle="Comma"/>
    <tableColumn id="2" xr3:uid="{2A04DA87-A098-6943-90AC-9057AEC2B8FF}" name="2 DAYS" dataCellStyle="Comma"/>
    <tableColumn id="3" xr3:uid="{1A970A0C-3E57-BB4F-987A-9D83BD04F69D}" name="Column1" dataDxfId="7" dataCellStyle="Comma">
      <calculatedColumnFormula>E7*0.4</calculatedColumnFormula>
    </tableColumn>
    <tableColumn id="4" xr3:uid="{324E9225-1450-0247-8FEE-20290606C05B}" name="3 DAYS" dataCellStyle="Comma"/>
    <tableColumn id="5" xr3:uid="{2626C477-1BC5-C740-984E-28F05D373FD6}" name="Column2" dataDxfId="6" dataCellStyle="Comma">
      <calculatedColumnFormula>G7*0.6</calculatedColumnFormula>
    </tableColumn>
    <tableColumn id="6" xr3:uid="{F6E9336D-9890-C644-8B0B-DA2A44CEA1CA}" name=" SUBTOTAL " dataDxfId="5" dataCellStyle="Comma">
      <calculatedColumnFormula>F7+H7</calculatedColumnFormula>
    </tableColumn>
    <tableColumn id="7" xr3:uid="{116D210E-E8D0-2C41-AE18-88C075D5EF40}" name=" ABSENCE PENALTY " dataDxfId="1" dataCellStyle="Comma">
      <calculatedColumnFormula>(SUM(O7:Q7)*0.4*0.7*0.475)+(SUM(T7:V7)*0.6*0.7*0.475)</calculatedColumnFormula>
    </tableColumn>
    <tableColumn id="8" xr3:uid="{DB589EAD-230D-2A46-8A1A-B43916AF2A61}" name=" TOTAL AFTER PENALTY " dataDxfId="4" dataCellStyle="Comma">
      <calculatedColumnFormula>I7-J7</calculatedColumnFormula>
    </tableColumn>
    <tableColumn id="9" xr3:uid="{8EBC1437-93C2-FD4E-B1BA-BCFF1FC688B4}" name=" FINAL GRADE " dataDxfId="3" dataCellStyle="Comma">
      <calculatedColumnFormula>IF(K7&lt;50,"F",IF(K7&lt;65,"D",IF(K7&lt;80,"C",IF(K7&lt;90,"B",IF(K7&gt;=90,"A")))))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opLeftCell="I6" workbookViewId="0">
      <selection activeCell="AA1" sqref="AA1:AB31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88.37</v>
      </c>
      <c r="H2">
        <v>89.97</v>
      </c>
      <c r="I2">
        <v>13.14</v>
      </c>
      <c r="J2">
        <v>9.41</v>
      </c>
      <c r="K2">
        <v>7.67</v>
      </c>
      <c r="L2">
        <v>9.19</v>
      </c>
      <c r="M2">
        <v>14.25</v>
      </c>
      <c r="N2">
        <v>9.5</v>
      </c>
      <c r="O2">
        <v>62.58</v>
      </c>
      <c r="P2">
        <v>8.94</v>
      </c>
      <c r="Q2">
        <v>87.64</v>
      </c>
      <c r="R2">
        <v>14.04</v>
      </c>
      <c r="S2">
        <v>9.7200000000000006</v>
      </c>
      <c r="T2">
        <v>9.2899999999999991</v>
      </c>
      <c r="U2">
        <v>9.06</v>
      </c>
      <c r="V2">
        <v>11.81</v>
      </c>
      <c r="W2">
        <v>7.88</v>
      </c>
      <c r="X2">
        <v>61.8</v>
      </c>
      <c r="Y2">
        <v>8.83</v>
      </c>
      <c r="Z2">
        <v>4</v>
      </c>
      <c r="AA2" s="1" t="s">
        <v>33</v>
      </c>
      <c r="AB2">
        <v>10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87.63</v>
      </c>
      <c r="H3">
        <v>90.18</v>
      </c>
      <c r="I3">
        <v>13.27</v>
      </c>
      <c r="J3">
        <v>8.09</v>
      </c>
      <c r="K3">
        <v>9.5299999999999994</v>
      </c>
      <c r="L3">
        <v>8.92</v>
      </c>
      <c r="M3">
        <v>12.58</v>
      </c>
      <c r="N3">
        <v>8.3800000000000008</v>
      </c>
      <c r="O3">
        <v>64.34</v>
      </c>
      <c r="P3">
        <v>9.19</v>
      </c>
      <c r="Q3">
        <v>85.89</v>
      </c>
      <c r="R3">
        <v>14.21</v>
      </c>
      <c r="S3">
        <v>9.7200000000000006</v>
      </c>
      <c r="T3">
        <v>9.64</v>
      </c>
      <c r="U3">
        <v>9.06</v>
      </c>
      <c r="V3">
        <v>14.25</v>
      </c>
      <c r="W3">
        <v>9.5</v>
      </c>
      <c r="X3">
        <v>57.42</v>
      </c>
      <c r="Y3">
        <v>8.1999999999999993</v>
      </c>
      <c r="Z3">
        <v>4</v>
      </c>
      <c r="AA3" s="1" t="s">
        <v>33</v>
      </c>
      <c r="AB3" s="1" t="s">
        <v>33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91.98</v>
      </c>
      <c r="H4">
        <v>90.68</v>
      </c>
      <c r="I4">
        <v>11.07</v>
      </c>
      <c r="J4">
        <v>7.94</v>
      </c>
      <c r="K4">
        <v>7.44</v>
      </c>
      <c r="L4">
        <v>6.76</v>
      </c>
      <c r="M4">
        <v>12.66</v>
      </c>
      <c r="N4">
        <v>8.44</v>
      </c>
      <c r="O4">
        <v>66.95</v>
      </c>
      <c r="P4">
        <v>9.56</v>
      </c>
      <c r="Q4">
        <v>94.53</v>
      </c>
      <c r="R4">
        <v>13.72</v>
      </c>
      <c r="S4">
        <v>9.44</v>
      </c>
      <c r="T4">
        <v>8.93</v>
      </c>
      <c r="U4">
        <v>9.06</v>
      </c>
      <c r="V4">
        <v>13.88</v>
      </c>
      <c r="W4">
        <v>9.25</v>
      </c>
      <c r="X4">
        <v>66.94</v>
      </c>
      <c r="Y4">
        <v>9.56</v>
      </c>
      <c r="Z4">
        <v>4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94.28</v>
      </c>
      <c r="H5">
        <v>96.19</v>
      </c>
      <c r="I5">
        <v>13.37</v>
      </c>
      <c r="J5">
        <v>9.41</v>
      </c>
      <c r="K5">
        <v>8.14</v>
      </c>
      <c r="L5">
        <v>9.19</v>
      </c>
      <c r="M5">
        <v>14.57</v>
      </c>
      <c r="N5">
        <v>9.7100000000000009</v>
      </c>
      <c r="O5">
        <v>68.25</v>
      </c>
      <c r="P5">
        <v>9.75</v>
      </c>
      <c r="Q5">
        <v>93.88</v>
      </c>
      <c r="R5">
        <v>14.19</v>
      </c>
      <c r="S5">
        <v>9.7200000000000006</v>
      </c>
      <c r="T5">
        <v>9.2899999999999991</v>
      </c>
      <c r="U5">
        <v>9.3800000000000008</v>
      </c>
      <c r="V5">
        <v>14.06</v>
      </c>
      <c r="W5">
        <v>9.3800000000000008</v>
      </c>
      <c r="X5">
        <v>65.63</v>
      </c>
      <c r="Y5">
        <v>9.3800000000000008</v>
      </c>
      <c r="Z5">
        <v>4</v>
      </c>
      <c r="AA5" s="1" t="s">
        <v>33</v>
      </c>
      <c r="AB5">
        <v>10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87.77</v>
      </c>
      <c r="H6">
        <v>83.81</v>
      </c>
      <c r="I6">
        <v>11.62</v>
      </c>
      <c r="J6">
        <v>7.06</v>
      </c>
      <c r="K6">
        <v>8.6</v>
      </c>
      <c r="L6">
        <v>7.57</v>
      </c>
      <c r="M6">
        <v>12.46</v>
      </c>
      <c r="N6">
        <v>8.31</v>
      </c>
      <c r="O6">
        <v>59.73</v>
      </c>
      <c r="P6">
        <v>8.5299999999999994</v>
      </c>
      <c r="Q6">
        <v>92.55</v>
      </c>
      <c r="R6">
        <v>14.37</v>
      </c>
      <c r="S6">
        <v>9.7200000000000006</v>
      </c>
      <c r="T6">
        <v>9.64</v>
      </c>
      <c r="U6">
        <v>9.3800000000000008</v>
      </c>
      <c r="V6">
        <v>14.38</v>
      </c>
      <c r="W6">
        <v>9.58</v>
      </c>
      <c r="X6">
        <v>63.8</v>
      </c>
      <c r="Y6">
        <v>9.11</v>
      </c>
      <c r="Z6">
        <v>4</v>
      </c>
      <c r="AA6" s="1" t="s">
        <v>33</v>
      </c>
      <c r="AB6" s="1" t="s">
        <v>33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74.38</v>
      </c>
      <c r="H7">
        <v>71.510000000000005</v>
      </c>
      <c r="I7">
        <v>12.63</v>
      </c>
      <c r="J7">
        <v>7.35</v>
      </c>
      <c r="K7">
        <v>9.5299999999999994</v>
      </c>
      <c r="L7">
        <v>8.3800000000000008</v>
      </c>
      <c r="M7">
        <v>9.08</v>
      </c>
      <c r="N7">
        <v>6.06</v>
      </c>
      <c r="O7">
        <v>49.79</v>
      </c>
      <c r="P7">
        <v>7.11</v>
      </c>
      <c r="Q7">
        <v>76.67</v>
      </c>
      <c r="R7">
        <v>14.23</v>
      </c>
      <c r="S7">
        <v>9.44</v>
      </c>
      <c r="T7">
        <v>9.64</v>
      </c>
      <c r="U7">
        <v>9.3800000000000008</v>
      </c>
      <c r="V7">
        <v>8.19</v>
      </c>
      <c r="W7">
        <v>5.46</v>
      </c>
      <c r="X7">
        <v>54.25</v>
      </c>
      <c r="Y7">
        <v>7.75</v>
      </c>
      <c r="Z7">
        <v>4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82.55</v>
      </c>
      <c r="H8">
        <v>80.13</v>
      </c>
      <c r="I8">
        <v>10.34</v>
      </c>
      <c r="J8">
        <v>6.18</v>
      </c>
      <c r="K8">
        <v>7.21</v>
      </c>
      <c r="L8">
        <v>7.3</v>
      </c>
      <c r="M8">
        <v>12.29</v>
      </c>
      <c r="N8">
        <v>8.1999999999999993</v>
      </c>
      <c r="O8">
        <v>57.5</v>
      </c>
      <c r="P8">
        <v>8.2100000000000009</v>
      </c>
      <c r="Q8">
        <v>85.22</v>
      </c>
      <c r="R8">
        <v>10.93</v>
      </c>
      <c r="S8">
        <v>6.94</v>
      </c>
      <c r="T8">
        <v>6.79</v>
      </c>
      <c r="U8">
        <v>8.1300000000000008</v>
      </c>
      <c r="V8">
        <v>13.38</v>
      </c>
      <c r="W8">
        <v>8.92</v>
      </c>
      <c r="X8">
        <v>60.92</v>
      </c>
      <c r="Y8">
        <v>8.6999999999999993</v>
      </c>
      <c r="Z8">
        <v>4</v>
      </c>
      <c r="AA8" s="1" t="s">
        <v>33</v>
      </c>
      <c r="AB8">
        <v>10</v>
      </c>
      <c r="AC8" s="1" t="s">
        <v>34</v>
      </c>
    </row>
    <row r="9" spans="1:29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81.37</v>
      </c>
      <c r="H9">
        <v>78.599999999999994</v>
      </c>
      <c r="I9">
        <v>9.75</v>
      </c>
      <c r="J9">
        <v>5.29</v>
      </c>
      <c r="K9">
        <v>7.44</v>
      </c>
      <c r="L9">
        <v>6.76</v>
      </c>
      <c r="M9">
        <v>12.15</v>
      </c>
      <c r="N9">
        <v>8.1</v>
      </c>
      <c r="O9">
        <v>56.7</v>
      </c>
      <c r="P9">
        <v>8.1</v>
      </c>
      <c r="Q9">
        <v>82.19</v>
      </c>
      <c r="R9">
        <v>13.46</v>
      </c>
      <c r="S9">
        <v>8.89</v>
      </c>
      <c r="T9">
        <v>9.2899999999999991</v>
      </c>
      <c r="U9">
        <v>8.75</v>
      </c>
      <c r="V9">
        <v>12</v>
      </c>
      <c r="W9">
        <v>8</v>
      </c>
      <c r="X9">
        <v>56.73</v>
      </c>
      <c r="Y9">
        <v>8.1</v>
      </c>
      <c r="Z9">
        <v>5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82.83</v>
      </c>
      <c r="H10">
        <v>80.540000000000006</v>
      </c>
      <c r="I10">
        <v>13.66</v>
      </c>
      <c r="J10">
        <v>8.68</v>
      </c>
      <c r="K10">
        <v>10</v>
      </c>
      <c r="L10">
        <v>8.65</v>
      </c>
      <c r="M10">
        <v>14.1</v>
      </c>
      <c r="N10">
        <v>9.4</v>
      </c>
      <c r="O10">
        <v>52.77</v>
      </c>
      <c r="P10">
        <v>7.54</v>
      </c>
      <c r="Q10">
        <v>83.32</v>
      </c>
      <c r="R10">
        <v>14.68</v>
      </c>
      <c r="S10">
        <v>9.7200000000000006</v>
      </c>
      <c r="T10">
        <v>9.64</v>
      </c>
      <c r="U10">
        <v>10</v>
      </c>
      <c r="V10">
        <v>13.88</v>
      </c>
      <c r="W10">
        <v>9.25</v>
      </c>
      <c r="X10">
        <v>54.76</v>
      </c>
      <c r="Y10">
        <v>7.82</v>
      </c>
      <c r="Z10">
        <v>5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86.53</v>
      </c>
      <c r="H11">
        <v>81.8</v>
      </c>
      <c r="I11">
        <v>10.78</v>
      </c>
      <c r="J11">
        <v>7.35</v>
      </c>
      <c r="K11">
        <v>7.44</v>
      </c>
      <c r="L11">
        <v>6.76</v>
      </c>
      <c r="M11">
        <v>11.65</v>
      </c>
      <c r="N11">
        <v>7.76</v>
      </c>
      <c r="O11">
        <v>59.38</v>
      </c>
      <c r="P11">
        <v>8.48</v>
      </c>
      <c r="Q11">
        <v>91.94</v>
      </c>
      <c r="R11">
        <v>12.1</v>
      </c>
      <c r="S11">
        <v>7.5</v>
      </c>
      <c r="T11">
        <v>8.57</v>
      </c>
      <c r="U11">
        <v>8.1300000000000008</v>
      </c>
      <c r="V11">
        <v>13.13</v>
      </c>
      <c r="W11">
        <v>8.75</v>
      </c>
      <c r="X11">
        <v>66.72</v>
      </c>
      <c r="Y11">
        <v>9.5299999999999994</v>
      </c>
      <c r="Z11">
        <v>4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86.19</v>
      </c>
      <c r="H12">
        <v>89.49</v>
      </c>
      <c r="I12">
        <v>14.06</v>
      </c>
      <c r="J12">
        <v>9.85</v>
      </c>
      <c r="K12">
        <v>9.07</v>
      </c>
      <c r="L12">
        <v>9.19</v>
      </c>
      <c r="M12">
        <v>13.13</v>
      </c>
      <c r="N12">
        <v>8.75</v>
      </c>
      <c r="O12">
        <v>62.31</v>
      </c>
      <c r="P12">
        <v>8.9</v>
      </c>
      <c r="Q12">
        <v>83.53</v>
      </c>
      <c r="R12">
        <v>13.76</v>
      </c>
      <c r="S12">
        <v>9.17</v>
      </c>
      <c r="T12">
        <v>9.2899999999999991</v>
      </c>
      <c r="U12">
        <v>9.06</v>
      </c>
      <c r="V12">
        <v>11.63</v>
      </c>
      <c r="W12">
        <v>7.75</v>
      </c>
      <c r="X12">
        <v>58.15</v>
      </c>
      <c r="Y12">
        <v>8.31</v>
      </c>
      <c r="Z12">
        <v>4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88.15</v>
      </c>
      <c r="H13">
        <v>88.75</v>
      </c>
      <c r="I13">
        <v>14.17</v>
      </c>
      <c r="J13">
        <v>9.41</v>
      </c>
      <c r="K13">
        <v>10</v>
      </c>
      <c r="L13">
        <v>8.92</v>
      </c>
      <c r="M13">
        <v>13.63</v>
      </c>
      <c r="N13">
        <v>9.09</v>
      </c>
      <c r="O13">
        <v>60.95</v>
      </c>
      <c r="P13">
        <v>8.7100000000000009</v>
      </c>
      <c r="Q13">
        <v>88.4</v>
      </c>
      <c r="R13">
        <v>15</v>
      </c>
      <c r="S13">
        <v>10</v>
      </c>
      <c r="T13">
        <v>10</v>
      </c>
      <c r="U13">
        <v>10</v>
      </c>
      <c r="V13">
        <v>12.15</v>
      </c>
      <c r="W13">
        <v>8.1</v>
      </c>
      <c r="X13">
        <v>61.25</v>
      </c>
      <c r="Y13">
        <v>8.75</v>
      </c>
      <c r="Z13">
        <v>4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89.81</v>
      </c>
      <c r="H14">
        <v>88.41</v>
      </c>
      <c r="I14">
        <v>13.9</v>
      </c>
      <c r="J14">
        <v>9.1199999999999992</v>
      </c>
      <c r="K14">
        <v>9.77</v>
      </c>
      <c r="L14">
        <v>8.92</v>
      </c>
      <c r="M14">
        <v>12.58</v>
      </c>
      <c r="N14">
        <v>8.3800000000000008</v>
      </c>
      <c r="O14">
        <v>61.94</v>
      </c>
      <c r="P14">
        <v>8.85</v>
      </c>
      <c r="Q14">
        <v>92.25</v>
      </c>
      <c r="R14">
        <v>14.37</v>
      </c>
      <c r="S14">
        <v>9.7200000000000006</v>
      </c>
      <c r="T14">
        <v>9.64</v>
      </c>
      <c r="U14">
        <v>9.3800000000000008</v>
      </c>
      <c r="V14">
        <v>14.44</v>
      </c>
      <c r="W14">
        <v>9.6300000000000008</v>
      </c>
      <c r="X14">
        <v>63.44</v>
      </c>
      <c r="Y14">
        <v>9.06</v>
      </c>
      <c r="Z14">
        <v>4</v>
      </c>
      <c r="AA14" s="1" t="s">
        <v>33</v>
      </c>
      <c r="AB14" s="1" t="s">
        <v>33</v>
      </c>
      <c r="AC14" s="1" t="s">
        <v>34</v>
      </c>
    </row>
    <row r="15" spans="1:29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41.09</v>
      </c>
      <c r="H15">
        <v>86.51</v>
      </c>
      <c r="I15">
        <v>13.5</v>
      </c>
      <c r="J15">
        <v>8.82</v>
      </c>
      <c r="K15">
        <v>9.5299999999999994</v>
      </c>
      <c r="L15">
        <v>8.65</v>
      </c>
      <c r="M15">
        <v>13.73</v>
      </c>
      <c r="N15">
        <v>9.15</v>
      </c>
      <c r="O15">
        <v>59.28</v>
      </c>
      <c r="P15">
        <v>8.4700000000000006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33</v>
      </c>
      <c r="AB15">
        <v>100</v>
      </c>
      <c r="AC15" s="1" t="s">
        <v>34</v>
      </c>
    </row>
    <row r="16" spans="1:29" x14ac:dyDescent="0.2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87.11</v>
      </c>
      <c r="H16">
        <v>87.3</v>
      </c>
      <c r="I16">
        <v>14.07</v>
      </c>
      <c r="J16">
        <v>9.41</v>
      </c>
      <c r="K16">
        <v>9.5299999999999994</v>
      </c>
      <c r="L16">
        <v>9.19</v>
      </c>
      <c r="M16">
        <v>13.02</v>
      </c>
      <c r="N16">
        <v>8.68</v>
      </c>
      <c r="O16">
        <v>60.21</v>
      </c>
      <c r="P16">
        <v>8.6</v>
      </c>
      <c r="Q16">
        <v>87.68</v>
      </c>
      <c r="R16">
        <v>15</v>
      </c>
      <c r="S16">
        <v>10</v>
      </c>
      <c r="T16">
        <v>10</v>
      </c>
      <c r="U16">
        <v>10</v>
      </c>
      <c r="V16">
        <v>13.25</v>
      </c>
      <c r="W16">
        <v>8.83</v>
      </c>
      <c r="X16">
        <v>59.43</v>
      </c>
      <c r="Y16">
        <v>8.49</v>
      </c>
      <c r="Z16">
        <v>4</v>
      </c>
      <c r="AA16" s="1" t="s">
        <v>33</v>
      </c>
      <c r="AB16" s="1" t="s">
        <v>33</v>
      </c>
      <c r="AC16" s="1" t="s">
        <v>34</v>
      </c>
    </row>
    <row r="17" spans="1:29" x14ac:dyDescent="0.2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92.94</v>
      </c>
      <c r="H17">
        <v>92.22</v>
      </c>
      <c r="I17">
        <v>14.07</v>
      </c>
      <c r="J17">
        <v>9.41</v>
      </c>
      <c r="K17">
        <v>9.5299999999999994</v>
      </c>
      <c r="L17">
        <v>9.19</v>
      </c>
      <c r="M17">
        <v>13.69</v>
      </c>
      <c r="N17">
        <v>9.1300000000000008</v>
      </c>
      <c r="O17">
        <v>64.459999999999994</v>
      </c>
      <c r="P17">
        <v>9.2100000000000009</v>
      </c>
      <c r="Q17">
        <v>92.92</v>
      </c>
      <c r="R17">
        <v>15</v>
      </c>
      <c r="S17">
        <v>10</v>
      </c>
      <c r="T17">
        <v>10</v>
      </c>
      <c r="U17">
        <v>10</v>
      </c>
      <c r="V17">
        <v>14.81</v>
      </c>
      <c r="W17">
        <v>9.8800000000000008</v>
      </c>
      <c r="X17">
        <v>63.11</v>
      </c>
      <c r="Y17">
        <v>9.02</v>
      </c>
      <c r="Z17">
        <v>5</v>
      </c>
      <c r="AA17" s="1" t="s">
        <v>33</v>
      </c>
      <c r="AB17" s="1" t="s">
        <v>33</v>
      </c>
      <c r="AC17" s="1" t="s">
        <v>34</v>
      </c>
    </row>
    <row r="18" spans="1:29" x14ac:dyDescent="0.2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92.16</v>
      </c>
      <c r="H18">
        <v>93.55</v>
      </c>
      <c r="I18">
        <v>14.04</v>
      </c>
      <c r="J18">
        <v>9.56</v>
      </c>
      <c r="K18">
        <v>9.07</v>
      </c>
      <c r="L18">
        <v>9.4600000000000009</v>
      </c>
      <c r="M18">
        <v>13.35</v>
      </c>
      <c r="N18">
        <v>8.9</v>
      </c>
      <c r="O18">
        <v>66.150000000000006</v>
      </c>
      <c r="P18">
        <v>9.4499999999999993</v>
      </c>
      <c r="Q18">
        <v>92.06</v>
      </c>
      <c r="R18">
        <v>14.01</v>
      </c>
      <c r="S18">
        <v>9.7200000000000006</v>
      </c>
      <c r="T18">
        <v>8.93</v>
      </c>
      <c r="U18">
        <v>9.3800000000000008</v>
      </c>
      <c r="V18">
        <v>14.06</v>
      </c>
      <c r="W18">
        <v>9.3800000000000008</v>
      </c>
      <c r="X18">
        <v>63.98</v>
      </c>
      <c r="Y18">
        <v>9.14</v>
      </c>
      <c r="Z18">
        <v>4</v>
      </c>
      <c r="AA18" s="1" t="s">
        <v>33</v>
      </c>
      <c r="AB18">
        <v>10</v>
      </c>
      <c r="AC18" s="1" t="s">
        <v>34</v>
      </c>
    </row>
    <row r="19" spans="1:29" x14ac:dyDescent="0.2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93.88</v>
      </c>
      <c r="H19">
        <v>92.33</v>
      </c>
      <c r="I19">
        <v>14.19</v>
      </c>
      <c r="J19">
        <v>10</v>
      </c>
      <c r="K19">
        <v>10</v>
      </c>
      <c r="L19">
        <v>8.3800000000000008</v>
      </c>
      <c r="M19">
        <v>14.44</v>
      </c>
      <c r="N19">
        <v>9.6300000000000008</v>
      </c>
      <c r="O19">
        <v>63.7</v>
      </c>
      <c r="P19">
        <v>9.1</v>
      </c>
      <c r="Q19">
        <v>94.78</v>
      </c>
      <c r="R19">
        <v>14.68</v>
      </c>
      <c r="S19">
        <v>9.7200000000000006</v>
      </c>
      <c r="T19">
        <v>9.64</v>
      </c>
      <c r="U19">
        <v>10</v>
      </c>
      <c r="V19">
        <v>13.56</v>
      </c>
      <c r="W19">
        <v>9.0399999999999991</v>
      </c>
      <c r="X19">
        <v>66.540000000000006</v>
      </c>
      <c r="Y19">
        <v>9.51</v>
      </c>
      <c r="Z19">
        <v>5</v>
      </c>
      <c r="AA19" s="1" t="s">
        <v>33</v>
      </c>
      <c r="AB19">
        <v>10</v>
      </c>
      <c r="AC19" s="1" t="s">
        <v>34</v>
      </c>
    </row>
    <row r="20" spans="1:29" x14ac:dyDescent="0.2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92.14</v>
      </c>
      <c r="H20">
        <v>90.51</v>
      </c>
      <c r="I20">
        <v>13.23</v>
      </c>
      <c r="J20">
        <v>9.1199999999999992</v>
      </c>
      <c r="K20">
        <v>9.77</v>
      </c>
      <c r="L20">
        <v>7.57</v>
      </c>
      <c r="M20">
        <v>14</v>
      </c>
      <c r="N20">
        <v>9.33</v>
      </c>
      <c r="O20">
        <v>63.29</v>
      </c>
      <c r="P20">
        <v>9.0399999999999991</v>
      </c>
      <c r="Q20">
        <v>95.05</v>
      </c>
      <c r="R20">
        <v>14.11</v>
      </c>
      <c r="S20">
        <v>9.17</v>
      </c>
      <c r="T20">
        <v>10</v>
      </c>
      <c r="U20">
        <v>9.06</v>
      </c>
      <c r="V20">
        <v>13.13</v>
      </c>
      <c r="W20">
        <v>8.75</v>
      </c>
      <c r="X20">
        <v>67.81</v>
      </c>
      <c r="Y20">
        <v>9.69</v>
      </c>
      <c r="Z20">
        <v>4</v>
      </c>
      <c r="AA20" s="1" t="s">
        <v>33</v>
      </c>
      <c r="AB20" s="1" t="s">
        <v>33</v>
      </c>
      <c r="AC20" s="1" t="s">
        <v>34</v>
      </c>
    </row>
    <row r="21" spans="1:29" x14ac:dyDescent="0.2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89.77</v>
      </c>
      <c r="H21">
        <v>95.73</v>
      </c>
      <c r="I21">
        <v>14.59</v>
      </c>
      <c r="J21">
        <v>10</v>
      </c>
      <c r="K21">
        <v>10</v>
      </c>
      <c r="L21">
        <v>9.19</v>
      </c>
      <c r="M21">
        <v>14.75</v>
      </c>
      <c r="N21">
        <v>9.83</v>
      </c>
      <c r="O21">
        <v>66.38</v>
      </c>
      <c r="P21">
        <v>9.48</v>
      </c>
      <c r="Q21">
        <v>82.73</v>
      </c>
      <c r="R21">
        <v>14.37</v>
      </c>
      <c r="S21">
        <v>9.7200000000000006</v>
      </c>
      <c r="T21">
        <v>9.64</v>
      </c>
      <c r="U21">
        <v>9.3800000000000008</v>
      </c>
      <c r="V21">
        <v>0</v>
      </c>
      <c r="W21">
        <v>0</v>
      </c>
      <c r="X21">
        <v>68.36</v>
      </c>
      <c r="Y21">
        <v>9.77</v>
      </c>
      <c r="Z21">
        <v>5</v>
      </c>
      <c r="AA21" s="1" t="s">
        <v>33</v>
      </c>
      <c r="AB21" s="1" t="s">
        <v>33</v>
      </c>
      <c r="AC21" s="1" t="s">
        <v>34</v>
      </c>
    </row>
    <row r="22" spans="1:29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80.39</v>
      </c>
      <c r="H22">
        <v>70.319999999999993</v>
      </c>
      <c r="I22">
        <v>8.99</v>
      </c>
      <c r="J22">
        <v>5.59</v>
      </c>
      <c r="K22">
        <v>6.98</v>
      </c>
      <c r="L22">
        <v>5.41</v>
      </c>
      <c r="M22">
        <v>8.24</v>
      </c>
      <c r="N22">
        <v>5.49</v>
      </c>
      <c r="O22">
        <v>53.1</v>
      </c>
      <c r="P22">
        <v>7.59</v>
      </c>
      <c r="Q22">
        <v>88.39</v>
      </c>
      <c r="R22">
        <v>11.38</v>
      </c>
      <c r="S22">
        <v>7.22</v>
      </c>
      <c r="T22">
        <v>6.79</v>
      </c>
      <c r="U22">
        <v>8.75</v>
      </c>
      <c r="V22">
        <v>13.69</v>
      </c>
      <c r="W22">
        <v>9.1300000000000008</v>
      </c>
      <c r="X22">
        <v>63.33</v>
      </c>
      <c r="Y22">
        <v>9.0500000000000007</v>
      </c>
      <c r="Z22">
        <v>5</v>
      </c>
      <c r="AA22" s="1" t="s">
        <v>33</v>
      </c>
      <c r="AB22" s="1" t="s">
        <v>33</v>
      </c>
      <c r="AC22" s="1" t="s">
        <v>34</v>
      </c>
    </row>
    <row r="23" spans="1:29" x14ac:dyDescent="0.2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>
        <v>88.27</v>
      </c>
      <c r="H23">
        <v>89.5</v>
      </c>
      <c r="I23">
        <v>14.17</v>
      </c>
      <c r="J23">
        <v>9.41</v>
      </c>
      <c r="K23">
        <v>10</v>
      </c>
      <c r="L23">
        <v>8.92</v>
      </c>
      <c r="M23">
        <v>11.81</v>
      </c>
      <c r="N23">
        <v>7.88</v>
      </c>
      <c r="O23">
        <v>63.52</v>
      </c>
      <c r="P23">
        <v>9.07</v>
      </c>
      <c r="Q23">
        <v>87.91</v>
      </c>
      <c r="R23">
        <v>13.78</v>
      </c>
      <c r="S23">
        <v>9.17</v>
      </c>
      <c r="T23">
        <v>9.64</v>
      </c>
      <c r="U23">
        <v>8.75</v>
      </c>
      <c r="V23">
        <v>13.06</v>
      </c>
      <c r="W23">
        <v>8.7100000000000009</v>
      </c>
      <c r="X23">
        <v>61.07</v>
      </c>
      <c r="Y23">
        <v>8.7200000000000006</v>
      </c>
      <c r="Z23">
        <v>4</v>
      </c>
      <c r="AA23" s="1" t="s">
        <v>33</v>
      </c>
      <c r="AB23" s="1" t="s">
        <v>33</v>
      </c>
      <c r="AC23" s="1" t="s">
        <v>34</v>
      </c>
    </row>
    <row r="24" spans="1:29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96.4</v>
      </c>
      <c r="H24">
        <v>94.25</v>
      </c>
      <c r="I24">
        <v>13.92</v>
      </c>
      <c r="J24">
        <v>9.1199999999999992</v>
      </c>
      <c r="K24">
        <v>9.5299999999999994</v>
      </c>
      <c r="L24">
        <v>9.19</v>
      </c>
      <c r="M24">
        <v>14.02</v>
      </c>
      <c r="N24">
        <v>9.35</v>
      </c>
      <c r="O24">
        <v>66.31</v>
      </c>
      <c r="P24">
        <v>9.4700000000000006</v>
      </c>
      <c r="Q24">
        <v>98.17</v>
      </c>
      <c r="R24">
        <v>15</v>
      </c>
      <c r="S24">
        <v>10</v>
      </c>
      <c r="T24">
        <v>10</v>
      </c>
      <c r="U24">
        <v>10</v>
      </c>
      <c r="V24">
        <v>14.81</v>
      </c>
      <c r="W24">
        <v>9.8800000000000008</v>
      </c>
      <c r="X24">
        <v>68.36</v>
      </c>
      <c r="Y24">
        <v>9.77</v>
      </c>
      <c r="Z24">
        <v>5</v>
      </c>
      <c r="AA24" s="1" t="s">
        <v>33</v>
      </c>
      <c r="AB24" s="1" t="s">
        <v>33</v>
      </c>
      <c r="AC24" s="1" t="s">
        <v>34</v>
      </c>
    </row>
    <row r="25" spans="1:29" x14ac:dyDescent="0.2">
      <c r="A25" s="1" t="s">
        <v>123</v>
      </c>
      <c r="B25" s="1" t="s">
        <v>124</v>
      </c>
      <c r="C25" s="1" t="s">
        <v>125</v>
      </c>
      <c r="D25" s="1"/>
      <c r="E25" s="1"/>
      <c r="F25" s="1" t="s">
        <v>126</v>
      </c>
      <c r="G25">
        <v>89.68</v>
      </c>
      <c r="H25">
        <v>88.79</v>
      </c>
      <c r="I25">
        <v>14.12</v>
      </c>
      <c r="J25">
        <v>9.7100000000000009</v>
      </c>
      <c r="K25">
        <v>9.07</v>
      </c>
      <c r="L25">
        <v>9.4600000000000009</v>
      </c>
      <c r="M25">
        <v>13.76</v>
      </c>
      <c r="N25">
        <v>9.18</v>
      </c>
      <c r="O25">
        <v>60.91</v>
      </c>
      <c r="P25">
        <v>8.6999999999999993</v>
      </c>
      <c r="Q25">
        <v>89.48</v>
      </c>
      <c r="R25">
        <v>14.37</v>
      </c>
      <c r="S25">
        <v>9.7200000000000006</v>
      </c>
      <c r="T25">
        <v>9.64</v>
      </c>
      <c r="U25">
        <v>9.3800000000000008</v>
      </c>
      <c r="V25">
        <v>14.38</v>
      </c>
      <c r="W25">
        <v>9.58</v>
      </c>
      <c r="X25">
        <v>60.74</v>
      </c>
      <c r="Y25">
        <v>8.68</v>
      </c>
      <c r="Z25">
        <v>5</v>
      </c>
      <c r="AA25" s="1" t="s">
        <v>33</v>
      </c>
      <c r="AB25" s="1" t="s">
        <v>33</v>
      </c>
      <c r="AC25" s="1" t="s">
        <v>34</v>
      </c>
    </row>
    <row r="26" spans="1:29" x14ac:dyDescent="0.2">
      <c r="A26" s="1" t="s">
        <v>127</v>
      </c>
      <c r="B26" s="1" t="s">
        <v>128</v>
      </c>
      <c r="C26" s="1" t="s">
        <v>129</v>
      </c>
      <c r="D26" s="1"/>
      <c r="E26" s="1"/>
      <c r="F26" s="1" t="s">
        <v>130</v>
      </c>
      <c r="G26">
        <v>95.07</v>
      </c>
      <c r="H26">
        <v>96.41</v>
      </c>
      <c r="I26">
        <v>13.32</v>
      </c>
      <c r="J26">
        <v>9.1199999999999992</v>
      </c>
      <c r="K26">
        <v>8.6</v>
      </c>
      <c r="L26">
        <v>8.92</v>
      </c>
      <c r="M26">
        <v>14.65</v>
      </c>
      <c r="N26">
        <v>9.76</v>
      </c>
      <c r="O26">
        <v>68.44</v>
      </c>
      <c r="P26">
        <v>9.7799999999999994</v>
      </c>
      <c r="Q26">
        <v>93.22</v>
      </c>
      <c r="R26">
        <v>13.2</v>
      </c>
      <c r="S26">
        <v>9.17</v>
      </c>
      <c r="T26">
        <v>7.86</v>
      </c>
      <c r="U26">
        <v>9.3800000000000008</v>
      </c>
      <c r="V26">
        <v>12.75</v>
      </c>
      <c r="W26">
        <v>8.5</v>
      </c>
      <c r="X26">
        <v>67.27</v>
      </c>
      <c r="Y26">
        <v>9.61</v>
      </c>
      <c r="Z26">
        <v>5</v>
      </c>
      <c r="AA26" s="1" t="s">
        <v>33</v>
      </c>
      <c r="AB26" s="1" t="s">
        <v>33</v>
      </c>
      <c r="AC26" s="1" t="s">
        <v>34</v>
      </c>
    </row>
    <row r="27" spans="1:29" x14ac:dyDescent="0.2">
      <c r="A27" s="1" t="s">
        <v>131</v>
      </c>
      <c r="B27" s="1" t="s">
        <v>132</v>
      </c>
      <c r="C27" s="1" t="s">
        <v>133</v>
      </c>
      <c r="D27" s="1"/>
      <c r="E27" s="1"/>
      <c r="F27" s="1" t="s">
        <v>134</v>
      </c>
      <c r="G27">
        <v>71.459999999999994</v>
      </c>
      <c r="H27">
        <v>72.94</v>
      </c>
      <c r="I27">
        <v>8.44</v>
      </c>
      <c r="J27">
        <v>5.59</v>
      </c>
      <c r="K27">
        <v>5.35</v>
      </c>
      <c r="L27">
        <v>5.95</v>
      </c>
      <c r="M27">
        <v>10.18</v>
      </c>
      <c r="N27">
        <v>6.79</v>
      </c>
      <c r="O27">
        <v>54.32</v>
      </c>
      <c r="P27">
        <v>7.76</v>
      </c>
      <c r="Q27">
        <v>69.09</v>
      </c>
      <c r="R27">
        <v>9.6199999999999992</v>
      </c>
      <c r="S27">
        <v>6.39</v>
      </c>
      <c r="T27">
        <v>5.36</v>
      </c>
      <c r="U27">
        <v>7.5</v>
      </c>
      <c r="V27">
        <v>0</v>
      </c>
      <c r="W27">
        <v>0</v>
      </c>
      <c r="X27">
        <v>59.46</v>
      </c>
      <c r="Y27">
        <v>8.49</v>
      </c>
      <c r="Z27">
        <v>4</v>
      </c>
      <c r="AA27" s="1" t="s">
        <v>33</v>
      </c>
      <c r="AB27" s="1" t="s">
        <v>33</v>
      </c>
      <c r="AC27" s="1" t="s">
        <v>34</v>
      </c>
    </row>
    <row r="28" spans="1:29" x14ac:dyDescent="0.2">
      <c r="A28" s="1" t="s">
        <v>135</v>
      </c>
      <c r="B28" s="1" t="s">
        <v>136</v>
      </c>
      <c r="C28" s="1" t="s">
        <v>137</v>
      </c>
      <c r="D28" s="1"/>
      <c r="E28" s="1"/>
      <c r="F28" s="1" t="s">
        <v>138</v>
      </c>
      <c r="G28">
        <v>88.75</v>
      </c>
      <c r="H28">
        <v>87.73</v>
      </c>
      <c r="I28">
        <v>13.37</v>
      </c>
      <c r="J28">
        <v>8.82</v>
      </c>
      <c r="K28">
        <v>9.5299999999999994</v>
      </c>
      <c r="L28">
        <v>8.3800000000000008</v>
      </c>
      <c r="M28">
        <v>13.06</v>
      </c>
      <c r="N28">
        <v>8.7100000000000009</v>
      </c>
      <c r="O28">
        <v>61.3</v>
      </c>
      <c r="P28">
        <v>8.76</v>
      </c>
      <c r="Q28">
        <v>88.58</v>
      </c>
      <c r="R28">
        <v>11.75</v>
      </c>
      <c r="S28">
        <v>6.94</v>
      </c>
      <c r="T28">
        <v>7.5</v>
      </c>
      <c r="U28">
        <v>9.06</v>
      </c>
      <c r="V28">
        <v>11.75</v>
      </c>
      <c r="W28">
        <v>7.83</v>
      </c>
      <c r="X28">
        <v>65.08</v>
      </c>
      <c r="Y28">
        <v>9.3000000000000007</v>
      </c>
      <c r="Z28">
        <v>5</v>
      </c>
      <c r="AA28" s="1" t="s">
        <v>33</v>
      </c>
      <c r="AB28" s="1" t="s">
        <v>33</v>
      </c>
      <c r="AC28" s="1" t="s">
        <v>34</v>
      </c>
    </row>
    <row r="29" spans="1:29" x14ac:dyDescent="0.2">
      <c r="A29" s="1" t="s">
        <v>139</v>
      </c>
      <c r="B29" s="1" t="s">
        <v>140</v>
      </c>
      <c r="C29" s="1" t="s">
        <v>141</v>
      </c>
      <c r="D29" s="1"/>
      <c r="E29" s="1"/>
      <c r="F29" s="1" t="s">
        <v>142</v>
      </c>
      <c r="G29">
        <v>90.2</v>
      </c>
      <c r="H29">
        <v>92.47</v>
      </c>
      <c r="I29">
        <v>13.18</v>
      </c>
      <c r="J29">
        <v>7.94</v>
      </c>
      <c r="K29">
        <v>9.77</v>
      </c>
      <c r="L29">
        <v>8.65</v>
      </c>
      <c r="M29">
        <v>12.79</v>
      </c>
      <c r="N29">
        <v>8.5299999999999994</v>
      </c>
      <c r="O29">
        <v>66.5</v>
      </c>
      <c r="P29">
        <v>9.5</v>
      </c>
      <c r="Q29">
        <v>89.01</v>
      </c>
      <c r="R29">
        <v>14.68</v>
      </c>
      <c r="S29">
        <v>9.7200000000000006</v>
      </c>
      <c r="T29">
        <v>9.64</v>
      </c>
      <c r="U29">
        <v>10</v>
      </c>
      <c r="V29">
        <v>13.63</v>
      </c>
      <c r="W29">
        <v>9.08</v>
      </c>
      <c r="X29">
        <v>60.7</v>
      </c>
      <c r="Y29">
        <v>8.67</v>
      </c>
      <c r="Z29">
        <v>4</v>
      </c>
      <c r="AA29" s="1" t="s">
        <v>33</v>
      </c>
      <c r="AB29" s="1" t="s">
        <v>33</v>
      </c>
      <c r="AC29" s="1" t="s">
        <v>34</v>
      </c>
    </row>
    <row r="30" spans="1:29" x14ac:dyDescent="0.2">
      <c r="A30" s="1" t="s">
        <v>143</v>
      </c>
      <c r="B30" s="1" t="s">
        <v>144</v>
      </c>
      <c r="C30" s="1" t="s">
        <v>145</v>
      </c>
      <c r="D30" s="1"/>
      <c r="E30" s="1"/>
      <c r="F30" s="1" t="s">
        <v>146</v>
      </c>
      <c r="G30">
        <v>89.89</v>
      </c>
      <c r="H30">
        <v>87.38</v>
      </c>
      <c r="I30">
        <v>13.34</v>
      </c>
      <c r="J30">
        <v>8.24</v>
      </c>
      <c r="K30">
        <v>9.5299999999999994</v>
      </c>
      <c r="L30">
        <v>8.92</v>
      </c>
      <c r="M30">
        <v>14.5</v>
      </c>
      <c r="N30">
        <v>9.67</v>
      </c>
      <c r="O30">
        <v>59.54</v>
      </c>
      <c r="P30">
        <v>8.51</v>
      </c>
      <c r="Q30">
        <v>93.44</v>
      </c>
      <c r="R30">
        <v>14.86</v>
      </c>
      <c r="S30">
        <v>9.7200000000000006</v>
      </c>
      <c r="T30">
        <v>10</v>
      </c>
      <c r="U30">
        <v>10</v>
      </c>
      <c r="V30">
        <v>13.69</v>
      </c>
      <c r="W30">
        <v>9.1300000000000008</v>
      </c>
      <c r="X30">
        <v>64.900000000000006</v>
      </c>
      <c r="Y30">
        <v>9.27</v>
      </c>
      <c r="Z30">
        <v>4</v>
      </c>
      <c r="AA30" s="1" t="s">
        <v>33</v>
      </c>
      <c r="AB30" s="1" t="s">
        <v>33</v>
      </c>
      <c r="AC30" s="1" t="s">
        <v>34</v>
      </c>
    </row>
    <row r="31" spans="1:29" x14ac:dyDescent="0.2">
      <c r="A31" s="1" t="s">
        <v>147</v>
      </c>
      <c r="B31" s="1" t="s">
        <v>148</v>
      </c>
      <c r="C31" s="1" t="s">
        <v>149</v>
      </c>
      <c r="D31" s="1"/>
      <c r="E31" s="1"/>
      <c r="F31" s="1" t="s">
        <v>150</v>
      </c>
      <c r="G31">
        <v>76.33</v>
      </c>
      <c r="H31">
        <v>73.489999999999995</v>
      </c>
      <c r="I31">
        <v>8.86</v>
      </c>
      <c r="J31">
        <v>5.15</v>
      </c>
      <c r="K31">
        <v>7.44</v>
      </c>
      <c r="L31">
        <v>5.14</v>
      </c>
      <c r="M31">
        <v>10.33</v>
      </c>
      <c r="N31">
        <v>6.89</v>
      </c>
      <c r="O31">
        <v>54.29</v>
      </c>
      <c r="P31">
        <v>7.76</v>
      </c>
      <c r="Q31">
        <v>76.69</v>
      </c>
      <c r="R31">
        <v>11.33</v>
      </c>
      <c r="S31">
        <v>8.06</v>
      </c>
      <c r="T31">
        <v>6.79</v>
      </c>
      <c r="U31">
        <v>7.81</v>
      </c>
      <c r="V31">
        <v>11</v>
      </c>
      <c r="W31">
        <v>7.33</v>
      </c>
      <c r="X31">
        <v>54.36</v>
      </c>
      <c r="Y31">
        <v>7.77</v>
      </c>
      <c r="Z31">
        <v>5</v>
      </c>
      <c r="AA31" s="1" t="s">
        <v>33</v>
      </c>
      <c r="AB31" s="1" t="s">
        <v>33</v>
      </c>
      <c r="AC31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W36"/>
  <sheetViews>
    <sheetView tabSelected="1" workbookViewId="0">
      <selection activeCell="Q52" sqref="Q52"/>
    </sheetView>
  </sheetViews>
  <sheetFormatPr baseColWidth="10" defaultColWidth="8.83203125" defaultRowHeight="15" x14ac:dyDescent="0.2"/>
  <cols>
    <col min="2" max="3" width="19" customWidth="1"/>
    <col min="4" max="4" width="8.83203125" style="5"/>
    <col min="5" max="8" width="0" hidden="1" customWidth="1"/>
    <col min="9" max="9" width="15.83203125" style="7" customWidth="1"/>
    <col min="10" max="10" width="17.33203125" style="8" customWidth="1"/>
    <col min="11" max="11" width="14" style="8" customWidth="1"/>
    <col min="12" max="12" width="16.83203125" style="8" customWidth="1"/>
  </cols>
  <sheetData>
    <row r="3" spans="2:23" ht="26" x14ac:dyDescent="0.3">
      <c r="B3" s="2" t="s">
        <v>156</v>
      </c>
      <c r="C3" s="2"/>
      <c r="D3" s="15"/>
    </row>
    <row r="4" spans="2:23" ht="29" x14ac:dyDescent="0.35">
      <c r="D4" s="16" t="s">
        <v>163</v>
      </c>
    </row>
    <row r="5" spans="2:23" ht="16" x14ac:dyDescent="0.2">
      <c r="O5" s="6" t="s">
        <v>154</v>
      </c>
      <c r="P5" s="6"/>
      <c r="Q5" s="6"/>
      <c r="R5" s="6"/>
      <c r="T5" s="6" t="s">
        <v>155</v>
      </c>
      <c r="U5" s="6"/>
      <c r="V5" s="6"/>
      <c r="W5" s="6"/>
    </row>
    <row r="6" spans="2:23" ht="34" x14ac:dyDescent="0.2">
      <c r="B6" s="3" t="s">
        <v>151</v>
      </c>
      <c r="C6" s="3" t="s">
        <v>152</v>
      </c>
      <c r="D6" s="4" t="s">
        <v>153</v>
      </c>
      <c r="E6" s="4" t="s">
        <v>154</v>
      </c>
      <c r="F6" s="4" t="s">
        <v>161</v>
      </c>
      <c r="G6" s="4" t="s">
        <v>155</v>
      </c>
      <c r="H6" s="4" t="s">
        <v>162</v>
      </c>
      <c r="I6" s="9" t="s">
        <v>157</v>
      </c>
      <c r="J6" s="10" t="s">
        <v>158</v>
      </c>
      <c r="K6" s="10" t="s">
        <v>159</v>
      </c>
      <c r="L6" s="10" t="s">
        <v>160</v>
      </c>
      <c r="O6" s="1" t="s">
        <v>26</v>
      </c>
      <c r="P6" s="1" t="s">
        <v>27</v>
      </c>
      <c r="T6" s="1" t="s">
        <v>26</v>
      </c>
      <c r="U6" s="1" t="s">
        <v>27</v>
      </c>
    </row>
    <row r="7" spans="2:23" ht="17" x14ac:dyDescent="0.2">
      <c r="B7" s="1" t="s">
        <v>75</v>
      </c>
      <c r="C7" s="1" t="s">
        <v>76</v>
      </c>
      <c r="D7" s="11" t="s">
        <v>77</v>
      </c>
      <c r="E7" s="7">
        <v>88.15</v>
      </c>
      <c r="F7" s="14">
        <f>E7*0.4</f>
        <v>35.260000000000005</v>
      </c>
      <c r="G7" s="7">
        <v>79.22</v>
      </c>
      <c r="H7" s="14">
        <f>G7*0.6</f>
        <v>47.531999999999996</v>
      </c>
      <c r="I7" s="11">
        <f>F7+H7</f>
        <v>82.792000000000002</v>
      </c>
      <c r="J7" s="11">
        <f>(SUM(O7:Q7)*0.4*0.7*0.475)+(SUM(T7:V7)*0.6*0.7*0.475)</f>
        <v>0</v>
      </c>
      <c r="K7" s="12">
        <f>I7-J7</f>
        <v>82.792000000000002</v>
      </c>
      <c r="L7" s="13" t="str">
        <f>IF(K7&lt;50,"F",IF(K7&lt;65,"D",IF(K7&lt;80,"C",IF(K7&lt;90,"B",IF(K7&gt;=90,"A")))))</f>
        <v>B</v>
      </c>
      <c r="O7" s="1" t="s">
        <v>33</v>
      </c>
      <c r="P7" s="1" t="s">
        <v>33</v>
      </c>
      <c r="T7" s="1" t="s">
        <v>33</v>
      </c>
      <c r="U7" s="1" t="s">
        <v>33</v>
      </c>
    </row>
    <row r="8" spans="2:23" ht="17" x14ac:dyDescent="0.2">
      <c r="B8" s="1" t="s">
        <v>143</v>
      </c>
      <c r="C8" s="1" t="s">
        <v>144</v>
      </c>
      <c r="D8" s="11" t="s">
        <v>145</v>
      </c>
      <c r="E8" s="7">
        <v>89.89</v>
      </c>
      <c r="F8" s="14">
        <f>E8*0.4</f>
        <v>35.956000000000003</v>
      </c>
      <c r="G8" s="7">
        <v>74.290000000000006</v>
      </c>
      <c r="H8" s="14">
        <f>G8*0.6</f>
        <v>44.574000000000005</v>
      </c>
      <c r="I8" s="11">
        <f>F8+H8</f>
        <v>80.53</v>
      </c>
      <c r="J8" s="11">
        <f>(SUM(O8:Q8)*0.4*0.7*0.475)+(SUM(T8:V8)*0.6*0.7*0.475)</f>
        <v>0</v>
      </c>
      <c r="K8" s="12">
        <f>I8-J8</f>
        <v>80.53</v>
      </c>
      <c r="L8" s="13" t="str">
        <f>IF(K8&lt;50,"F",IF(K8&lt;65,"D",IF(K8&lt;80,"C",IF(K8&lt;90,"B",IF(K8&gt;=90,"A")))))</f>
        <v>B</v>
      </c>
      <c r="O8" s="1" t="s">
        <v>33</v>
      </c>
      <c r="P8" s="1" t="s">
        <v>33</v>
      </c>
      <c r="T8" s="1" t="s">
        <v>33</v>
      </c>
      <c r="U8" s="1" t="s">
        <v>33</v>
      </c>
    </row>
    <row r="9" spans="2:23" ht="17" x14ac:dyDescent="0.2">
      <c r="B9" s="1" t="s">
        <v>139</v>
      </c>
      <c r="C9" s="1" t="s">
        <v>140</v>
      </c>
      <c r="D9" s="11" t="s">
        <v>141</v>
      </c>
      <c r="E9" s="7">
        <v>90.2</v>
      </c>
      <c r="F9" s="14">
        <f>E9*0.4</f>
        <v>36.080000000000005</v>
      </c>
      <c r="G9" s="7">
        <v>78.09</v>
      </c>
      <c r="H9" s="14">
        <f>G9*0.6</f>
        <v>46.853999999999999</v>
      </c>
      <c r="I9" s="11">
        <f>F9+H9</f>
        <v>82.933999999999997</v>
      </c>
      <c r="J9" s="11">
        <f>(SUM(O9:Q9)*0.4*0.7*0.475)+(SUM(T9:V9)*0.6*0.7*0.475)</f>
        <v>0</v>
      </c>
      <c r="K9" s="12">
        <f>I9-J9</f>
        <v>82.933999999999997</v>
      </c>
      <c r="L9" s="13" t="str">
        <f>IF(K9&lt;50,"F",IF(K9&lt;65,"D",IF(K9&lt;80,"C",IF(K9&lt;90,"B",IF(K9&gt;=90,"A")))))</f>
        <v>B</v>
      </c>
      <c r="O9" s="1" t="s">
        <v>33</v>
      </c>
      <c r="P9" s="1" t="s">
        <v>33</v>
      </c>
      <c r="T9" s="1" t="s">
        <v>33</v>
      </c>
      <c r="U9" s="1" t="s">
        <v>33</v>
      </c>
    </row>
    <row r="10" spans="2:23" ht="17" x14ac:dyDescent="0.2">
      <c r="B10" s="1" t="s">
        <v>43</v>
      </c>
      <c r="C10" s="1" t="s">
        <v>44</v>
      </c>
      <c r="D10" s="11" t="s">
        <v>45</v>
      </c>
      <c r="E10" s="7">
        <v>94.28</v>
      </c>
      <c r="F10" s="14">
        <f>E10*0.4</f>
        <v>37.712000000000003</v>
      </c>
      <c r="G10" s="7">
        <v>74.37</v>
      </c>
      <c r="H10" s="14">
        <f>G10*0.6</f>
        <v>44.622</v>
      </c>
      <c r="I10" s="11">
        <f>F10+H10</f>
        <v>82.334000000000003</v>
      </c>
      <c r="J10" s="11">
        <f>(SUM(O10:Q10)*0.4*0.7*0.475)+(SUM(T10:V10)*0.6*0.7*0.475)</f>
        <v>3.3249999999999993</v>
      </c>
      <c r="K10" s="12">
        <f>I10-J10</f>
        <v>79.009</v>
      </c>
      <c r="L10" s="13" t="str">
        <f>IF(K10&lt;50,"F",IF(K10&lt;65,"D",IF(K10&lt;80,"C",IF(K10&lt;90,"B",IF(K10&gt;=90,"A")))))</f>
        <v>C</v>
      </c>
      <c r="O10" s="1" t="s">
        <v>33</v>
      </c>
      <c r="P10">
        <v>10</v>
      </c>
      <c r="T10" s="1" t="s">
        <v>33</v>
      </c>
      <c r="U10">
        <v>10</v>
      </c>
    </row>
    <row r="11" spans="2:23" ht="17" x14ac:dyDescent="0.2">
      <c r="B11" s="1" t="s">
        <v>95</v>
      </c>
      <c r="C11" s="1" t="s">
        <v>96</v>
      </c>
      <c r="D11" s="11" t="s">
        <v>97</v>
      </c>
      <c r="E11" s="7">
        <v>92.16</v>
      </c>
      <c r="F11" s="14">
        <f>E11*0.4</f>
        <v>36.863999999999997</v>
      </c>
      <c r="G11" s="7">
        <v>75.06</v>
      </c>
      <c r="H11" s="14">
        <f>G11*0.6</f>
        <v>45.036000000000001</v>
      </c>
      <c r="I11" s="11">
        <f>F11+H11</f>
        <v>81.900000000000006</v>
      </c>
      <c r="J11" s="11">
        <f>(SUM(O11:Q11)*0.4*0.7*0.475)+(SUM(T11:V11)*0.6*0.7*0.475)</f>
        <v>1.3299999999999998</v>
      </c>
      <c r="K11" s="12">
        <f>I11-J11</f>
        <v>80.570000000000007</v>
      </c>
      <c r="L11" s="13" t="str">
        <f>IF(K11&lt;50,"F",IF(K11&lt;65,"D",IF(K11&lt;80,"C",IF(K11&lt;90,"B",IF(K11&gt;=90,"A")))))</f>
        <v>B</v>
      </c>
      <c r="O11" s="1" t="s">
        <v>33</v>
      </c>
      <c r="P11">
        <v>10</v>
      </c>
      <c r="T11" s="1" t="s">
        <v>33</v>
      </c>
      <c r="U11" s="1" t="s">
        <v>33</v>
      </c>
    </row>
    <row r="12" spans="2:23" ht="17" x14ac:dyDescent="0.2">
      <c r="B12" s="1" t="s">
        <v>47</v>
      </c>
      <c r="C12" s="1" t="s">
        <v>48</v>
      </c>
      <c r="D12" s="11" t="s">
        <v>49</v>
      </c>
      <c r="E12" s="7">
        <v>87.77</v>
      </c>
      <c r="F12" s="14">
        <f>E12*0.4</f>
        <v>35.107999999999997</v>
      </c>
      <c r="G12" s="7">
        <v>72.239999999999995</v>
      </c>
      <c r="H12" s="14">
        <f>G12*0.6</f>
        <v>43.343999999999994</v>
      </c>
      <c r="I12" s="11">
        <f>F12+H12</f>
        <v>78.451999999999998</v>
      </c>
      <c r="J12" s="11">
        <f>(SUM(O12:Q12)*0.4*0.7*0.475)+(SUM(T12:V12)*0.6*0.7*0.475)</f>
        <v>0</v>
      </c>
      <c r="K12" s="12">
        <f>I12-J12</f>
        <v>78.451999999999998</v>
      </c>
      <c r="L12" s="13" t="str">
        <f>IF(K12&lt;50,"F",IF(K12&lt;65,"D",IF(K12&lt;80,"C",IF(K12&lt;90,"B",IF(K12&gt;=90,"A")))))</f>
        <v>C</v>
      </c>
      <c r="O12" s="1" t="s">
        <v>33</v>
      </c>
      <c r="P12" s="1" t="s">
        <v>33</v>
      </c>
      <c r="T12" s="1" t="s">
        <v>33</v>
      </c>
      <c r="U12" s="1" t="s">
        <v>33</v>
      </c>
    </row>
    <row r="13" spans="2:23" ht="17" x14ac:dyDescent="0.2">
      <c r="B13" s="1" t="s">
        <v>51</v>
      </c>
      <c r="C13" s="1" t="s">
        <v>52</v>
      </c>
      <c r="D13" s="11" t="s">
        <v>53</v>
      </c>
      <c r="E13" s="7">
        <v>74.38</v>
      </c>
      <c r="F13" s="14">
        <f>E13*0.4</f>
        <v>29.751999999999999</v>
      </c>
      <c r="G13" s="7">
        <v>75.099999999999994</v>
      </c>
      <c r="H13" s="14">
        <f>G13*0.6</f>
        <v>45.059999999999995</v>
      </c>
      <c r="I13" s="11">
        <f>F13+H13</f>
        <v>74.811999999999998</v>
      </c>
      <c r="J13" s="11">
        <f>(SUM(O13:Q13)*0.4*0.7*0.475)+(SUM(T13:V13)*0.6*0.7*0.475)</f>
        <v>0</v>
      </c>
      <c r="K13" s="12">
        <f>I13-J13</f>
        <v>74.811999999999998</v>
      </c>
      <c r="L13" s="13" t="str">
        <f>IF(K13&lt;50,"F",IF(K13&lt;65,"D",IF(K13&lt;80,"C",IF(K13&lt;90,"B",IF(K13&gt;=90,"A")))))</f>
        <v>C</v>
      </c>
      <c r="O13" s="1" t="s">
        <v>33</v>
      </c>
      <c r="P13" s="1" t="s">
        <v>33</v>
      </c>
      <c r="T13" s="1" t="s">
        <v>33</v>
      </c>
      <c r="U13" s="1" t="s">
        <v>33</v>
      </c>
    </row>
    <row r="14" spans="2:23" ht="17" x14ac:dyDescent="0.2">
      <c r="B14" s="1" t="s">
        <v>83</v>
      </c>
      <c r="C14" s="1" t="s">
        <v>84</v>
      </c>
      <c r="D14" s="11" t="s">
        <v>85</v>
      </c>
      <c r="E14" s="7">
        <v>41.09</v>
      </c>
      <c r="F14" s="14">
        <f>E14*0.4</f>
        <v>16.436000000000003</v>
      </c>
      <c r="G14" s="7">
        <v>35.950000000000003</v>
      </c>
      <c r="H14" s="14">
        <f>G14*0.6</f>
        <v>21.57</v>
      </c>
      <c r="I14" s="11">
        <f>F14+H14</f>
        <v>38.006</v>
      </c>
      <c r="J14" s="11">
        <f>(SUM(O14:Q14)*0.4*0.7*0.475)+(SUM(T14:V14)*0.6*0.7*0.475)</f>
        <v>28.262499999999996</v>
      </c>
      <c r="K14" s="12">
        <f>I14-J14</f>
        <v>9.7435000000000045</v>
      </c>
      <c r="L14" s="13" t="str">
        <f>IF(K14&lt;50,"F",IF(K14&lt;65,"D",IF(K14&lt;80,"C",IF(K14&lt;90,"B",IF(K14&gt;=90,"A")))))</f>
        <v>F</v>
      </c>
      <c r="O14" s="1" t="s">
        <v>33</v>
      </c>
      <c r="P14">
        <v>100</v>
      </c>
      <c r="T14">
        <v>25</v>
      </c>
      <c r="U14">
        <v>50</v>
      </c>
    </row>
    <row r="15" spans="2:23" ht="17" x14ac:dyDescent="0.2">
      <c r="B15" s="1" t="s">
        <v>87</v>
      </c>
      <c r="C15" s="1" t="s">
        <v>88</v>
      </c>
      <c r="D15" s="11" t="s">
        <v>89</v>
      </c>
      <c r="E15" s="7">
        <v>87.11</v>
      </c>
      <c r="F15" s="14">
        <f>E15*0.4</f>
        <v>34.844000000000001</v>
      </c>
      <c r="G15" s="7">
        <v>81.650000000000006</v>
      </c>
      <c r="H15" s="14">
        <f>G15*0.6</f>
        <v>48.99</v>
      </c>
      <c r="I15" s="11">
        <f>F15+H15</f>
        <v>83.834000000000003</v>
      </c>
      <c r="J15" s="11">
        <f>(SUM(O15:Q15)*0.4*0.7*0.475)+(SUM(T15:V15)*0.6*0.7*0.475)</f>
        <v>0</v>
      </c>
      <c r="K15" s="12">
        <f>I15-J15</f>
        <v>83.834000000000003</v>
      </c>
      <c r="L15" s="13" t="str">
        <f>IF(K15&lt;50,"F",IF(K15&lt;65,"D",IF(K15&lt;80,"C",IF(K15&lt;90,"B",IF(K15&gt;=90,"A")))))</f>
        <v>B</v>
      </c>
      <c r="O15" s="1" t="s">
        <v>33</v>
      </c>
      <c r="P15" s="1" t="s">
        <v>33</v>
      </c>
      <c r="T15" s="1" t="s">
        <v>33</v>
      </c>
      <c r="U15" s="1" t="s">
        <v>33</v>
      </c>
    </row>
    <row r="16" spans="2:23" ht="17" x14ac:dyDescent="0.2">
      <c r="B16" s="1" t="s">
        <v>91</v>
      </c>
      <c r="C16" s="1" t="s">
        <v>92</v>
      </c>
      <c r="D16" s="11" t="s">
        <v>93</v>
      </c>
      <c r="E16" s="7">
        <v>92.94</v>
      </c>
      <c r="F16" s="14">
        <f>E16*0.4</f>
        <v>37.176000000000002</v>
      </c>
      <c r="G16" s="7">
        <v>77.03</v>
      </c>
      <c r="H16" s="14">
        <f>G16*0.6</f>
        <v>46.217999999999996</v>
      </c>
      <c r="I16" s="11">
        <f>F16+H16</f>
        <v>83.394000000000005</v>
      </c>
      <c r="J16" s="11">
        <f>(SUM(O16:Q16)*0.4*0.7*0.475)+(SUM(T16:V16)*0.6*0.7*0.475)</f>
        <v>0</v>
      </c>
      <c r="K16" s="12">
        <f>I16-J16</f>
        <v>83.394000000000005</v>
      </c>
      <c r="L16" s="13" t="str">
        <f>IF(K16&lt;50,"F",IF(K16&lt;65,"D",IF(K16&lt;80,"C",IF(K16&lt;90,"B",IF(K16&gt;=90,"A")))))</f>
        <v>B</v>
      </c>
      <c r="O16" s="1" t="s">
        <v>33</v>
      </c>
      <c r="P16" s="1" t="s">
        <v>33</v>
      </c>
      <c r="T16" s="1" t="s">
        <v>33</v>
      </c>
      <c r="U16" s="1" t="s">
        <v>33</v>
      </c>
    </row>
    <row r="17" spans="2:21" ht="17" x14ac:dyDescent="0.2">
      <c r="B17" s="1" t="s">
        <v>63</v>
      </c>
      <c r="C17" s="1" t="s">
        <v>64</v>
      </c>
      <c r="D17" s="11" t="s">
        <v>65</v>
      </c>
      <c r="E17" s="7">
        <v>82.83</v>
      </c>
      <c r="F17" s="14">
        <f>E17*0.4</f>
        <v>33.131999999999998</v>
      </c>
      <c r="G17" s="7">
        <v>82.28</v>
      </c>
      <c r="H17" s="14">
        <f>G17*0.6</f>
        <v>49.368000000000002</v>
      </c>
      <c r="I17" s="11">
        <f>F17+H17</f>
        <v>82.5</v>
      </c>
      <c r="J17" s="11">
        <f>(SUM(O17:Q17)*0.4*0.7*0.475)+(SUM(T17:V17)*0.6*0.7*0.475)</f>
        <v>0</v>
      </c>
      <c r="K17" s="12">
        <f>I17-J17</f>
        <v>82.5</v>
      </c>
      <c r="L17" s="13" t="str">
        <f>IF(K17&lt;50,"F",IF(K17&lt;65,"D",IF(K17&lt;80,"C",IF(K17&lt;90,"B",IF(K17&gt;=90,"A")))))</f>
        <v>B</v>
      </c>
      <c r="O17" s="1" t="s">
        <v>33</v>
      </c>
      <c r="P17" s="1" t="s">
        <v>33</v>
      </c>
      <c r="T17" s="1" t="s">
        <v>33</v>
      </c>
      <c r="U17" s="1" t="s">
        <v>33</v>
      </c>
    </row>
    <row r="18" spans="2:21" ht="17" x14ac:dyDescent="0.2">
      <c r="B18" s="1" t="s">
        <v>115</v>
      </c>
      <c r="C18" s="1" t="s">
        <v>116</v>
      </c>
      <c r="D18" s="11" t="s">
        <v>117</v>
      </c>
      <c r="E18" s="7">
        <v>88.27</v>
      </c>
      <c r="F18" s="14">
        <f>E18*0.4</f>
        <v>35.308</v>
      </c>
      <c r="G18" s="7">
        <v>66.58</v>
      </c>
      <c r="H18" s="14">
        <f>G18*0.6</f>
        <v>39.948</v>
      </c>
      <c r="I18" s="11">
        <f>F18+H18</f>
        <v>75.256</v>
      </c>
      <c r="J18" s="11">
        <f>(SUM(O18:Q18)*0.4*0.7*0.475)+(SUM(T18:V18)*0.6*0.7*0.475)</f>
        <v>0</v>
      </c>
      <c r="K18" s="12">
        <f>I18-J18</f>
        <v>75.256</v>
      </c>
      <c r="L18" s="13" t="str">
        <f>IF(K18&lt;50,"F",IF(K18&lt;65,"D",IF(K18&lt;80,"C",IF(K18&lt;90,"B",IF(K18&gt;=90,"A")))))</f>
        <v>C</v>
      </c>
      <c r="O18" s="1" t="s">
        <v>33</v>
      </c>
      <c r="P18" s="1" t="s">
        <v>33</v>
      </c>
      <c r="T18" s="1" t="s">
        <v>33</v>
      </c>
      <c r="U18" s="1" t="s">
        <v>33</v>
      </c>
    </row>
    <row r="19" spans="2:21" ht="17" x14ac:dyDescent="0.2">
      <c r="B19" s="1" t="s">
        <v>35</v>
      </c>
      <c r="C19" s="1" t="s">
        <v>36</v>
      </c>
      <c r="D19" s="11" t="s">
        <v>37</v>
      </c>
      <c r="E19" s="7">
        <v>87.63</v>
      </c>
      <c r="F19" s="14">
        <f>E19*0.4</f>
        <v>35.052</v>
      </c>
      <c r="G19" s="7">
        <v>78.319999999999993</v>
      </c>
      <c r="H19" s="14">
        <f>G19*0.6</f>
        <v>46.991999999999997</v>
      </c>
      <c r="I19" s="11">
        <f>F19+H19</f>
        <v>82.043999999999997</v>
      </c>
      <c r="J19" s="11">
        <f>(SUM(O19:Q19)*0.4*0.7*0.475)+(SUM(T19:V19)*0.6*0.7*0.475)</f>
        <v>0</v>
      </c>
      <c r="K19" s="12">
        <f>I19-J19</f>
        <v>82.043999999999997</v>
      </c>
      <c r="L19" s="13" t="str">
        <f>IF(K19&lt;50,"F",IF(K19&lt;65,"D",IF(K19&lt;80,"C",IF(K19&lt;90,"B",IF(K19&gt;=90,"A")))))</f>
        <v>B</v>
      </c>
      <c r="O19" s="1" t="s">
        <v>33</v>
      </c>
      <c r="P19" s="1" t="s">
        <v>33</v>
      </c>
      <c r="T19" s="1" t="s">
        <v>33</v>
      </c>
      <c r="U19" s="1" t="s">
        <v>33</v>
      </c>
    </row>
    <row r="20" spans="2:21" ht="17" x14ac:dyDescent="0.2">
      <c r="B20" s="1" t="s">
        <v>71</v>
      </c>
      <c r="C20" s="1" t="s">
        <v>72</v>
      </c>
      <c r="D20" s="11" t="s">
        <v>73</v>
      </c>
      <c r="E20" s="7">
        <v>86.19</v>
      </c>
      <c r="F20" s="14">
        <f>E20*0.4</f>
        <v>34.475999999999999</v>
      </c>
      <c r="G20" s="7">
        <v>82.98</v>
      </c>
      <c r="H20" s="14">
        <f>G20*0.6</f>
        <v>49.788000000000004</v>
      </c>
      <c r="I20" s="11">
        <f>F20+H20</f>
        <v>84.26400000000001</v>
      </c>
      <c r="J20" s="11">
        <f>(SUM(O20:Q20)*0.4*0.7*0.475)+(SUM(T20:V20)*0.6*0.7*0.475)</f>
        <v>0</v>
      </c>
      <c r="K20" s="12">
        <f>I20-J20</f>
        <v>84.26400000000001</v>
      </c>
      <c r="L20" s="13" t="str">
        <f>IF(K20&lt;50,"F",IF(K20&lt;65,"D",IF(K20&lt;80,"C",IF(K20&lt;90,"B",IF(K20&gt;=90,"A")))))</f>
        <v>B</v>
      </c>
      <c r="O20" s="1" t="s">
        <v>33</v>
      </c>
      <c r="P20" s="1" t="s">
        <v>33</v>
      </c>
      <c r="T20" s="1" t="s">
        <v>33</v>
      </c>
      <c r="U20" s="1" t="s">
        <v>33</v>
      </c>
    </row>
    <row r="21" spans="2:21" ht="17" x14ac:dyDescent="0.2">
      <c r="B21" s="1" t="s">
        <v>147</v>
      </c>
      <c r="C21" s="1" t="s">
        <v>148</v>
      </c>
      <c r="D21" s="11" t="s">
        <v>149</v>
      </c>
      <c r="E21" s="7">
        <v>76.33</v>
      </c>
      <c r="F21" s="14">
        <f>E21*0.4</f>
        <v>30.532</v>
      </c>
      <c r="G21" s="7">
        <v>78.790000000000006</v>
      </c>
      <c r="H21" s="14">
        <f>G21*0.6</f>
        <v>47.274000000000001</v>
      </c>
      <c r="I21" s="11">
        <f>F21+H21</f>
        <v>77.805999999999997</v>
      </c>
      <c r="J21" s="11">
        <f>(SUM(O21:Q21)*0.4*0.7*0.475)+(SUM(T21:V21)*0.6*0.7*0.475)</f>
        <v>0</v>
      </c>
      <c r="K21" s="12">
        <f>I21-J21</f>
        <v>77.805999999999997</v>
      </c>
      <c r="L21" s="13" t="str">
        <f>IF(K21&lt;50,"F",IF(K21&lt;65,"D",IF(K21&lt;80,"C",IF(K21&lt;90,"B",IF(K21&gt;=90,"A")))))</f>
        <v>C</v>
      </c>
      <c r="O21" s="1" t="s">
        <v>33</v>
      </c>
      <c r="P21" s="1" t="s">
        <v>33</v>
      </c>
      <c r="T21" s="1" t="s">
        <v>33</v>
      </c>
      <c r="U21" s="1" t="s">
        <v>33</v>
      </c>
    </row>
    <row r="22" spans="2:21" ht="17" x14ac:dyDescent="0.2">
      <c r="B22" s="1" t="s">
        <v>103</v>
      </c>
      <c r="C22" s="1" t="s">
        <v>104</v>
      </c>
      <c r="D22" s="11" t="s">
        <v>105</v>
      </c>
      <c r="E22" s="7">
        <v>92.14</v>
      </c>
      <c r="F22" s="14">
        <f>E22*0.4</f>
        <v>36.856000000000002</v>
      </c>
      <c r="G22" s="7">
        <v>79.81</v>
      </c>
      <c r="H22" s="14">
        <f>G22*0.6</f>
        <v>47.886000000000003</v>
      </c>
      <c r="I22" s="11">
        <f>F22+H22</f>
        <v>84.742000000000004</v>
      </c>
      <c r="J22" s="11">
        <f>(SUM(O22:Q22)*0.4*0.7*0.475)+(SUM(T22:V22)*0.6*0.7*0.475)</f>
        <v>0</v>
      </c>
      <c r="K22" s="12">
        <f>I22-J22</f>
        <v>84.742000000000004</v>
      </c>
      <c r="L22" s="13" t="str">
        <f>IF(K22&lt;50,"F",IF(K22&lt;65,"D",IF(K22&lt;80,"C",IF(K22&lt;90,"B",IF(K22&gt;=90,"A")))))</f>
        <v>B</v>
      </c>
      <c r="O22" s="1" t="s">
        <v>33</v>
      </c>
      <c r="P22" s="1" t="s">
        <v>33</v>
      </c>
      <c r="T22" s="1" t="s">
        <v>33</v>
      </c>
      <c r="U22" s="1" t="s">
        <v>33</v>
      </c>
    </row>
    <row r="23" spans="2:21" ht="17" x14ac:dyDescent="0.2">
      <c r="B23" s="1" t="s">
        <v>135</v>
      </c>
      <c r="C23" s="1" t="s">
        <v>136</v>
      </c>
      <c r="D23" s="11" t="s">
        <v>137</v>
      </c>
      <c r="E23" s="7">
        <v>88.75</v>
      </c>
      <c r="F23" s="14">
        <f>E23*0.4</f>
        <v>35.5</v>
      </c>
      <c r="G23" s="7">
        <v>80.650000000000006</v>
      </c>
      <c r="H23" s="14">
        <f>G23*0.6</f>
        <v>48.39</v>
      </c>
      <c r="I23" s="11">
        <f>F23+H23</f>
        <v>83.89</v>
      </c>
      <c r="J23" s="11">
        <f>(SUM(O23:Q23)*0.4*0.7*0.475)+(SUM(T23:V23)*0.6*0.7*0.475)</f>
        <v>1.9949999999999997</v>
      </c>
      <c r="K23" s="12">
        <f>I23-J23</f>
        <v>81.894999999999996</v>
      </c>
      <c r="L23" s="13" t="str">
        <f>IF(K23&lt;50,"F",IF(K23&lt;65,"D",IF(K23&lt;80,"C",IF(K23&lt;90,"B",IF(K23&gt;=90,"A")))))</f>
        <v>B</v>
      </c>
      <c r="O23" s="1" t="s">
        <v>33</v>
      </c>
      <c r="P23" s="1" t="s">
        <v>33</v>
      </c>
      <c r="T23">
        <v>10</v>
      </c>
      <c r="U23" s="1" t="s">
        <v>33</v>
      </c>
    </row>
    <row r="24" spans="2:21" ht="17" x14ac:dyDescent="0.2">
      <c r="B24" s="1" t="s">
        <v>79</v>
      </c>
      <c r="C24" s="1" t="s">
        <v>80</v>
      </c>
      <c r="D24" s="11" t="s">
        <v>81</v>
      </c>
      <c r="E24" s="7">
        <v>89.81</v>
      </c>
      <c r="F24" s="14">
        <f>E24*0.4</f>
        <v>35.923999999999999</v>
      </c>
      <c r="G24" s="7">
        <v>67.58</v>
      </c>
      <c r="H24" s="14">
        <f>G24*0.6</f>
        <v>40.547999999999995</v>
      </c>
      <c r="I24" s="11">
        <f>F24+H24</f>
        <v>76.471999999999994</v>
      </c>
      <c r="J24" s="11">
        <f>(SUM(O24:Q24)*0.4*0.7*0.475)+(SUM(T24:V24)*0.6*0.7*0.475)</f>
        <v>0</v>
      </c>
      <c r="K24" s="12">
        <f>I24-J24</f>
        <v>76.471999999999994</v>
      </c>
      <c r="L24" s="13" t="str">
        <f>IF(K24&lt;50,"F",IF(K24&lt;65,"D",IF(K24&lt;80,"C",IF(K24&lt;90,"B",IF(K24&gt;=90,"A")))))</f>
        <v>C</v>
      </c>
      <c r="O24" s="1" t="s">
        <v>33</v>
      </c>
      <c r="P24" s="1" t="s">
        <v>33</v>
      </c>
      <c r="T24" s="1" t="s">
        <v>33</v>
      </c>
      <c r="U24" s="1" t="s">
        <v>33</v>
      </c>
    </row>
    <row r="25" spans="2:21" ht="17" x14ac:dyDescent="0.2">
      <c r="B25" s="1" t="s">
        <v>29</v>
      </c>
      <c r="C25" s="1" t="s">
        <v>30</v>
      </c>
      <c r="D25" s="11" t="s">
        <v>31</v>
      </c>
      <c r="E25" s="7">
        <v>88.37</v>
      </c>
      <c r="F25" s="14">
        <f>E25*0.4</f>
        <v>35.348000000000006</v>
      </c>
      <c r="G25" s="7">
        <v>71.81</v>
      </c>
      <c r="H25" s="14">
        <f>G25*0.6</f>
        <v>43.085999999999999</v>
      </c>
      <c r="I25" s="11">
        <f>F25+H25</f>
        <v>78.433999999999997</v>
      </c>
      <c r="J25" s="11">
        <f>(SUM(O25:Q25)*0.4*0.7*0.475)+(SUM(T25:V25)*0.6*0.7*0.475)</f>
        <v>3.3249999999999993</v>
      </c>
      <c r="K25" s="12">
        <f>I25-J25</f>
        <v>75.108999999999995</v>
      </c>
      <c r="L25" s="13" t="str">
        <f>IF(K25&lt;50,"F",IF(K25&lt;65,"D",IF(K25&lt;80,"C",IF(K25&lt;90,"B",IF(K25&gt;=90,"A")))))</f>
        <v>C</v>
      </c>
      <c r="O25" s="1" t="s">
        <v>33</v>
      </c>
      <c r="P25">
        <v>10</v>
      </c>
      <c r="T25" s="1" t="s">
        <v>33</v>
      </c>
      <c r="U25">
        <v>10</v>
      </c>
    </row>
    <row r="26" spans="2:21" ht="17" x14ac:dyDescent="0.2">
      <c r="B26" s="1" t="s">
        <v>119</v>
      </c>
      <c r="C26" s="1" t="s">
        <v>120</v>
      </c>
      <c r="D26" s="11" t="s">
        <v>121</v>
      </c>
      <c r="E26" s="7">
        <v>96.4</v>
      </c>
      <c r="F26" s="14">
        <f>E26*0.4</f>
        <v>38.56</v>
      </c>
      <c r="G26" s="7">
        <v>82.8</v>
      </c>
      <c r="H26" s="14">
        <f>G26*0.6</f>
        <v>49.68</v>
      </c>
      <c r="I26" s="11">
        <f>F26+H26</f>
        <v>88.240000000000009</v>
      </c>
      <c r="J26" s="11">
        <f>(SUM(O26:Q26)*0.4*0.7*0.475)+(SUM(T26:V26)*0.6*0.7*0.475)</f>
        <v>0</v>
      </c>
      <c r="K26" s="12">
        <f>I26-J26</f>
        <v>88.240000000000009</v>
      </c>
      <c r="L26" s="13" t="str">
        <f>IF(K26&lt;50,"F",IF(K26&lt;65,"D",IF(K26&lt;80,"C",IF(K26&lt;90,"B",IF(K26&gt;=90,"A")))))</f>
        <v>B</v>
      </c>
      <c r="O26" s="1" t="s">
        <v>33</v>
      </c>
      <c r="P26" s="1" t="s">
        <v>33</v>
      </c>
      <c r="T26" s="1" t="s">
        <v>33</v>
      </c>
      <c r="U26" s="1" t="s">
        <v>33</v>
      </c>
    </row>
    <row r="27" spans="2:21" ht="17" x14ac:dyDescent="0.2">
      <c r="B27" s="1" t="s">
        <v>99</v>
      </c>
      <c r="C27" s="1" t="s">
        <v>100</v>
      </c>
      <c r="D27" s="11" t="s">
        <v>101</v>
      </c>
      <c r="E27" s="7">
        <v>93.88</v>
      </c>
      <c r="F27" s="14">
        <f>E27*0.4</f>
        <v>37.552</v>
      </c>
      <c r="G27" s="7">
        <v>84.33</v>
      </c>
      <c r="H27" s="14">
        <f>G27*0.6</f>
        <v>50.597999999999999</v>
      </c>
      <c r="I27" s="11">
        <f>F27+H27</f>
        <v>88.15</v>
      </c>
      <c r="J27" s="11">
        <f>(SUM(O27:Q27)*0.4*0.7*0.475)+(SUM(T27:V27)*0.6*0.7*0.475)</f>
        <v>1.3299999999999998</v>
      </c>
      <c r="K27" s="12">
        <f>I27-J27</f>
        <v>86.820000000000007</v>
      </c>
      <c r="L27" s="13" t="str">
        <f>IF(K27&lt;50,"F",IF(K27&lt;65,"D",IF(K27&lt;80,"C",IF(K27&lt;90,"B",IF(K27&gt;=90,"A")))))</f>
        <v>B</v>
      </c>
      <c r="O27" s="1" t="s">
        <v>33</v>
      </c>
      <c r="P27">
        <v>10</v>
      </c>
      <c r="T27" s="1" t="s">
        <v>33</v>
      </c>
      <c r="U27" s="1" t="s">
        <v>33</v>
      </c>
    </row>
    <row r="28" spans="2:21" ht="17" x14ac:dyDescent="0.2">
      <c r="B28" s="1" t="s">
        <v>107</v>
      </c>
      <c r="C28" s="1" t="s">
        <v>108</v>
      </c>
      <c r="D28" s="11" t="s">
        <v>109</v>
      </c>
      <c r="E28" s="7">
        <v>89.77</v>
      </c>
      <c r="F28" s="14">
        <f>E28*0.4</f>
        <v>35.908000000000001</v>
      </c>
      <c r="G28" s="7">
        <v>75.819999999999993</v>
      </c>
      <c r="H28" s="14">
        <f>G28*0.6</f>
        <v>45.491999999999997</v>
      </c>
      <c r="I28" s="11">
        <f>F28+H28</f>
        <v>81.400000000000006</v>
      </c>
      <c r="J28" s="11">
        <f>(SUM(O28:Q28)*0.4*0.7*0.475)+(SUM(T28:V28)*0.6*0.7*0.475)</f>
        <v>0</v>
      </c>
      <c r="K28" s="12">
        <f>I28-J28</f>
        <v>81.400000000000006</v>
      </c>
      <c r="L28" s="13" t="str">
        <f>IF(K28&lt;50,"F",IF(K28&lt;65,"D",IF(K28&lt;80,"C",IF(K28&lt;90,"B",IF(K28&gt;=90,"A")))))</f>
        <v>B</v>
      </c>
      <c r="O28" s="1" t="s">
        <v>33</v>
      </c>
      <c r="P28" s="1" t="s">
        <v>33</v>
      </c>
      <c r="T28" s="1" t="s">
        <v>33</v>
      </c>
      <c r="U28" s="1" t="s">
        <v>33</v>
      </c>
    </row>
    <row r="29" spans="2:21" ht="17" x14ac:dyDescent="0.2">
      <c r="B29" s="1" t="s">
        <v>59</v>
      </c>
      <c r="C29" s="1" t="s">
        <v>60</v>
      </c>
      <c r="D29" s="11" t="s">
        <v>61</v>
      </c>
      <c r="E29" s="7">
        <v>81.37</v>
      </c>
      <c r="F29" s="14">
        <f>E29*0.4</f>
        <v>32.548000000000002</v>
      </c>
      <c r="G29" s="7">
        <v>75.81</v>
      </c>
      <c r="H29" s="14">
        <f>G29*0.6</f>
        <v>45.485999999999997</v>
      </c>
      <c r="I29" s="11">
        <f>F29+H29</f>
        <v>78.033999999999992</v>
      </c>
      <c r="J29" s="11">
        <f>(SUM(O29:Q29)*0.4*0.7*0.475)+(SUM(T29:V29)*0.6*0.7*0.475)</f>
        <v>0</v>
      </c>
      <c r="K29" s="12">
        <f>I29-J29</f>
        <v>78.033999999999992</v>
      </c>
      <c r="L29" s="13" t="str">
        <f>IF(K29&lt;50,"F",IF(K29&lt;65,"D",IF(K29&lt;80,"C",IF(K29&lt;90,"B",IF(K29&gt;=90,"A")))))</f>
        <v>C</v>
      </c>
      <c r="O29" s="1" t="s">
        <v>33</v>
      </c>
      <c r="P29" s="1" t="s">
        <v>33</v>
      </c>
      <c r="T29" s="1" t="s">
        <v>33</v>
      </c>
      <c r="U29" s="1" t="s">
        <v>33</v>
      </c>
    </row>
    <row r="30" spans="2:21" ht="17" x14ac:dyDescent="0.2">
      <c r="B30" s="1" t="s">
        <v>55</v>
      </c>
      <c r="C30" s="1" t="s">
        <v>56</v>
      </c>
      <c r="D30" s="11" t="s">
        <v>57</v>
      </c>
      <c r="E30" s="7">
        <v>82.55</v>
      </c>
      <c r="F30" s="14">
        <f>E30*0.4</f>
        <v>33.020000000000003</v>
      </c>
      <c r="G30" s="7">
        <v>79.790000000000006</v>
      </c>
      <c r="H30" s="14">
        <f>G30*0.6</f>
        <v>47.874000000000002</v>
      </c>
      <c r="I30" s="11">
        <f>F30+H30</f>
        <v>80.894000000000005</v>
      </c>
      <c r="J30" s="11">
        <f>(SUM(O30:Q30)*0.4*0.7*0.475)+(SUM(T30:V30)*0.6*0.7*0.475)</f>
        <v>1.3299999999999998</v>
      </c>
      <c r="K30" s="12">
        <f>I30-J30</f>
        <v>79.564000000000007</v>
      </c>
      <c r="L30" s="13" t="str">
        <f>IF(K30&lt;50,"F",IF(K30&lt;65,"D",IF(K30&lt;80,"C",IF(K30&lt;90,"B",IF(K30&gt;=90,"A")))))</f>
        <v>C</v>
      </c>
      <c r="O30" s="1" t="s">
        <v>33</v>
      </c>
      <c r="P30">
        <v>10</v>
      </c>
      <c r="T30" s="1" t="s">
        <v>33</v>
      </c>
      <c r="U30" s="1" t="s">
        <v>33</v>
      </c>
    </row>
    <row r="31" spans="2:21" ht="17" x14ac:dyDescent="0.2">
      <c r="B31" s="1" t="s">
        <v>123</v>
      </c>
      <c r="C31" s="1" t="s">
        <v>124</v>
      </c>
      <c r="D31" s="11" t="s">
        <v>125</v>
      </c>
      <c r="E31" s="7">
        <v>89.68</v>
      </c>
      <c r="F31" s="14">
        <f>E31*0.4</f>
        <v>35.872000000000007</v>
      </c>
      <c r="G31" s="7">
        <v>86.98</v>
      </c>
      <c r="H31" s="14">
        <f>G31*0.6</f>
        <v>52.188000000000002</v>
      </c>
      <c r="I31" s="11">
        <f>F31+H31</f>
        <v>88.06</v>
      </c>
      <c r="J31" s="11">
        <f>(SUM(O31:Q31)*0.4*0.7*0.475)+(SUM(T31:V31)*0.6*0.7*0.475)</f>
        <v>0</v>
      </c>
      <c r="K31" s="12">
        <f>I31-J31</f>
        <v>88.06</v>
      </c>
      <c r="L31" s="13" t="str">
        <f>IF(K31&lt;50,"F",IF(K31&lt;65,"D",IF(K31&lt;80,"C",IF(K31&lt;90,"B",IF(K31&gt;=90,"A")))))</f>
        <v>B</v>
      </c>
      <c r="O31" s="1" t="s">
        <v>33</v>
      </c>
      <c r="P31" s="1" t="s">
        <v>33</v>
      </c>
      <c r="T31" s="1" t="s">
        <v>33</v>
      </c>
      <c r="U31" s="1" t="s">
        <v>33</v>
      </c>
    </row>
    <row r="32" spans="2:21" ht="17" x14ac:dyDescent="0.2">
      <c r="B32" s="1" t="s">
        <v>111</v>
      </c>
      <c r="C32" s="1" t="s">
        <v>112</v>
      </c>
      <c r="D32" s="11" t="s">
        <v>113</v>
      </c>
      <c r="E32" s="7">
        <v>80.39</v>
      </c>
      <c r="F32" s="14">
        <f>E32*0.4</f>
        <v>32.155999999999999</v>
      </c>
      <c r="G32" s="7">
        <v>76.72</v>
      </c>
      <c r="H32" s="14">
        <f>G32*0.6</f>
        <v>46.031999999999996</v>
      </c>
      <c r="I32" s="11">
        <f>F32+H32</f>
        <v>78.187999999999988</v>
      </c>
      <c r="J32" s="11">
        <f>(SUM(O32:Q32)*0.4*0.7*0.475)+(SUM(T32:V32)*0.6*0.7*0.475)</f>
        <v>0</v>
      </c>
      <c r="K32" s="12">
        <f>I32-J32</f>
        <v>78.187999999999988</v>
      </c>
      <c r="L32" s="13" t="str">
        <f>IF(K32&lt;50,"F",IF(K32&lt;65,"D",IF(K32&lt;80,"C",IF(K32&lt;90,"B",IF(K32&gt;=90,"A")))))</f>
        <v>C</v>
      </c>
      <c r="O32" s="1" t="s">
        <v>33</v>
      </c>
      <c r="P32" s="1" t="s">
        <v>33</v>
      </c>
      <c r="T32" s="1" t="s">
        <v>33</v>
      </c>
      <c r="U32" s="1" t="s">
        <v>33</v>
      </c>
    </row>
    <row r="33" spans="2:21" ht="17" x14ac:dyDescent="0.2">
      <c r="B33" s="1" t="s">
        <v>39</v>
      </c>
      <c r="C33" s="1" t="s">
        <v>40</v>
      </c>
      <c r="D33" s="11" t="s">
        <v>41</v>
      </c>
      <c r="E33" s="7">
        <v>91.98</v>
      </c>
      <c r="F33" s="14">
        <f>E33*0.4</f>
        <v>36.792000000000002</v>
      </c>
      <c r="G33" s="7">
        <v>85.42</v>
      </c>
      <c r="H33" s="14">
        <f>G33*0.6</f>
        <v>51.252000000000002</v>
      </c>
      <c r="I33" s="11">
        <f>F33+H33</f>
        <v>88.044000000000011</v>
      </c>
      <c r="J33" s="11">
        <f>(SUM(O33:Q33)*0.4*0.7*0.475)+(SUM(T33:V33)*0.6*0.7*0.475)</f>
        <v>0</v>
      </c>
      <c r="K33" s="12">
        <f>I33-J33</f>
        <v>88.044000000000011</v>
      </c>
      <c r="L33" s="13" t="str">
        <f>IF(K33&lt;50,"F",IF(K33&lt;65,"D",IF(K33&lt;80,"C",IF(K33&lt;90,"B",IF(K33&gt;=90,"A")))))</f>
        <v>B</v>
      </c>
      <c r="O33" s="1" t="s">
        <v>33</v>
      </c>
      <c r="P33" s="1" t="s">
        <v>33</v>
      </c>
      <c r="T33" s="1" t="s">
        <v>33</v>
      </c>
      <c r="U33" s="1" t="s">
        <v>33</v>
      </c>
    </row>
    <row r="34" spans="2:21" ht="17" x14ac:dyDescent="0.2">
      <c r="B34" s="1" t="s">
        <v>127</v>
      </c>
      <c r="C34" s="1" t="s">
        <v>128</v>
      </c>
      <c r="D34" s="11" t="s">
        <v>129</v>
      </c>
      <c r="E34" s="7">
        <v>95.07</v>
      </c>
      <c r="F34" s="14">
        <f>E34*0.4</f>
        <v>38.027999999999999</v>
      </c>
      <c r="G34" s="7">
        <v>85.27</v>
      </c>
      <c r="H34" s="14">
        <f>G34*0.6</f>
        <v>51.161999999999999</v>
      </c>
      <c r="I34" s="11">
        <f>F34+H34</f>
        <v>89.19</v>
      </c>
      <c r="J34" s="11">
        <f>(SUM(O34:Q34)*0.4*0.7*0.475)+(SUM(T34:V34)*0.6*0.7*0.475)</f>
        <v>0</v>
      </c>
      <c r="K34" s="12">
        <f>I34-J34</f>
        <v>89.19</v>
      </c>
      <c r="L34" s="13" t="str">
        <f>IF(K34&lt;50,"F",IF(K34&lt;65,"D",IF(K34&lt;80,"C",IF(K34&lt;90,"B",IF(K34&gt;=90,"A")))))</f>
        <v>B</v>
      </c>
      <c r="O34" s="1" t="s">
        <v>33</v>
      </c>
      <c r="P34" s="1" t="s">
        <v>33</v>
      </c>
      <c r="T34" s="1" t="s">
        <v>33</v>
      </c>
      <c r="U34" s="1" t="s">
        <v>33</v>
      </c>
    </row>
    <row r="35" spans="2:21" ht="17" x14ac:dyDescent="0.2">
      <c r="B35" s="1" t="s">
        <v>67</v>
      </c>
      <c r="C35" s="1" t="s">
        <v>68</v>
      </c>
      <c r="D35" s="11" t="s">
        <v>69</v>
      </c>
      <c r="E35" s="7">
        <v>86.53</v>
      </c>
      <c r="F35" s="14">
        <f>E35*0.4</f>
        <v>34.612000000000002</v>
      </c>
      <c r="G35" s="7">
        <v>85.71</v>
      </c>
      <c r="H35" s="14">
        <f>G35*0.6</f>
        <v>51.425999999999995</v>
      </c>
      <c r="I35" s="11">
        <f>F35+H35</f>
        <v>86.037999999999997</v>
      </c>
      <c r="J35" s="11">
        <f>(SUM(O35:Q35)*0.4*0.7*0.475)+(SUM(T35:V35)*0.6*0.7*0.475)</f>
        <v>0</v>
      </c>
      <c r="K35" s="12">
        <f>I35-J35</f>
        <v>86.037999999999997</v>
      </c>
      <c r="L35" s="13" t="str">
        <f>IF(K35&lt;50,"F",IF(K35&lt;65,"D",IF(K35&lt;80,"C",IF(K35&lt;90,"B",IF(K35&gt;=90,"A")))))</f>
        <v>B</v>
      </c>
      <c r="O35" s="1" t="s">
        <v>33</v>
      </c>
      <c r="P35" s="1" t="s">
        <v>33</v>
      </c>
      <c r="T35" s="1" t="s">
        <v>33</v>
      </c>
      <c r="U35" s="1" t="s">
        <v>33</v>
      </c>
    </row>
    <row r="36" spans="2:21" ht="17" x14ac:dyDescent="0.2">
      <c r="B36" s="1" t="s">
        <v>131</v>
      </c>
      <c r="C36" s="1" t="s">
        <v>132</v>
      </c>
      <c r="D36" s="11" t="s">
        <v>133</v>
      </c>
      <c r="E36" s="7">
        <v>71.459999999999994</v>
      </c>
      <c r="F36" s="14">
        <f>E36*0.4</f>
        <v>28.584</v>
      </c>
      <c r="G36" s="7">
        <v>66.16</v>
      </c>
      <c r="H36" s="14">
        <f>G36*0.6</f>
        <v>39.695999999999998</v>
      </c>
      <c r="I36" s="11">
        <f>F36+H36</f>
        <v>68.28</v>
      </c>
      <c r="J36" s="11">
        <f>(SUM(O36:Q36)*0.4*0.7*0.475)+(SUM(T36:V36)*0.6*0.7*0.475)</f>
        <v>0</v>
      </c>
      <c r="K36" s="12">
        <f>I36-J36</f>
        <v>68.28</v>
      </c>
      <c r="L36" s="13" t="str">
        <f>IF(K36&lt;50,"F",IF(K36&lt;65,"D",IF(K36&lt;80,"C",IF(K36&lt;90,"B",IF(K36&gt;=90,"A")))))</f>
        <v>C</v>
      </c>
      <c r="O36" s="1" t="s">
        <v>33</v>
      </c>
      <c r="P36" s="1" t="s">
        <v>33</v>
      </c>
      <c r="T36" s="1" t="s">
        <v>33</v>
      </c>
      <c r="U36" s="1" t="s">
        <v>33</v>
      </c>
    </row>
  </sheetData>
  <sortState xmlns:xlrd2="http://schemas.microsoft.com/office/spreadsheetml/2017/richdata2" ref="B7:W36">
    <sortCondition ref="D7:D36"/>
  </sortState>
  <mergeCells count="2">
    <mergeCell ref="O5:R5"/>
    <mergeCell ref="T5:W5"/>
  </mergeCells>
  <conditionalFormatting sqref="L7:L36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3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2023-04-08T04:21:23Z</dcterms:created>
  <dcterms:modified xsi:type="dcterms:W3CDTF">2023-04-08T06:43:20Z</dcterms:modified>
</cp:coreProperties>
</file>