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5DE0FDCA-EB7A-7A4C-8D89-585E4A2581A6}" xr6:coauthVersionLast="47" xr6:coauthVersionMax="47" xr10:uidLastSave="{00000000-0000-0000-0000-000000000000}"/>
  <bookViews>
    <workbookView xWindow="520" yWindow="620" windowWidth="29920" windowHeight="2410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2" l="1"/>
  <c r="W23" i="2"/>
  <c r="L23" i="2" s="1"/>
  <c r="W31" i="2"/>
  <c r="W12" i="2"/>
  <c r="W22" i="2"/>
  <c r="W19" i="2"/>
  <c r="L19" i="2" s="1"/>
  <c r="W13" i="2"/>
  <c r="W20" i="2"/>
  <c r="L20" i="2" s="1"/>
  <c r="W17" i="2"/>
  <c r="W32" i="2"/>
  <c r="L32" i="2" s="1"/>
  <c r="W27" i="2"/>
  <c r="W18" i="2"/>
  <c r="W15" i="2"/>
  <c r="W25" i="2"/>
  <c r="L25" i="2" s="1"/>
  <c r="W24" i="2"/>
  <c r="W26" i="2"/>
  <c r="W28" i="2"/>
  <c r="W11" i="2"/>
  <c r="L11" i="2" s="1"/>
  <c r="W10" i="2"/>
  <c r="W14" i="2"/>
  <c r="W7" i="2"/>
  <c r="W9" i="2"/>
  <c r="L9" i="2" s="1"/>
  <c r="W21" i="2"/>
  <c r="W29" i="2"/>
  <c r="L29" i="2" s="1"/>
  <c r="W16" i="2"/>
  <c r="W30" i="2"/>
  <c r="J8" i="2"/>
  <c r="J23" i="2"/>
  <c r="J31" i="2"/>
  <c r="J12" i="2"/>
  <c r="J22" i="2"/>
  <c r="J19" i="2"/>
  <c r="J13" i="2"/>
  <c r="J20" i="2"/>
  <c r="J17" i="2"/>
  <c r="J32" i="2"/>
  <c r="J27" i="2"/>
  <c r="J18" i="2"/>
  <c r="J15" i="2"/>
  <c r="J25" i="2"/>
  <c r="J24" i="2"/>
  <c r="J26" i="2"/>
  <c r="J28" i="2"/>
  <c r="J11" i="2"/>
  <c r="J10" i="2"/>
  <c r="J14" i="2"/>
  <c r="J7" i="2"/>
  <c r="J9" i="2"/>
  <c r="J21" i="2"/>
  <c r="J29" i="2"/>
  <c r="J16" i="2"/>
  <c r="H8" i="2"/>
  <c r="H23" i="2"/>
  <c r="H31" i="2"/>
  <c r="H12" i="2"/>
  <c r="H22" i="2"/>
  <c r="H19" i="2"/>
  <c r="H13" i="2"/>
  <c r="H20" i="2"/>
  <c r="H17" i="2"/>
  <c r="H32" i="2"/>
  <c r="H27" i="2"/>
  <c r="H18" i="2"/>
  <c r="H15" i="2"/>
  <c r="H25" i="2"/>
  <c r="H24" i="2"/>
  <c r="H26" i="2"/>
  <c r="H28" i="2"/>
  <c r="H11" i="2"/>
  <c r="H10" i="2"/>
  <c r="H14" i="2"/>
  <c r="H7" i="2"/>
  <c r="H9" i="2"/>
  <c r="H21" i="2"/>
  <c r="H29" i="2"/>
  <c r="H16" i="2"/>
  <c r="F8" i="2"/>
  <c r="K8" i="2" s="1"/>
  <c r="F23" i="2"/>
  <c r="K23" i="2" s="1"/>
  <c r="M23" i="2" s="1"/>
  <c r="N23" i="2" s="1"/>
  <c r="F31" i="2"/>
  <c r="F12" i="2"/>
  <c r="F22" i="2"/>
  <c r="K22" i="2" s="1"/>
  <c r="F19" i="2"/>
  <c r="K19" i="2" s="1"/>
  <c r="M19" i="2" s="1"/>
  <c r="N19" i="2" s="1"/>
  <c r="F13" i="2"/>
  <c r="F20" i="2"/>
  <c r="K20" i="2" s="1"/>
  <c r="M20" i="2" s="1"/>
  <c r="N20" i="2" s="1"/>
  <c r="F17" i="2"/>
  <c r="K17" i="2" s="1"/>
  <c r="F32" i="2"/>
  <c r="K32" i="2" s="1"/>
  <c r="M32" i="2" s="1"/>
  <c r="N32" i="2" s="1"/>
  <c r="F27" i="2"/>
  <c r="F18" i="2"/>
  <c r="F15" i="2"/>
  <c r="K15" i="2" s="1"/>
  <c r="F25" i="2"/>
  <c r="K25" i="2" s="1"/>
  <c r="M25" i="2" s="1"/>
  <c r="N25" i="2" s="1"/>
  <c r="F24" i="2"/>
  <c r="F26" i="2"/>
  <c r="F28" i="2"/>
  <c r="K28" i="2" s="1"/>
  <c r="F11" i="2"/>
  <c r="K11" i="2" s="1"/>
  <c r="M11" i="2" s="1"/>
  <c r="N11" i="2" s="1"/>
  <c r="F10" i="2"/>
  <c r="F14" i="2"/>
  <c r="F7" i="2"/>
  <c r="F9" i="2"/>
  <c r="K9" i="2" s="1"/>
  <c r="M9" i="2" s="1"/>
  <c r="N9" i="2" s="1"/>
  <c r="F21" i="2"/>
  <c r="F29" i="2"/>
  <c r="K29" i="2" s="1"/>
  <c r="M29" i="2" s="1"/>
  <c r="N29" i="2" s="1"/>
  <c r="F16" i="2"/>
  <c r="K16" i="2" s="1"/>
  <c r="J30" i="2"/>
  <c r="F30" i="2"/>
  <c r="H30" i="2"/>
  <c r="M15" i="2" l="1"/>
  <c r="N15" i="2" s="1"/>
  <c r="L16" i="2"/>
  <c r="M16" i="2" s="1"/>
  <c r="N16" i="2" s="1"/>
  <c r="M17" i="2"/>
  <c r="N17" i="2" s="1"/>
  <c r="L17" i="2"/>
  <c r="L14" i="2"/>
  <c r="L26" i="2"/>
  <c r="L10" i="2"/>
  <c r="L24" i="2"/>
  <c r="L31" i="2"/>
  <c r="L28" i="2"/>
  <c r="M28" i="2" s="1"/>
  <c r="N28" i="2" s="1"/>
  <c r="L15" i="2"/>
  <c r="L22" i="2"/>
  <c r="M22" i="2" s="1"/>
  <c r="N22" i="2" s="1"/>
  <c r="L8" i="2"/>
  <c r="M8" i="2" s="1"/>
  <c r="N8" i="2" s="1"/>
  <c r="K7" i="2"/>
  <c r="K14" i="2"/>
  <c r="K26" i="2"/>
  <c r="K18" i="2"/>
  <c r="K12" i="2"/>
  <c r="L12" i="2" s="1"/>
  <c r="K31" i="2"/>
  <c r="K30" i="2"/>
  <c r="K21" i="2"/>
  <c r="K13" i="2"/>
  <c r="K10" i="2"/>
  <c r="K24" i="2"/>
  <c r="K27" i="2"/>
  <c r="M10" i="2" l="1"/>
  <c r="N10" i="2" s="1"/>
  <c r="M31" i="2"/>
  <c r="N31" i="2" s="1"/>
  <c r="M14" i="2"/>
  <c r="N14" i="2" s="1"/>
  <c r="M7" i="2"/>
  <c r="N7" i="2" s="1"/>
  <c r="L7" i="2"/>
  <c r="M12" i="2"/>
  <c r="N12" i="2" s="1"/>
  <c r="L13" i="2"/>
  <c r="M13" i="2" s="1"/>
  <c r="N13" i="2" s="1"/>
  <c r="L21" i="2"/>
  <c r="M21" i="2" s="1"/>
  <c r="N21" i="2" s="1"/>
  <c r="M24" i="2"/>
  <c r="N24" i="2" s="1"/>
  <c r="M26" i="2"/>
  <c r="N26" i="2" s="1"/>
  <c r="L27" i="2"/>
  <c r="M27" i="2" s="1"/>
  <c r="N27" i="2" s="1"/>
  <c r="L18" i="2"/>
  <c r="M18" i="2" s="1"/>
  <c r="N18" i="2" s="1"/>
  <c r="L30" i="2"/>
  <c r="M30" i="2" s="1"/>
  <c r="N30" i="2" s="1"/>
</calcChain>
</file>

<file path=xl/sharedStrings.xml><?xml version="1.0" encoding="utf-8"?>
<sst xmlns="http://schemas.openxmlformats.org/spreadsheetml/2006/main" count="407" uniqueCount="151">
  <si>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</si>
  <si>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</si>
  <si>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</si>
  <si>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</si>
  <si>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</si>
  <si>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</si>
  <si>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</si>
  <si>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</si>
  <si>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</si>
  <si>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</si>
  <si>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</si>
  <si>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</si>
  <si>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</si>
  <si>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</si>
  <si>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</si>
  <si>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</si>
  <si>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</si>
  <si>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</si>
  <si>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</si>
  <si>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</si>
  <si>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</si>
  <si>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</si>
  <si>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</si>
  <si>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</si>
  <si>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</si>
  <si>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</si>
  <si>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</si>
  <si>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</si>
  <si>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</si>
  <si>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Ath</t>
  </si>
  <si>
    <t>Jingthean</t>
  </si>
  <si>
    <t>14481</t>
  </si>
  <si>
    <t>ath.jingthean@pucsr.edu.kh</t>
  </si>
  <si>
    <t>-</t>
  </si>
  <si>
    <t>1673663277</t>
  </si>
  <si>
    <t>Bun</t>
  </si>
  <si>
    <t>Songlis</t>
  </si>
  <si>
    <t>11832</t>
  </si>
  <si>
    <t>bun.songlis@pucsr.edu.kh</t>
  </si>
  <si>
    <t>Chheng</t>
  </si>
  <si>
    <t>Pichreasey</t>
  </si>
  <si>
    <t>13902</t>
  </si>
  <si>
    <t>chheng.pichreasey@pucsr.edu.kh</t>
  </si>
  <si>
    <t>Da</t>
  </si>
  <si>
    <t>David</t>
  </si>
  <si>
    <t>14668</t>
  </si>
  <si>
    <t>da.david@pucsr.edu.kh</t>
  </si>
  <si>
    <t>Em</t>
  </si>
  <si>
    <t>Chantara</t>
  </si>
  <si>
    <t>13217</t>
  </si>
  <si>
    <t>em.chantara@pucsr.edu.kh</t>
  </si>
  <si>
    <t>Hann</t>
  </si>
  <si>
    <t>Kimchhay</t>
  </si>
  <si>
    <t>13754</t>
  </si>
  <si>
    <t>hann.kimchhay@pucsr.edu.kh</t>
  </si>
  <si>
    <t>Heang</t>
  </si>
  <si>
    <t>Senghong</t>
  </si>
  <si>
    <t>13558</t>
  </si>
  <si>
    <t>heang.senghong@pucsr.edu.kh</t>
  </si>
  <si>
    <t>Heng</t>
  </si>
  <si>
    <t>Sovanvuthy</t>
  </si>
  <si>
    <t>13230</t>
  </si>
  <si>
    <t>heng.sovanvuthy@pucsr.edu.kh</t>
  </si>
  <si>
    <t>Kim</t>
  </si>
  <si>
    <t>Sonyta</t>
  </si>
  <si>
    <t>13573</t>
  </si>
  <si>
    <t>kim.sonyta@pucsr.edu.kh</t>
  </si>
  <si>
    <t>Lek</t>
  </si>
  <si>
    <t>Ronnaryka</t>
  </si>
  <si>
    <t>13486</t>
  </si>
  <si>
    <t>lek.ronnaryka@pucsr.edu.kh</t>
  </si>
  <si>
    <t>Loeum</t>
  </si>
  <si>
    <t>Theavy</t>
  </si>
  <si>
    <t>14694</t>
  </si>
  <si>
    <t>loeum.theavy@pucsr.edu.kh</t>
  </si>
  <si>
    <t>Ma</t>
  </si>
  <si>
    <t>Elen</t>
  </si>
  <si>
    <t>14253</t>
  </si>
  <si>
    <t>ma.elen@pucsr.edu.kh</t>
  </si>
  <si>
    <t>Mean</t>
  </si>
  <si>
    <t>Chengleang</t>
  </si>
  <si>
    <t>13497</t>
  </si>
  <si>
    <t>mean.chengleang@pucsr.edu.kh</t>
  </si>
  <si>
    <t>Nov</t>
  </si>
  <si>
    <t>Saboth</t>
  </si>
  <si>
    <t>13240</t>
  </si>
  <si>
    <t>nov.saboth@pucsr.edu.kh</t>
  </si>
  <si>
    <t>Nuon</t>
  </si>
  <si>
    <t>Panhapich</t>
  </si>
  <si>
    <t>14212</t>
  </si>
  <si>
    <t>nuon.panhapich@pucsr.edu.kh</t>
  </si>
  <si>
    <t>Phoung</t>
  </si>
  <si>
    <t>Sophanha</t>
  </si>
  <si>
    <t>14202</t>
  </si>
  <si>
    <t>phoung.sophanha@pucsr.edu.kh</t>
  </si>
  <si>
    <t>Pisith</t>
  </si>
  <si>
    <t>Pochpanhavoan</t>
  </si>
  <si>
    <t>14246</t>
  </si>
  <si>
    <t>pisith.pochpanhavoan@pucsr.edu.kh</t>
  </si>
  <si>
    <t>Sarakvich</t>
  </si>
  <si>
    <t>Molika</t>
  </si>
  <si>
    <t>14294</t>
  </si>
  <si>
    <t>sarakvich.molika@pucsr.edu.kh</t>
  </si>
  <si>
    <t>Sen</t>
  </si>
  <si>
    <t>Afita</t>
  </si>
  <si>
    <t>13128</t>
  </si>
  <si>
    <t>sen.afita@pucsr.edu.kh</t>
  </si>
  <si>
    <t>Taing</t>
  </si>
  <si>
    <t>Muysomaly</t>
  </si>
  <si>
    <t>12806</t>
  </si>
  <si>
    <t>taing.muysomaly@pucsr.edu.kh</t>
  </si>
  <si>
    <t>Than</t>
  </si>
  <si>
    <t>Pheakdey</t>
  </si>
  <si>
    <t>13236</t>
  </si>
  <si>
    <t>than.pheakdey@pucsr.edu.kh</t>
  </si>
  <si>
    <t>Thin</t>
  </si>
  <si>
    <t>Sokthyreak</t>
  </si>
  <si>
    <t>11714</t>
  </si>
  <si>
    <t>thin.sokthyreak@pucsr.edu.kh</t>
  </si>
  <si>
    <t>Thol</t>
  </si>
  <si>
    <t>Sothearad</t>
  </si>
  <si>
    <t>11948</t>
  </si>
  <si>
    <t>thol.sothearad@pucsr.edu.kh</t>
  </si>
  <si>
    <t>Vichet</t>
  </si>
  <si>
    <t>Sophia</t>
  </si>
  <si>
    <t>13693</t>
  </si>
  <si>
    <t>vichet.sophia@pucsr.edu.kh</t>
  </si>
  <si>
    <t>Vin</t>
  </si>
  <si>
    <t>Sokveasna</t>
  </si>
  <si>
    <t>14451</t>
  </si>
  <si>
    <t>vin.sokveasna@pucsr.edu.kh</t>
  </si>
  <si>
    <t>You</t>
  </si>
  <si>
    <t>Sosouphea</t>
  </si>
  <si>
    <t>13249</t>
  </si>
  <si>
    <t>you.sosouphea@pucsr.edu.kh</t>
  </si>
  <si>
    <t>SURNAME</t>
  </si>
  <si>
    <t>FIRST NAME</t>
  </si>
  <si>
    <t>ID</t>
  </si>
  <si>
    <t>VENTURES CLASS</t>
  </si>
  <si>
    <t>READING CLASS</t>
  </si>
  <si>
    <t>COMPUTER CLASS</t>
  </si>
  <si>
    <t>GRADE</t>
  </si>
  <si>
    <t>EHSS-7B/ Result</t>
  </si>
  <si>
    <t>s</t>
  </si>
  <si>
    <t>ABSENCE PENALTY</t>
  </si>
  <si>
    <t>FINAL SCORE AFTER ABSENCE PENALTY</t>
  </si>
  <si>
    <t>SUB-TOTAL</t>
  </si>
  <si>
    <t>Column1</t>
  </si>
  <si>
    <t>Column2</t>
  </si>
  <si>
    <t>Column3</t>
  </si>
  <si>
    <t>EHSS-07 B - Final Grades for 17 Oct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</si>
</sst>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Times New Roman"/>
      <family val="1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D62A8-457C-774B-91CB-875450B930A6}" name="Table1" displayName="Table1" ref="D6:N32" totalsRowShown="0" dataDxfId="0">
  <autoFilter ref="D6:N32" xr:uid="{D0CD62A8-457C-774B-91CB-875450B930A6}"/>
  <tableColumns count="11">
    <tableColumn id="1" xr3:uid="{69122497-C8A4-674B-96AA-03EA2009ABAC}" name="ID" dataDxfId="9"/>
    <tableColumn id="2" xr3:uid="{CED5A15D-8DFC-2042-814E-0B5205D228C9}" name="VENTURES CLASS"/>
    <tableColumn id="3" xr3:uid="{92ACC914-B359-C74F-A3B1-F1FEECB4FA72}" name="Column1" dataDxfId="8">
      <calculatedColumnFormula>E7*0.45</calculatedColumnFormula>
    </tableColumn>
    <tableColumn id="4" xr3:uid="{60B6C40E-C7CD-8140-BB26-BBE5C5A39B3C}" name="READING CLASS"/>
    <tableColumn id="5" xr3:uid="{4A5DFE47-673A-B74F-A5B4-FEC652A1C3E2}" name="Column2" dataDxfId="7">
      <calculatedColumnFormula>G7*0.45</calculatedColumnFormula>
    </tableColumn>
    <tableColumn id="6" xr3:uid="{E50A43AA-1689-BE43-8AD3-7BC0F8B6902A}" name="COMPUTER CLASS" dataDxfId="6"/>
    <tableColumn id="7" xr3:uid="{81DC1CFD-E277-FA47-9B4C-2031152CE288}" name="Column3" dataDxfId="5">
      <calculatedColumnFormula>I7*0.1</calculatedColumnFormula>
    </tableColumn>
    <tableColumn id="8" xr3:uid="{19374BF5-B569-3D48-ACC1-5EB5ECF9EC88}" name="SUB-TOTAL" dataDxfId="4">
      <calculatedColumnFormula>F7+H7+J7</calculatedColumnFormula>
    </tableColumn>
    <tableColumn id="9" xr3:uid="{9EEE82E4-B387-4C43-84B0-2954A9A5D71F}" name="ABSENCE PENALTY" dataDxfId="3">
      <calculatedColumnFormula>W7*K7*0.475*0.33</calculatedColumnFormula>
    </tableColumn>
    <tableColumn id="10" xr3:uid="{ED624028-4838-614C-99D1-2C7366F36460}" name="FINAL SCORE AFTER ABSENCE PENALTY" dataDxfId="2">
      <calculatedColumnFormula>K7-L7</calculatedColumnFormula>
    </tableColumn>
    <tableColumn id="11" xr3:uid="{BA7F77FA-D4F1-9848-8CCB-043459A50689}" name="GRADE" dataDxfId="1">
      <calculatedColumnFormula>IF(M7&lt;50,"F",IF(M7&lt;65,"D",IF(M7&lt;80,"C",IF(M7&lt;90,"B",IF(M7&gt;=90,"A")))))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opLeftCell="I1" workbookViewId="0">
      <selection activeCell="AA1" sqref="AA1:AB27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55.83</v>
      </c>
      <c r="H2">
        <v>83.02</v>
      </c>
      <c r="I2">
        <v>78.28</v>
      </c>
      <c r="J2">
        <v>8</v>
      </c>
      <c r="K2">
        <v>6.43</v>
      </c>
      <c r="L2">
        <v>9.06</v>
      </c>
      <c r="M2">
        <v>89.39</v>
      </c>
      <c r="N2">
        <v>8.94</v>
      </c>
      <c r="O2">
        <v>81.38</v>
      </c>
      <c r="P2">
        <v>8.14</v>
      </c>
      <c r="Q2">
        <v>23.99</v>
      </c>
      <c r="R2">
        <v>71.98</v>
      </c>
      <c r="S2">
        <v>7.44</v>
      </c>
      <c r="T2">
        <v>8</v>
      </c>
      <c r="U2">
        <v>6.15</v>
      </c>
      <c r="V2">
        <v>0</v>
      </c>
      <c r="W2">
        <v>0</v>
      </c>
      <c r="X2">
        <v>0</v>
      </c>
      <c r="Y2">
        <v>0</v>
      </c>
      <c r="Z2">
        <v>5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71.97</v>
      </c>
      <c r="H3">
        <v>67</v>
      </c>
      <c r="I3">
        <v>56.81</v>
      </c>
      <c r="J3">
        <v>5.0999999999999996</v>
      </c>
      <c r="K3">
        <v>5.48</v>
      </c>
      <c r="L3">
        <v>6.47</v>
      </c>
      <c r="M3">
        <v>72.73</v>
      </c>
      <c r="N3">
        <v>7.27</v>
      </c>
      <c r="O3">
        <v>71.45</v>
      </c>
      <c r="P3">
        <v>7.15</v>
      </c>
      <c r="Q3">
        <v>73.98</v>
      </c>
      <c r="R3">
        <v>72.23</v>
      </c>
      <c r="S3">
        <v>5.92</v>
      </c>
      <c r="T3">
        <v>8.4</v>
      </c>
      <c r="U3">
        <v>7.35</v>
      </c>
      <c r="V3">
        <v>76.58</v>
      </c>
      <c r="W3">
        <v>7.66</v>
      </c>
      <c r="X3">
        <v>73.14</v>
      </c>
      <c r="Y3">
        <v>7.31</v>
      </c>
      <c r="Z3">
        <v>5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91.41</v>
      </c>
      <c r="H4">
        <v>89.78</v>
      </c>
      <c r="I4">
        <v>81.77</v>
      </c>
      <c r="J4">
        <v>9.33</v>
      </c>
      <c r="K4">
        <v>7.81</v>
      </c>
      <c r="L4">
        <v>7.39</v>
      </c>
      <c r="M4">
        <v>90.4</v>
      </c>
      <c r="N4">
        <v>9.0399999999999991</v>
      </c>
      <c r="O4">
        <v>97.16</v>
      </c>
      <c r="P4">
        <v>9.7200000000000006</v>
      </c>
      <c r="Q4">
        <v>92.13</v>
      </c>
      <c r="R4">
        <v>84.3</v>
      </c>
      <c r="S4">
        <v>8.67</v>
      </c>
      <c r="T4">
        <v>8.4</v>
      </c>
      <c r="U4">
        <v>8.2200000000000006</v>
      </c>
      <c r="V4">
        <v>95.95</v>
      </c>
      <c r="W4">
        <v>9.59</v>
      </c>
      <c r="X4">
        <v>96.15</v>
      </c>
      <c r="Y4">
        <v>9.6199999999999992</v>
      </c>
      <c r="Z4">
        <v>5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52.26</v>
      </c>
      <c r="H5">
        <v>41.24</v>
      </c>
      <c r="I5">
        <v>35.08</v>
      </c>
      <c r="J5">
        <v>9.67</v>
      </c>
      <c r="K5">
        <v>0.86</v>
      </c>
      <c r="L5" s="1" t="s">
        <v>33</v>
      </c>
      <c r="M5">
        <v>0</v>
      </c>
      <c r="N5">
        <v>0</v>
      </c>
      <c r="O5">
        <v>88.65</v>
      </c>
      <c r="P5">
        <v>8.8699999999999992</v>
      </c>
      <c r="Q5">
        <v>58.25</v>
      </c>
      <c r="R5">
        <v>83.72</v>
      </c>
      <c r="S5">
        <v>8</v>
      </c>
      <c r="T5">
        <v>8.8000000000000007</v>
      </c>
      <c r="U5">
        <v>8.31</v>
      </c>
      <c r="V5">
        <v>0</v>
      </c>
      <c r="W5">
        <v>0</v>
      </c>
      <c r="X5">
        <v>91.03</v>
      </c>
      <c r="Y5">
        <v>9.1</v>
      </c>
      <c r="Z5">
        <v>5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79.3</v>
      </c>
      <c r="H6">
        <v>82.81</v>
      </c>
      <c r="I6">
        <v>80.45</v>
      </c>
      <c r="J6">
        <v>8.44</v>
      </c>
      <c r="K6">
        <v>6.86</v>
      </c>
      <c r="L6">
        <v>8.83</v>
      </c>
      <c r="M6">
        <v>85.35</v>
      </c>
      <c r="N6">
        <v>8.5399999999999991</v>
      </c>
      <c r="O6">
        <v>82.62</v>
      </c>
      <c r="P6">
        <v>8.26</v>
      </c>
      <c r="Q6">
        <v>73.61</v>
      </c>
      <c r="R6">
        <v>74.73</v>
      </c>
      <c r="S6">
        <v>8</v>
      </c>
      <c r="T6">
        <v>7.4</v>
      </c>
      <c r="U6">
        <v>7.02</v>
      </c>
      <c r="V6">
        <v>78.150000000000006</v>
      </c>
      <c r="W6">
        <v>7.82</v>
      </c>
      <c r="X6">
        <v>67.95</v>
      </c>
      <c r="Y6">
        <v>6.79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76.61</v>
      </c>
      <c r="H7">
        <v>72.569999999999993</v>
      </c>
      <c r="I7">
        <v>74.95</v>
      </c>
      <c r="J7">
        <v>6.67</v>
      </c>
      <c r="K7">
        <v>7.76</v>
      </c>
      <c r="L7">
        <v>8.06</v>
      </c>
      <c r="M7">
        <v>69.19</v>
      </c>
      <c r="N7">
        <v>6.92</v>
      </c>
      <c r="O7">
        <v>73.58</v>
      </c>
      <c r="P7">
        <v>7.36</v>
      </c>
      <c r="Q7">
        <v>78.180000000000007</v>
      </c>
      <c r="R7">
        <v>81.11</v>
      </c>
      <c r="S7">
        <v>8.33</v>
      </c>
      <c r="T7">
        <v>8</v>
      </c>
      <c r="U7">
        <v>8</v>
      </c>
      <c r="V7">
        <v>65.77</v>
      </c>
      <c r="W7">
        <v>6.58</v>
      </c>
      <c r="X7">
        <v>87.66</v>
      </c>
      <c r="Y7">
        <v>8.77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81.86</v>
      </c>
      <c r="H8">
        <v>88.13</v>
      </c>
      <c r="I8">
        <v>87.95</v>
      </c>
      <c r="J8">
        <v>9.44</v>
      </c>
      <c r="K8">
        <v>9.52</v>
      </c>
      <c r="L8">
        <v>7.42</v>
      </c>
      <c r="M8">
        <v>88.13</v>
      </c>
      <c r="N8">
        <v>8.81</v>
      </c>
      <c r="O8">
        <v>88.3</v>
      </c>
      <c r="P8">
        <v>8.83</v>
      </c>
      <c r="Q8">
        <v>73.680000000000007</v>
      </c>
      <c r="R8">
        <v>72.48</v>
      </c>
      <c r="S8">
        <v>7.67</v>
      </c>
      <c r="T8">
        <v>7.73</v>
      </c>
      <c r="U8">
        <v>6.34</v>
      </c>
      <c r="V8">
        <v>67.790000000000006</v>
      </c>
      <c r="W8">
        <v>6.78</v>
      </c>
      <c r="X8">
        <v>80.77</v>
      </c>
      <c r="Y8">
        <v>8.08</v>
      </c>
      <c r="Z8">
        <v>5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91.24</v>
      </c>
      <c r="H9">
        <v>93.27</v>
      </c>
      <c r="I9">
        <v>96.24</v>
      </c>
      <c r="J9">
        <v>9.7799999999999994</v>
      </c>
      <c r="K9">
        <v>9.43</v>
      </c>
      <c r="L9">
        <v>9.67</v>
      </c>
      <c r="M9">
        <v>92.42</v>
      </c>
      <c r="N9">
        <v>9.24</v>
      </c>
      <c r="O9">
        <v>91.13</v>
      </c>
      <c r="P9">
        <v>9.11</v>
      </c>
      <c r="Q9">
        <v>88.29</v>
      </c>
      <c r="R9">
        <v>90.89</v>
      </c>
      <c r="S9">
        <v>7.67</v>
      </c>
      <c r="T9">
        <v>9.6</v>
      </c>
      <c r="U9">
        <v>10</v>
      </c>
      <c r="V9">
        <v>86.49</v>
      </c>
      <c r="W9">
        <v>8.65</v>
      </c>
      <c r="X9">
        <v>87.5</v>
      </c>
      <c r="Y9">
        <v>8.75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54.74</v>
      </c>
      <c r="H10">
        <v>67.349999999999994</v>
      </c>
      <c r="I10">
        <v>73.72</v>
      </c>
      <c r="J10">
        <v>7.33</v>
      </c>
      <c r="K10">
        <v>7.14</v>
      </c>
      <c r="L10">
        <v>7.64</v>
      </c>
      <c r="M10">
        <v>62.37</v>
      </c>
      <c r="N10">
        <v>6.24</v>
      </c>
      <c r="O10">
        <v>65.959999999999994</v>
      </c>
      <c r="P10">
        <v>6.6</v>
      </c>
      <c r="Q10">
        <v>37.36</v>
      </c>
      <c r="R10">
        <v>42.22</v>
      </c>
      <c r="S10">
        <v>5.33</v>
      </c>
      <c r="T10">
        <v>7.33</v>
      </c>
      <c r="U10">
        <v>0</v>
      </c>
      <c r="V10">
        <v>0</v>
      </c>
      <c r="W10">
        <v>0</v>
      </c>
      <c r="X10">
        <v>69.87</v>
      </c>
      <c r="Y10">
        <v>6.99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89.41</v>
      </c>
      <c r="H11">
        <v>93.3</v>
      </c>
      <c r="I11">
        <v>96.67</v>
      </c>
      <c r="J11">
        <v>9.33</v>
      </c>
      <c r="K11">
        <v>10</v>
      </c>
      <c r="L11">
        <v>9.67</v>
      </c>
      <c r="M11">
        <v>95.45</v>
      </c>
      <c r="N11">
        <v>9.5500000000000007</v>
      </c>
      <c r="O11">
        <v>87.77</v>
      </c>
      <c r="P11">
        <v>8.7799999999999994</v>
      </c>
      <c r="Q11">
        <v>84.4</v>
      </c>
      <c r="R11">
        <v>86.37</v>
      </c>
      <c r="S11">
        <v>9.33</v>
      </c>
      <c r="T11">
        <v>8.8000000000000007</v>
      </c>
      <c r="U11">
        <v>7.78</v>
      </c>
      <c r="V11">
        <v>78.38</v>
      </c>
      <c r="W11">
        <v>7.84</v>
      </c>
      <c r="X11">
        <v>88.46</v>
      </c>
      <c r="Y11">
        <v>8.85</v>
      </c>
      <c r="Z11">
        <v>5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88.67</v>
      </c>
      <c r="H12">
        <v>82.37</v>
      </c>
      <c r="I12">
        <v>83.7</v>
      </c>
      <c r="J12">
        <v>9.2200000000000006</v>
      </c>
      <c r="K12">
        <v>8.33</v>
      </c>
      <c r="L12">
        <v>7.56</v>
      </c>
      <c r="M12">
        <v>83.08</v>
      </c>
      <c r="N12">
        <v>8.31</v>
      </c>
      <c r="O12">
        <v>80.319999999999993</v>
      </c>
      <c r="P12">
        <v>8.0299999999999994</v>
      </c>
      <c r="Q12">
        <v>93.77</v>
      </c>
      <c r="R12">
        <v>100</v>
      </c>
      <c r="S12">
        <v>10</v>
      </c>
      <c r="T12">
        <v>10</v>
      </c>
      <c r="U12">
        <v>10</v>
      </c>
      <c r="V12">
        <v>91.89</v>
      </c>
      <c r="W12">
        <v>9.19</v>
      </c>
      <c r="X12">
        <v>89.42</v>
      </c>
      <c r="Y12">
        <v>8.94</v>
      </c>
      <c r="Z12">
        <v>5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95.73</v>
      </c>
      <c r="H13">
        <v>96.42</v>
      </c>
      <c r="I13">
        <v>100</v>
      </c>
      <c r="J13">
        <v>10</v>
      </c>
      <c r="K13">
        <v>10</v>
      </c>
      <c r="L13">
        <v>10</v>
      </c>
      <c r="M13">
        <v>95.45</v>
      </c>
      <c r="N13">
        <v>9.5500000000000007</v>
      </c>
      <c r="O13">
        <v>93.79</v>
      </c>
      <c r="P13">
        <v>9.3800000000000008</v>
      </c>
      <c r="Q13">
        <v>94.6</v>
      </c>
      <c r="R13">
        <v>100</v>
      </c>
      <c r="S13">
        <v>10</v>
      </c>
      <c r="T13">
        <v>10</v>
      </c>
      <c r="U13">
        <v>10</v>
      </c>
      <c r="V13">
        <v>90.54</v>
      </c>
      <c r="W13">
        <v>9.0500000000000007</v>
      </c>
      <c r="X13">
        <v>93.27</v>
      </c>
      <c r="Y13">
        <v>9.33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82.71</v>
      </c>
      <c r="H14">
        <v>85.29</v>
      </c>
      <c r="I14">
        <v>84.1</v>
      </c>
      <c r="J14">
        <v>7.94</v>
      </c>
      <c r="K14">
        <v>8.9499999999999993</v>
      </c>
      <c r="L14">
        <v>8.33</v>
      </c>
      <c r="M14">
        <v>87.37</v>
      </c>
      <c r="N14">
        <v>8.74</v>
      </c>
      <c r="O14">
        <v>84.4</v>
      </c>
      <c r="P14">
        <v>8.44</v>
      </c>
      <c r="Q14">
        <v>78.31</v>
      </c>
      <c r="R14">
        <v>81.78</v>
      </c>
      <c r="S14">
        <v>8.33</v>
      </c>
      <c r="T14">
        <v>9.1999999999999993</v>
      </c>
      <c r="U14">
        <v>7</v>
      </c>
      <c r="V14">
        <v>72.97</v>
      </c>
      <c r="W14">
        <v>7.3</v>
      </c>
      <c r="X14">
        <v>80.19</v>
      </c>
      <c r="Y14">
        <v>8.02</v>
      </c>
      <c r="Z14">
        <v>5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53.71</v>
      </c>
      <c r="H15">
        <v>82.45</v>
      </c>
      <c r="I15">
        <v>76.010000000000005</v>
      </c>
      <c r="J15">
        <v>9</v>
      </c>
      <c r="K15">
        <v>6.86</v>
      </c>
      <c r="L15">
        <v>6.94</v>
      </c>
      <c r="M15">
        <v>88.89</v>
      </c>
      <c r="N15">
        <v>8.89</v>
      </c>
      <c r="O15">
        <v>82.45</v>
      </c>
      <c r="P15">
        <v>8.24</v>
      </c>
      <c r="Q15">
        <v>20.11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60.32</v>
      </c>
      <c r="Y15">
        <v>6.03</v>
      </c>
      <c r="Z15">
        <v>5</v>
      </c>
      <c r="AA15" s="1" t="s">
        <v>33</v>
      </c>
      <c r="AB15" s="1" t="s">
        <v>33</v>
      </c>
      <c r="AC15" s="1" t="s">
        <v>34</v>
      </c>
    </row>
    <row r="16" spans="1:29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96.06</v>
      </c>
      <c r="H16">
        <v>94.85</v>
      </c>
      <c r="I16">
        <v>100</v>
      </c>
      <c r="J16">
        <v>10</v>
      </c>
      <c r="K16">
        <v>10</v>
      </c>
      <c r="L16">
        <v>10</v>
      </c>
      <c r="M16">
        <v>96.97</v>
      </c>
      <c r="N16">
        <v>9.6999999999999993</v>
      </c>
      <c r="O16">
        <v>87.59</v>
      </c>
      <c r="P16">
        <v>8.76</v>
      </c>
      <c r="Q16">
        <v>96.86</v>
      </c>
      <c r="R16">
        <v>100</v>
      </c>
      <c r="S16">
        <v>10</v>
      </c>
      <c r="T16">
        <v>10</v>
      </c>
      <c r="U16">
        <v>10</v>
      </c>
      <c r="V16">
        <v>97.3</v>
      </c>
      <c r="W16">
        <v>9.73</v>
      </c>
      <c r="X16">
        <v>93.27</v>
      </c>
      <c r="Y16">
        <v>9.33</v>
      </c>
      <c r="Z16">
        <v>5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81.459999999999994</v>
      </c>
      <c r="H17">
        <v>85.09</v>
      </c>
      <c r="I17">
        <v>81.47</v>
      </c>
      <c r="J17">
        <v>7.89</v>
      </c>
      <c r="K17">
        <v>8.86</v>
      </c>
      <c r="L17">
        <v>7.69</v>
      </c>
      <c r="M17">
        <v>89.39</v>
      </c>
      <c r="N17">
        <v>8.94</v>
      </c>
      <c r="O17">
        <v>84.4</v>
      </c>
      <c r="P17">
        <v>8.44</v>
      </c>
      <c r="Q17">
        <v>75.89</v>
      </c>
      <c r="R17">
        <v>79.11</v>
      </c>
      <c r="S17">
        <v>8.67</v>
      </c>
      <c r="T17">
        <v>8.4</v>
      </c>
      <c r="U17">
        <v>6.67</v>
      </c>
      <c r="V17">
        <v>71.62</v>
      </c>
      <c r="W17">
        <v>7.16</v>
      </c>
      <c r="X17">
        <v>76.92</v>
      </c>
      <c r="Y17">
        <v>7.69</v>
      </c>
      <c r="Z17">
        <v>5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41.42</v>
      </c>
      <c r="H18">
        <v>76.680000000000007</v>
      </c>
      <c r="I18">
        <v>72.37</v>
      </c>
      <c r="J18">
        <v>8.94</v>
      </c>
      <c r="K18">
        <v>7.57</v>
      </c>
      <c r="L18">
        <v>5.19</v>
      </c>
      <c r="M18">
        <v>70.959999999999994</v>
      </c>
      <c r="N18">
        <v>7.1</v>
      </c>
      <c r="O18">
        <v>86.7</v>
      </c>
      <c r="P18">
        <v>8.67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</v>
      </c>
      <c r="AA18" s="1" t="s">
        <v>33</v>
      </c>
      <c r="AB18" s="1" t="s">
        <v>33</v>
      </c>
      <c r="AC18" s="1" t="s">
        <v>34</v>
      </c>
    </row>
    <row r="19" spans="1:29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93.95</v>
      </c>
      <c r="H19">
        <v>93.91</v>
      </c>
      <c r="I19">
        <v>95.71</v>
      </c>
      <c r="J19">
        <v>9.67</v>
      </c>
      <c r="K19">
        <v>9.0500000000000007</v>
      </c>
      <c r="L19">
        <v>10</v>
      </c>
      <c r="M19">
        <v>87.63</v>
      </c>
      <c r="N19">
        <v>8.76</v>
      </c>
      <c r="O19">
        <v>98.4</v>
      </c>
      <c r="P19">
        <v>9.84</v>
      </c>
      <c r="Q19">
        <v>93.34</v>
      </c>
      <c r="R19">
        <v>93.6</v>
      </c>
      <c r="S19">
        <v>10</v>
      </c>
      <c r="T19">
        <v>9.6</v>
      </c>
      <c r="U19">
        <v>8.48</v>
      </c>
      <c r="V19">
        <v>91.22</v>
      </c>
      <c r="W19">
        <v>9.1199999999999992</v>
      </c>
      <c r="X19">
        <v>95.19</v>
      </c>
      <c r="Y19">
        <v>9.52</v>
      </c>
      <c r="Z19">
        <v>5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56.25</v>
      </c>
      <c r="H20">
        <v>84.29</v>
      </c>
      <c r="I20">
        <v>78.98</v>
      </c>
      <c r="J20">
        <v>7.61</v>
      </c>
      <c r="K20">
        <v>7.67</v>
      </c>
      <c r="L20">
        <v>8.42</v>
      </c>
      <c r="M20">
        <v>90.91</v>
      </c>
      <c r="N20">
        <v>9.09</v>
      </c>
      <c r="O20">
        <v>82.98</v>
      </c>
      <c r="P20">
        <v>8.3000000000000007</v>
      </c>
      <c r="Q20">
        <v>23.61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70.83</v>
      </c>
      <c r="Y20">
        <v>7.08</v>
      </c>
      <c r="Z20">
        <v>5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79.14</v>
      </c>
      <c r="H21">
        <v>83.49</v>
      </c>
      <c r="I21">
        <v>82.28</v>
      </c>
      <c r="J21">
        <v>8.44</v>
      </c>
      <c r="K21">
        <v>7.9</v>
      </c>
      <c r="L21">
        <v>8.33</v>
      </c>
      <c r="M21">
        <v>87.88</v>
      </c>
      <c r="N21">
        <v>8.7899999999999991</v>
      </c>
      <c r="O21">
        <v>80.319999999999993</v>
      </c>
      <c r="P21">
        <v>8.0299999999999994</v>
      </c>
      <c r="Q21">
        <v>72.58</v>
      </c>
      <c r="R21">
        <v>71.58</v>
      </c>
      <c r="S21">
        <v>7.33</v>
      </c>
      <c r="T21">
        <v>6.4</v>
      </c>
      <c r="U21">
        <v>7.74</v>
      </c>
      <c r="V21">
        <v>65.41</v>
      </c>
      <c r="W21">
        <v>6.54</v>
      </c>
      <c r="X21">
        <v>80.77</v>
      </c>
      <c r="Y21">
        <v>8.08</v>
      </c>
      <c r="Z21">
        <v>5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82.36</v>
      </c>
      <c r="H22">
        <v>85.82</v>
      </c>
      <c r="I22">
        <v>84.5</v>
      </c>
      <c r="J22">
        <v>8.7799999999999994</v>
      </c>
      <c r="K22">
        <v>8.57</v>
      </c>
      <c r="L22">
        <v>8</v>
      </c>
      <c r="M22">
        <v>84.85</v>
      </c>
      <c r="N22">
        <v>8.48</v>
      </c>
      <c r="O22">
        <v>88.12</v>
      </c>
      <c r="P22">
        <v>8.81</v>
      </c>
      <c r="Q22">
        <v>77.05</v>
      </c>
      <c r="R22">
        <v>78.56</v>
      </c>
      <c r="S22">
        <v>8</v>
      </c>
      <c r="T22">
        <v>7.9</v>
      </c>
      <c r="U22">
        <v>7.67</v>
      </c>
      <c r="V22">
        <v>75.680000000000007</v>
      </c>
      <c r="W22">
        <v>7.57</v>
      </c>
      <c r="X22">
        <v>76.92</v>
      </c>
      <c r="Y22">
        <v>7.69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80.959999999999994</v>
      </c>
      <c r="H23">
        <v>80.760000000000005</v>
      </c>
      <c r="I23">
        <v>78.819999999999993</v>
      </c>
      <c r="J23">
        <v>8.8699999999999992</v>
      </c>
      <c r="K23">
        <v>7.19</v>
      </c>
      <c r="L23">
        <v>7.58</v>
      </c>
      <c r="M23">
        <v>86.87</v>
      </c>
      <c r="N23">
        <v>8.69</v>
      </c>
      <c r="O23">
        <v>76.599999999999994</v>
      </c>
      <c r="P23">
        <v>7.66</v>
      </c>
      <c r="Q23">
        <v>79.16</v>
      </c>
      <c r="R23">
        <v>75.47</v>
      </c>
      <c r="S23">
        <v>7</v>
      </c>
      <c r="T23">
        <v>8.4</v>
      </c>
      <c r="U23">
        <v>7.24</v>
      </c>
      <c r="V23">
        <v>72.75</v>
      </c>
      <c r="W23">
        <v>7.27</v>
      </c>
      <c r="X23">
        <v>89.26</v>
      </c>
      <c r="Y23">
        <v>8.93</v>
      </c>
      <c r="Z23">
        <v>5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55.61</v>
      </c>
      <c r="H24">
        <v>22.64</v>
      </c>
      <c r="I24">
        <v>0</v>
      </c>
      <c r="J24">
        <v>0</v>
      </c>
      <c r="K24">
        <v>0</v>
      </c>
      <c r="L24" s="1" t="s">
        <v>33</v>
      </c>
      <c r="M24">
        <v>0</v>
      </c>
      <c r="N24">
        <v>0</v>
      </c>
      <c r="O24">
        <v>67.91</v>
      </c>
      <c r="P24">
        <v>6.79</v>
      </c>
      <c r="Q24">
        <v>83.91</v>
      </c>
      <c r="R24">
        <v>94.22</v>
      </c>
      <c r="S24">
        <v>8.67</v>
      </c>
      <c r="T24">
        <v>9.6</v>
      </c>
      <c r="U24">
        <v>10</v>
      </c>
      <c r="V24">
        <v>85.14</v>
      </c>
      <c r="W24">
        <v>8.51</v>
      </c>
      <c r="X24">
        <v>72.37</v>
      </c>
      <c r="Y24">
        <v>7.24</v>
      </c>
      <c r="Z24">
        <v>5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66.37</v>
      </c>
      <c r="H25">
        <v>80.67</v>
      </c>
      <c r="I25">
        <v>81.27</v>
      </c>
      <c r="J25">
        <v>7.1</v>
      </c>
      <c r="K25">
        <v>8.9499999999999993</v>
      </c>
      <c r="L25">
        <v>8.33</v>
      </c>
      <c r="M25">
        <v>79.55</v>
      </c>
      <c r="N25">
        <v>7.95</v>
      </c>
      <c r="O25">
        <v>81.209999999999994</v>
      </c>
      <c r="P25">
        <v>8.1199999999999992</v>
      </c>
      <c r="Q25">
        <v>48.52</v>
      </c>
      <c r="R25">
        <v>72.22</v>
      </c>
      <c r="S25">
        <v>6.58</v>
      </c>
      <c r="T25">
        <v>7.6</v>
      </c>
      <c r="U25">
        <v>7.48</v>
      </c>
      <c r="V25">
        <v>4.05</v>
      </c>
      <c r="W25">
        <v>0.41</v>
      </c>
      <c r="X25">
        <v>69.290000000000006</v>
      </c>
      <c r="Y25">
        <v>6.93</v>
      </c>
      <c r="Z25">
        <v>5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89.78</v>
      </c>
      <c r="H26">
        <v>90.01</v>
      </c>
      <c r="I26">
        <v>84.58</v>
      </c>
      <c r="J26">
        <v>9.33</v>
      </c>
      <c r="K26">
        <v>8.1</v>
      </c>
      <c r="L26">
        <v>7.94</v>
      </c>
      <c r="M26">
        <v>95.2</v>
      </c>
      <c r="N26">
        <v>9.52</v>
      </c>
      <c r="O26">
        <v>90.25</v>
      </c>
      <c r="P26">
        <v>9.02</v>
      </c>
      <c r="Q26">
        <v>88.47</v>
      </c>
      <c r="R26">
        <v>82.19</v>
      </c>
      <c r="S26">
        <v>8.33</v>
      </c>
      <c r="T26">
        <v>7.6</v>
      </c>
      <c r="U26">
        <v>8.7200000000000006</v>
      </c>
      <c r="V26">
        <v>91.89</v>
      </c>
      <c r="W26">
        <v>9.19</v>
      </c>
      <c r="X26">
        <v>91.35</v>
      </c>
      <c r="Y26">
        <v>9.1300000000000008</v>
      </c>
      <c r="Z26">
        <v>5</v>
      </c>
      <c r="AA26" s="1" t="s">
        <v>33</v>
      </c>
      <c r="AB26" s="1" t="s">
        <v>33</v>
      </c>
      <c r="AC26" s="1" t="s">
        <v>34</v>
      </c>
    </row>
    <row r="27" spans="1:29" x14ac:dyDescent="0.2">
      <c r="A27" s="1" t="s">
        <v>131</v>
      </c>
      <c r="B27" s="1" t="s">
        <v>132</v>
      </c>
      <c r="C27" s="1" t="s">
        <v>133</v>
      </c>
      <c r="D27" s="1"/>
      <c r="E27" s="1"/>
      <c r="F27" s="1" t="s">
        <v>134</v>
      </c>
      <c r="G27">
        <v>88.58</v>
      </c>
      <c r="H27">
        <v>90.78</v>
      </c>
      <c r="I27">
        <v>100</v>
      </c>
      <c r="J27">
        <v>10</v>
      </c>
      <c r="K27">
        <v>10</v>
      </c>
      <c r="L27">
        <v>10</v>
      </c>
      <c r="M27">
        <v>100</v>
      </c>
      <c r="N27">
        <v>10</v>
      </c>
      <c r="O27">
        <v>72.34</v>
      </c>
      <c r="P27">
        <v>7.23</v>
      </c>
      <c r="Q27">
        <v>85.18</v>
      </c>
      <c r="R27">
        <v>100</v>
      </c>
      <c r="S27">
        <v>10</v>
      </c>
      <c r="T27">
        <v>10</v>
      </c>
      <c r="U27">
        <v>10</v>
      </c>
      <c r="V27">
        <v>76.22</v>
      </c>
      <c r="W27">
        <v>7.62</v>
      </c>
      <c r="X27">
        <v>79.33</v>
      </c>
      <c r="Y27">
        <v>7.93</v>
      </c>
      <c r="Z27">
        <v>5</v>
      </c>
      <c r="AA27" s="1" t="s">
        <v>33</v>
      </c>
      <c r="AB27" s="1" t="s">
        <v>33</v>
      </c>
      <c r="AC27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37"/>
  <sheetViews>
    <sheetView tabSelected="1" workbookViewId="0">
      <selection activeCell="Q52" sqref="Q52"/>
    </sheetView>
  </sheetViews>
  <sheetFormatPr baseColWidth="10" defaultColWidth="8.83203125" defaultRowHeight="15" x14ac:dyDescent="0.2"/>
  <cols>
    <col min="2" max="2" width="17.5" customWidth="1"/>
    <col min="3" max="3" width="16.83203125" customWidth="1"/>
    <col min="5" max="5" width="0" hidden="1" customWidth="1"/>
    <col min="6" max="6" width="15.83203125" hidden="1" customWidth="1"/>
    <col min="7" max="10" width="0" hidden="1" customWidth="1"/>
    <col min="11" max="11" width="13" customWidth="1"/>
    <col min="12" max="12" width="11.1640625" customWidth="1"/>
    <col min="13" max="13" width="20" customWidth="1"/>
    <col min="14" max="14" width="9.5" customWidth="1"/>
  </cols>
  <sheetData>
    <row r="3" spans="2:23" ht="26" x14ac:dyDescent="0.3">
      <c r="B3" s="2" t="s">
        <v>142</v>
      </c>
      <c r="C3" s="2"/>
      <c r="D3" s="3"/>
    </row>
    <row r="4" spans="2:23" ht="29" x14ac:dyDescent="0.35">
      <c r="D4" s="11" t="s">
        <v>150</v>
      </c>
    </row>
    <row r="5" spans="2:23" ht="16" x14ac:dyDescent="0.2">
      <c r="P5" s="9" t="s">
        <v>138</v>
      </c>
      <c r="Q5" s="9"/>
      <c r="R5" s="9"/>
      <c r="S5" s="9"/>
      <c r="T5" s="9" t="s">
        <v>139</v>
      </c>
      <c r="U5" s="9"/>
      <c r="V5" s="9"/>
    </row>
    <row r="6" spans="2:23" ht="85" x14ac:dyDescent="0.2">
      <c r="B6" s="4" t="s">
        <v>135</v>
      </c>
      <c r="C6" s="4" t="s">
        <v>136</v>
      </c>
      <c r="D6" s="4" t="s">
        <v>137</v>
      </c>
      <c r="E6" s="4" t="s">
        <v>138</v>
      </c>
      <c r="F6" s="4" t="s">
        <v>147</v>
      </c>
      <c r="G6" s="4" t="s">
        <v>139</v>
      </c>
      <c r="H6" s="4" t="s">
        <v>148</v>
      </c>
      <c r="I6" s="4" t="s">
        <v>140</v>
      </c>
      <c r="J6" s="4" t="s">
        <v>149</v>
      </c>
      <c r="K6" s="5" t="s">
        <v>146</v>
      </c>
      <c r="L6" s="10" t="s">
        <v>144</v>
      </c>
      <c r="M6" s="10" t="s">
        <v>145</v>
      </c>
      <c r="N6" s="5" t="s">
        <v>141</v>
      </c>
      <c r="P6" s="1" t="s">
        <v>26</v>
      </c>
      <c r="Q6" s="1" t="s">
        <v>27</v>
      </c>
      <c r="T6" s="1" t="s">
        <v>26</v>
      </c>
      <c r="U6" s="1" t="s">
        <v>27</v>
      </c>
    </row>
    <row r="7" spans="2:23" ht="16" x14ac:dyDescent="0.2">
      <c r="B7" s="1" t="s">
        <v>115</v>
      </c>
      <c r="C7" s="1" t="s">
        <v>116</v>
      </c>
      <c r="D7" s="1" t="s">
        <v>117</v>
      </c>
      <c r="E7">
        <v>73.73</v>
      </c>
      <c r="F7" s="7">
        <f>E7*0.45</f>
        <v>33.1785</v>
      </c>
      <c r="G7">
        <v>80.959999999999994</v>
      </c>
      <c r="H7" s="7">
        <f>G7*0.45</f>
        <v>36.431999999999995</v>
      </c>
      <c r="I7" s="6">
        <v>86</v>
      </c>
      <c r="J7" s="7">
        <f>I7*0.1</f>
        <v>8.6</v>
      </c>
      <c r="K7" s="7">
        <f>F7+H7+J7</f>
        <v>78.210499999999996</v>
      </c>
      <c r="L7" s="7">
        <f>W7*K7*0.475*0.33</f>
        <v>0</v>
      </c>
      <c r="M7" s="7">
        <f>K7-L7</f>
        <v>78.210499999999996</v>
      </c>
      <c r="N7" s="8" t="str">
        <f>IF(M7&lt;50,"F",IF(M7&lt;65,"D",IF(M7&lt;80,"C",IF(M7&lt;90,"B",IF(M7&gt;=90,"A")))))</f>
        <v>C</v>
      </c>
      <c r="P7" s="1" t="s">
        <v>33</v>
      </c>
      <c r="Q7" s="1" t="s">
        <v>33</v>
      </c>
      <c r="T7" s="1" t="s">
        <v>33</v>
      </c>
      <c r="U7" s="1" t="s">
        <v>33</v>
      </c>
      <c r="W7" s="1">
        <f>SUM(P7:Q7)/100</f>
        <v>0</v>
      </c>
    </row>
    <row r="8" spans="2:23" ht="16" x14ac:dyDescent="0.2">
      <c r="B8" s="1" t="s">
        <v>35</v>
      </c>
      <c r="C8" s="1" t="s">
        <v>36</v>
      </c>
      <c r="D8" s="1" t="s">
        <v>37</v>
      </c>
      <c r="E8">
        <v>54.88</v>
      </c>
      <c r="F8" s="7">
        <f>E8*0.45</f>
        <v>24.696000000000002</v>
      </c>
      <c r="G8">
        <v>71.97</v>
      </c>
      <c r="H8" s="7">
        <f>G8*0.45</f>
        <v>32.386499999999998</v>
      </c>
      <c r="I8" s="6">
        <v>91</v>
      </c>
      <c r="J8" s="7">
        <f>I8*0.1</f>
        <v>9.1</v>
      </c>
      <c r="K8" s="7">
        <f>F8+H8+J8</f>
        <v>66.18249999999999</v>
      </c>
      <c r="L8" s="7">
        <f>W8*K8*0.475*0.33</f>
        <v>0</v>
      </c>
      <c r="M8" s="7">
        <f>K8-L8</f>
        <v>66.18249999999999</v>
      </c>
      <c r="N8" s="8" t="str">
        <f>IF(M8&lt;50,"F",IF(M8&lt;65,"D",IF(M8&lt;80,"C",IF(M8&lt;90,"B",IF(M8&gt;=90,"A")))))</f>
        <v>C</v>
      </c>
      <c r="P8" s="1" t="s">
        <v>33</v>
      </c>
      <c r="Q8" s="1" t="s">
        <v>33</v>
      </c>
      <c r="T8" s="1" t="s">
        <v>33</v>
      </c>
      <c r="U8" s="1" t="s">
        <v>33</v>
      </c>
      <c r="W8" s="1">
        <f>SUM(P8:Q8)/100</f>
        <v>0</v>
      </c>
    </row>
    <row r="9" spans="2:23" ht="16" x14ac:dyDescent="0.2">
      <c r="B9" s="1" t="s">
        <v>119</v>
      </c>
      <c r="C9" s="1" t="s">
        <v>120</v>
      </c>
      <c r="D9" s="1" t="s">
        <v>121</v>
      </c>
      <c r="E9">
        <v>44.5</v>
      </c>
      <c r="F9" s="7">
        <f>E9*0.45</f>
        <v>20.025000000000002</v>
      </c>
      <c r="G9">
        <v>55.61</v>
      </c>
      <c r="H9" s="7">
        <f>G9*0.45</f>
        <v>25.0245</v>
      </c>
      <c r="I9" s="6">
        <v>92.5</v>
      </c>
      <c r="J9" s="7">
        <f>I9*0.1</f>
        <v>9.25</v>
      </c>
      <c r="K9" s="7">
        <f>F9+H9+J9</f>
        <v>54.299500000000002</v>
      </c>
      <c r="L9" s="7">
        <f>W9*K9*0.475*0.33</f>
        <v>2.1278616562499999</v>
      </c>
      <c r="M9" s="7">
        <f>K9-L9</f>
        <v>52.171638343750004</v>
      </c>
      <c r="N9" s="8" t="str">
        <f>IF(M9&lt;50,"F",IF(M9&lt;65,"D",IF(M9&lt;80,"C",IF(M9&lt;90,"B",IF(M9&gt;=90,"A")))))</f>
        <v>D</v>
      </c>
      <c r="P9" s="1" t="s">
        <v>33</v>
      </c>
      <c r="Q9">
        <v>25</v>
      </c>
      <c r="T9" s="1" t="s">
        <v>33</v>
      </c>
      <c r="U9" s="1" t="s">
        <v>33</v>
      </c>
      <c r="W9" s="1">
        <f>SUM(P9:Q9)/100</f>
        <v>0.25</v>
      </c>
    </row>
    <row r="10" spans="2:23" ht="16" x14ac:dyDescent="0.2">
      <c r="B10" s="1" t="s">
        <v>107</v>
      </c>
      <c r="C10" s="1" t="s">
        <v>108</v>
      </c>
      <c r="D10" s="1" t="s">
        <v>109</v>
      </c>
      <c r="E10">
        <v>67.53</v>
      </c>
      <c r="F10" s="7">
        <f>E10*0.45</f>
        <v>30.388500000000001</v>
      </c>
      <c r="G10">
        <v>79.14</v>
      </c>
      <c r="H10" s="7">
        <f>G10*0.45</f>
        <v>35.613</v>
      </c>
      <c r="I10" s="6">
        <v>88.5</v>
      </c>
      <c r="J10" s="7">
        <f>I10*0.1</f>
        <v>8.85</v>
      </c>
      <c r="K10" s="7">
        <f>F10+H10+J10</f>
        <v>74.851499999999987</v>
      </c>
      <c r="L10" s="7">
        <f>W10*K10*0.475*0.33</f>
        <v>1.1732972624999998</v>
      </c>
      <c r="M10" s="7">
        <f>K10-L10</f>
        <v>73.678202737499987</v>
      </c>
      <c r="N10" s="8" t="str">
        <f>IF(M10&lt;50,"F",IF(M10&lt;65,"D",IF(M10&lt;80,"C",IF(M10&lt;90,"B",IF(M10&gt;=90,"A")))))</f>
        <v>C</v>
      </c>
      <c r="P10" s="1" t="s">
        <v>33</v>
      </c>
      <c r="Q10">
        <v>10</v>
      </c>
      <c r="T10" s="1" t="s">
        <v>33</v>
      </c>
      <c r="U10" s="1" t="s">
        <v>33</v>
      </c>
      <c r="W10" s="1">
        <f>SUM(P10:Q10)/100</f>
        <v>0.1</v>
      </c>
    </row>
    <row r="11" spans="2:23" ht="16" x14ac:dyDescent="0.2">
      <c r="B11" s="1" t="s">
        <v>103</v>
      </c>
      <c r="C11" s="1" t="s">
        <v>104</v>
      </c>
      <c r="D11" s="1" t="s">
        <v>105</v>
      </c>
      <c r="E11">
        <v>34.86</v>
      </c>
      <c r="F11" s="7">
        <f>E11*0.45</f>
        <v>15.686999999999999</v>
      </c>
      <c r="G11">
        <v>56.25</v>
      </c>
      <c r="H11" s="7">
        <f>G11*0.45</f>
        <v>25.3125</v>
      </c>
      <c r="I11" s="6">
        <v>85</v>
      </c>
      <c r="J11" s="7">
        <f>I11*0.1</f>
        <v>8.5</v>
      </c>
      <c r="K11" s="7">
        <f>F11+H11+J11</f>
        <v>49.499499999999998</v>
      </c>
      <c r="L11" s="7">
        <f>W11*K11*0.475*0.33</f>
        <v>3.8795233124999999</v>
      </c>
      <c r="M11" s="7">
        <f>K11-L11</f>
        <v>45.619976687499999</v>
      </c>
      <c r="N11" s="8" t="str">
        <f>IF(M11&lt;50,"F",IF(M11&lt;65,"D",IF(M11&lt;80,"C",IF(M11&lt;90,"B",IF(M11&gt;=90,"A")))))</f>
        <v>F</v>
      </c>
      <c r="P11" s="1" t="s">
        <v>33</v>
      </c>
      <c r="Q11">
        <v>50</v>
      </c>
      <c r="T11" s="1" t="s">
        <v>33</v>
      </c>
      <c r="U11" s="1" t="s">
        <v>33</v>
      </c>
      <c r="W11" s="1">
        <f>SUM(P11:Q11)/100</f>
        <v>0.5</v>
      </c>
    </row>
    <row r="12" spans="2:23" ht="16" x14ac:dyDescent="0.2">
      <c r="B12" s="1" t="s">
        <v>47</v>
      </c>
      <c r="C12" s="1" t="s">
        <v>48</v>
      </c>
      <c r="D12" s="1" t="s">
        <v>49</v>
      </c>
      <c r="E12">
        <v>67.11</v>
      </c>
      <c r="F12" s="7">
        <f>E12*0.45</f>
        <v>30.1995</v>
      </c>
      <c r="G12">
        <v>79.3</v>
      </c>
      <c r="H12" s="7">
        <f>G12*0.45</f>
        <v>35.685000000000002</v>
      </c>
      <c r="I12" s="6">
        <v>83.5</v>
      </c>
      <c r="J12" s="7">
        <f>I12*0.1</f>
        <v>8.35</v>
      </c>
      <c r="K12" s="7">
        <f>F12+H12+J12</f>
        <v>74.234499999999997</v>
      </c>
      <c r="L12" s="7">
        <f>W12*K12*0.475*0.33</f>
        <v>0</v>
      </c>
      <c r="M12" s="7">
        <f>K12-L12</f>
        <v>74.234499999999997</v>
      </c>
      <c r="N12" s="8" t="str">
        <f>IF(M12&lt;50,"F",IF(M12&lt;65,"D",IF(M12&lt;80,"C",IF(M12&lt;90,"B",IF(M12&gt;=90,"A")))))</f>
        <v>C</v>
      </c>
      <c r="P12" s="1" t="s">
        <v>33</v>
      </c>
      <c r="Q12" s="1" t="s">
        <v>33</v>
      </c>
      <c r="T12" s="1" t="s">
        <v>33</v>
      </c>
      <c r="U12" s="1" t="s">
        <v>33</v>
      </c>
      <c r="W12" s="1">
        <f>SUM(P12:Q12)/100</f>
        <v>0</v>
      </c>
    </row>
    <row r="13" spans="2:23" ht="16" x14ac:dyDescent="0.2">
      <c r="B13" s="1" t="s">
        <v>59</v>
      </c>
      <c r="C13" s="1" t="s">
        <v>60</v>
      </c>
      <c r="D13" s="1" t="s">
        <v>61</v>
      </c>
      <c r="E13">
        <v>90.54</v>
      </c>
      <c r="F13" s="7">
        <f>E13*0.45</f>
        <v>40.743000000000002</v>
      </c>
      <c r="G13">
        <v>91.24</v>
      </c>
      <c r="H13" s="7">
        <f>G13*0.45</f>
        <v>41.058</v>
      </c>
      <c r="I13" s="6">
        <v>87.5</v>
      </c>
      <c r="J13" s="7">
        <f>I13*0.1</f>
        <v>8.75</v>
      </c>
      <c r="K13" s="7">
        <f>F13+H13+J13</f>
        <v>90.551000000000002</v>
      </c>
      <c r="L13" s="7">
        <f>W13*K13*0.475*0.33</f>
        <v>0</v>
      </c>
      <c r="M13" s="7">
        <f>K13-L13</f>
        <v>90.551000000000002</v>
      </c>
      <c r="N13" s="8" t="str">
        <f>IF(M13&lt;50,"F",IF(M13&lt;65,"D",IF(M13&lt;80,"C",IF(M13&lt;90,"B",IF(M13&gt;=90,"A")))))</f>
        <v>A</v>
      </c>
      <c r="P13" s="1" t="s">
        <v>33</v>
      </c>
      <c r="Q13" s="1" t="s">
        <v>33</v>
      </c>
      <c r="T13" s="1" t="s">
        <v>33</v>
      </c>
      <c r="U13" s="1" t="s">
        <v>33</v>
      </c>
      <c r="W13" s="1">
        <f>SUM(P13:Q13)/100</f>
        <v>0</v>
      </c>
    </row>
    <row r="14" spans="2:23" ht="16" x14ac:dyDescent="0.2">
      <c r="B14" s="1" t="s">
        <v>111</v>
      </c>
      <c r="C14" s="1" t="s">
        <v>112</v>
      </c>
      <c r="D14" s="1" t="s">
        <v>113</v>
      </c>
      <c r="E14">
        <v>78.5</v>
      </c>
      <c r="F14" s="7">
        <f>E14*0.45</f>
        <v>35.325000000000003</v>
      </c>
      <c r="G14">
        <v>82.36</v>
      </c>
      <c r="H14" s="7">
        <f>G14*0.45</f>
        <v>37.061999999999998</v>
      </c>
      <c r="I14" s="6">
        <v>85</v>
      </c>
      <c r="J14" s="7">
        <f>I14*0.1</f>
        <v>8.5</v>
      </c>
      <c r="K14" s="7">
        <f>F14+H14+J14</f>
        <v>80.887</v>
      </c>
      <c r="L14" s="7">
        <f>W14*K14*0.475*0.33</f>
        <v>0</v>
      </c>
      <c r="M14" s="7">
        <f>K14-L14</f>
        <v>80.887</v>
      </c>
      <c r="N14" s="8" t="str">
        <f>IF(M14&lt;50,"F",IF(M14&lt;65,"D",IF(M14&lt;80,"C",IF(M14&lt;90,"B",IF(M14&gt;=90,"A")))))</f>
        <v>B</v>
      </c>
      <c r="P14" s="1" t="s">
        <v>33</v>
      </c>
      <c r="Q14" s="1" t="s">
        <v>33</v>
      </c>
      <c r="T14" s="1" t="s">
        <v>33</v>
      </c>
      <c r="U14" s="1" t="s">
        <v>33</v>
      </c>
      <c r="W14" s="1">
        <f>SUM(P14:Q14)/100</f>
        <v>0</v>
      </c>
    </row>
    <row r="15" spans="2:23" ht="16" x14ac:dyDescent="0.2">
      <c r="B15" s="1" t="s">
        <v>83</v>
      </c>
      <c r="C15" s="1" t="s">
        <v>84</v>
      </c>
      <c r="D15" s="1" t="s">
        <v>85</v>
      </c>
      <c r="E15">
        <v>58.68</v>
      </c>
      <c r="F15" s="7">
        <f>E15*0.45</f>
        <v>26.405999999999999</v>
      </c>
      <c r="G15">
        <v>53.71</v>
      </c>
      <c r="H15" s="7">
        <f>G15*0.45</f>
        <v>24.169499999999999</v>
      </c>
      <c r="I15" s="6">
        <v>83.5</v>
      </c>
      <c r="J15" s="7">
        <f>I15*0.1</f>
        <v>8.35</v>
      </c>
      <c r="K15" s="7">
        <f>F15+H15+J15</f>
        <v>58.9255</v>
      </c>
      <c r="L15" s="7">
        <f>W15*K15*0.475*0.33</f>
        <v>2.3091430312500001</v>
      </c>
      <c r="M15" s="7">
        <f>K15-L15</f>
        <v>56.616356968749997</v>
      </c>
      <c r="N15" s="8" t="str">
        <f>IF(M15&lt;50,"F",IF(M15&lt;65,"D",IF(M15&lt;80,"C",IF(M15&lt;90,"B",IF(M15&gt;=90,"A")))))</f>
        <v>D</v>
      </c>
      <c r="P15" s="1" t="s">
        <v>33</v>
      </c>
      <c r="Q15">
        <v>25</v>
      </c>
      <c r="T15" s="1" t="s">
        <v>33</v>
      </c>
      <c r="U15" s="1" t="s">
        <v>33</v>
      </c>
      <c r="W15" s="1">
        <f>SUM(P15:Q15)/100</f>
        <v>0.25</v>
      </c>
    </row>
    <row r="16" spans="2:23" ht="16" x14ac:dyDescent="0.2">
      <c r="B16" s="1" t="s">
        <v>131</v>
      </c>
      <c r="C16" s="1" t="s">
        <v>132</v>
      </c>
      <c r="D16" s="1" t="s">
        <v>133</v>
      </c>
      <c r="E16">
        <v>84.03</v>
      </c>
      <c r="F16" s="7">
        <f>E16*0.45</f>
        <v>37.813500000000005</v>
      </c>
      <c r="G16">
        <v>88.58</v>
      </c>
      <c r="H16" s="7">
        <f>G16*0.45</f>
        <v>39.860999999999997</v>
      </c>
      <c r="I16" s="6">
        <v>86</v>
      </c>
      <c r="J16" s="7">
        <f>I16*0.1</f>
        <v>8.6</v>
      </c>
      <c r="K16" s="7">
        <f>F16+H16+J16</f>
        <v>86.274499999999989</v>
      </c>
      <c r="L16" s="7">
        <f>W16*K16*0.475*0.33</f>
        <v>0</v>
      </c>
      <c r="M16" s="7">
        <f>K16-L16</f>
        <v>86.274499999999989</v>
      </c>
      <c r="N16" s="8" t="str">
        <f>IF(M16&lt;50,"F",IF(M16&lt;65,"D",IF(M16&lt;80,"C",IF(M16&lt;90,"B",IF(M16&gt;=90,"A")))))</f>
        <v>B</v>
      </c>
      <c r="P16" s="1" t="s">
        <v>33</v>
      </c>
      <c r="Q16" s="1" t="s">
        <v>33</v>
      </c>
      <c r="T16" s="1" t="s">
        <v>33</v>
      </c>
      <c r="U16" s="1" t="s">
        <v>33</v>
      </c>
      <c r="W16" s="1">
        <f>SUM(P16:Q16)/100</f>
        <v>0</v>
      </c>
    </row>
    <row r="17" spans="2:23" ht="16" x14ac:dyDescent="0.2">
      <c r="B17" s="1" t="s">
        <v>67</v>
      </c>
      <c r="C17" s="1" t="s">
        <v>68</v>
      </c>
      <c r="D17" s="1" t="s">
        <v>69</v>
      </c>
      <c r="E17">
        <v>72.2</v>
      </c>
      <c r="F17" s="7">
        <f>E17*0.45</f>
        <v>32.49</v>
      </c>
      <c r="G17">
        <v>89.41</v>
      </c>
      <c r="H17" s="7">
        <f>G17*0.45</f>
        <v>40.234499999999997</v>
      </c>
      <c r="I17" s="6">
        <v>85</v>
      </c>
      <c r="J17" s="7">
        <f>I17*0.1</f>
        <v>8.5</v>
      </c>
      <c r="K17" s="7">
        <f>F17+H17+J17</f>
        <v>81.224500000000006</v>
      </c>
      <c r="L17" s="7">
        <f>W17*K17*0.475*0.33</f>
        <v>1.2731940375000002</v>
      </c>
      <c r="M17" s="7">
        <f>K17-L17</f>
        <v>79.951305962500001</v>
      </c>
      <c r="N17" s="8" t="str">
        <f>IF(M17&lt;50,"F",IF(M17&lt;65,"D",IF(M17&lt;80,"C",IF(M17&lt;90,"B",IF(M17&gt;=90,"A")))))</f>
        <v>C</v>
      </c>
      <c r="P17" s="1" t="s">
        <v>33</v>
      </c>
      <c r="Q17">
        <v>10</v>
      </c>
      <c r="T17" s="1" t="s">
        <v>33</v>
      </c>
      <c r="U17" s="1" t="s">
        <v>33</v>
      </c>
      <c r="W17" s="1">
        <f>SUM(P17:Q17)/100</f>
        <v>0.1</v>
      </c>
    </row>
    <row r="18" spans="2:23" ht="16" x14ac:dyDescent="0.2">
      <c r="B18" s="1" t="s">
        <v>79</v>
      </c>
      <c r="C18" s="1" t="s">
        <v>80</v>
      </c>
      <c r="D18" s="1" t="s">
        <v>81</v>
      </c>
      <c r="E18">
        <v>61.27</v>
      </c>
      <c r="F18" s="7">
        <f>E18*0.45</f>
        <v>27.5715</v>
      </c>
      <c r="G18">
        <v>82.71</v>
      </c>
      <c r="H18" s="7">
        <f>G18*0.45</f>
        <v>37.219499999999996</v>
      </c>
      <c r="I18" s="6">
        <v>92.5</v>
      </c>
      <c r="J18" s="7">
        <f>I18*0.1</f>
        <v>9.25</v>
      </c>
      <c r="K18" s="7">
        <f>F18+H18+J18</f>
        <v>74.040999999999997</v>
      </c>
      <c r="L18" s="7">
        <f>W18*K18*0.475*0.33</f>
        <v>0</v>
      </c>
      <c r="M18" s="7">
        <f>K18-L18</f>
        <v>74.040999999999997</v>
      </c>
      <c r="N18" s="8" t="str">
        <f>IF(M18&lt;50,"F",IF(M18&lt;65,"D",IF(M18&lt;80,"C",IF(M18&lt;90,"B",IF(M18&gt;=90,"A")))))</f>
        <v>C</v>
      </c>
      <c r="P18" s="1" t="s">
        <v>33</v>
      </c>
      <c r="Q18" s="1" t="s">
        <v>33</v>
      </c>
      <c r="T18" s="1" t="s">
        <v>33</v>
      </c>
      <c r="U18" s="1" t="s">
        <v>33</v>
      </c>
      <c r="W18" s="1">
        <f>SUM(P18:Q18)/100</f>
        <v>0</v>
      </c>
    </row>
    <row r="19" spans="2:23" ht="16" x14ac:dyDescent="0.2">
      <c r="B19" s="1" t="s">
        <v>55</v>
      </c>
      <c r="C19" s="1" t="s">
        <v>56</v>
      </c>
      <c r="D19" s="1" t="s">
        <v>57</v>
      </c>
      <c r="E19">
        <v>83.55</v>
      </c>
      <c r="F19" s="7">
        <f>E19*0.45</f>
        <v>37.597499999999997</v>
      </c>
      <c r="G19">
        <v>81.86</v>
      </c>
      <c r="H19" s="7">
        <f>G19*0.45</f>
        <v>36.837000000000003</v>
      </c>
      <c r="I19" s="6">
        <v>87.5</v>
      </c>
      <c r="J19" s="7">
        <f>I19*0.1</f>
        <v>8.75</v>
      </c>
      <c r="K19" s="7">
        <f>F19+H19+J19</f>
        <v>83.1845</v>
      </c>
      <c r="L19" s="7">
        <f>W19*K19*0.475*0.33</f>
        <v>3.2597925937499999</v>
      </c>
      <c r="M19" s="7">
        <f>K19-L19</f>
        <v>79.924707406249993</v>
      </c>
      <c r="N19" s="8" t="str">
        <f>IF(M19&lt;50,"F",IF(M19&lt;65,"D",IF(M19&lt;80,"C",IF(M19&lt;90,"B",IF(M19&gt;=90,"A")))))</f>
        <v>C</v>
      </c>
      <c r="P19" s="1" t="s">
        <v>33</v>
      </c>
      <c r="Q19">
        <v>25</v>
      </c>
      <c r="T19" s="1" t="s">
        <v>33</v>
      </c>
      <c r="U19" s="1" t="s">
        <v>33</v>
      </c>
      <c r="W19" s="1">
        <f>SUM(P19:Q19)/100</f>
        <v>0.25</v>
      </c>
    </row>
    <row r="20" spans="2:23" ht="16" x14ac:dyDescent="0.2">
      <c r="B20" s="1" t="s">
        <v>63</v>
      </c>
      <c r="C20" s="1" t="s">
        <v>64</v>
      </c>
      <c r="D20" s="1" t="s">
        <v>65</v>
      </c>
      <c r="E20">
        <v>30.27</v>
      </c>
      <c r="F20" s="7">
        <f>E20*0.45</f>
        <v>13.621499999999999</v>
      </c>
      <c r="G20">
        <v>54.74</v>
      </c>
      <c r="H20" s="7">
        <f>G20*0.45</f>
        <v>24.633000000000003</v>
      </c>
      <c r="I20" s="6">
        <v>85</v>
      </c>
      <c r="J20" s="7">
        <f>I20*0.1</f>
        <v>8.5</v>
      </c>
      <c r="K20" s="7">
        <f>F20+H20+J20</f>
        <v>46.7545</v>
      </c>
      <c r="L20" s="7">
        <f>W20*K20*0.475*0.33</f>
        <v>0.73287678750000007</v>
      </c>
      <c r="M20" s="7">
        <f>K20-L20</f>
        <v>46.021623212500003</v>
      </c>
      <c r="N20" s="8" t="str">
        <f>IF(M20&lt;50,"F",IF(M20&lt;65,"D",IF(M20&lt;80,"C",IF(M20&lt;90,"B",IF(M20&gt;=90,"A")))))</f>
        <v>F</v>
      </c>
      <c r="P20" s="1" t="s">
        <v>33</v>
      </c>
      <c r="Q20">
        <v>10</v>
      </c>
      <c r="T20" s="1" t="s">
        <v>33</v>
      </c>
      <c r="U20" s="1" t="s">
        <v>33</v>
      </c>
      <c r="W20" s="1">
        <f>SUM(P20:Q20)/100</f>
        <v>0.1</v>
      </c>
    </row>
    <row r="21" spans="2:23" ht="16" x14ac:dyDescent="0.2">
      <c r="B21" s="1" t="s">
        <v>123</v>
      </c>
      <c r="C21" s="1" t="s">
        <v>124</v>
      </c>
      <c r="D21" s="1" t="s">
        <v>125</v>
      </c>
      <c r="E21">
        <v>71.69</v>
      </c>
      <c r="F21" s="7">
        <f>E21*0.45</f>
        <v>32.2605</v>
      </c>
      <c r="G21">
        <v>66.37</v>
      </c>
      <c r="H21" s="7">
        <f>G21*0.45</f>
        <v>29.866500000000002</v>
      </c>
      <c r="I21" s="6">
        <v>80</v>
      </c>
      <c r="J21" s="7">
        <f>I21*0.1</f>
        <v>8</v>
      </c>
      <c r="K21" s="7">
        <f>F21+H21+J21</f>
        <v>70.12700000000001</v>
      </c>
      <c r="L21" s="7">
        <f>W21*K21*0.475*0.33</f>
        <v>0</v>
      </c>
      <c r="M21" s="7">
        <f>K21-L21</f>
        <v>70.12700000000001</v>
      </c>
      <c r="N21" s="8" t="str">
        <f>IF(M21&lt;50,"F",IF(M21&lt;65,"D",IF(M21&lt;80,"C",IF(M21&lt;90,"B",IF(M21&gt;=90,"A")))))</f>
        <v>C</v>
      </c>
      <c r="P21" s="1" t="s">
        <v>33</v>
      </c>
      <c r="Q21" s="1" t="s">
        <v>33</v>
      </c>
      <c r="T21" s="1" t="s">
        <v>33</v>
      </c>
      <c r="U21" s="1" t="s">
        <v>33</v>
      </c>
      <c r="W21" s="1">
        <f>SUM(P21:Q21)/100</f>
        <v>0</v>
      </c>
    </row>
    <row r="22" spans="2:23" ht="16" x14ac:dyDescent="0.2">
      <c r="B22" s="1" t="s">
        <v>51</v>
      </c>
      <c r="C22" s="1" t="s">
        <v>52</v>
      </c>
      <c r="D22" s="1" t="s">
        <v>53</v>
      </c>
      <c r="E22">
        <v>81.31</v>
      </c>
      <c r="F22" s="7">
        <f>E22*0.45</f>
        <v>36.589500000000001</v>
      </c>
      <c r="G22">
        <v>76.61</v>
      </c>
      <c r="H22" s="7">
        <f>G22*0.45</f>
        <v>34.474499999999999</v>
      </c>
      <c r="I22" s="6">
        <v>85</v>
      </c>
      <c r="J22" s="7">
        <f>I22*0.1</f>
        <v>8.5</v>
      </c>
      <c r="K22" s="7">
        <f>F22+H22+J22</f>
        <v>79.563999999999993</v>
      </c>
      <c r="L22" s="7">
        <f>W22*K22*0.475*0.33</f>
        <v>1.2471656999999998</v>
      </c>
      <c r="M22" s="7">
        <f>K22-L22</f>
        <v>78.316834299999996</v>
      </c>
      <c r="N22" s="8" t="str">
        <f>IF(M22&lt;50,"F",IF(M22&lt;65,"D",IF(M22&lt;80,"C",IF(M22&lt;90,"B",IF(M22&gt;=90,"A")))))</f>
        <v>C</v>
      </c>
      <c r="P22" s="1" t="s">
        <v>33</v>
      </c>
      <c r="Q22">
        <v>10</v>
      </c>
      <c r="T22" s="1" t="s">
        <v>33</v>
      </c>
      <c r="U22" s="1" t="s">
        <v>33</v>
      </c>
      <c r="W22" s="1">
        <f>SUM(P22:Q22)/100</f>
        <v>0.1</v>
      </c>
    </row>
    <row r="23" spans="2:23" ht="16" x14ac:dyDescent="0.2">
      <c r="B23" s="1" t="s">
        <v>39</v>
      </c>
      <c r="C23" s="1" t="s">
        <v>40</v>
      </c>
      <c r="D23" s="1" t="s">
        <v>41</v>
      </c>
      <c r="E23">
        <v>87.96</v>
      </c>
      <c r="F23" s="7">
        <f>E23*0.45</f>
        <v>39.582000000000001</v>
      </c>
      <c r="G23">
        <v>91.41</v>
      </c>
      <c r="H23" s="7">
        <f>G23*0.45</f>
        <v>41.134500000000003</v>
      </c>
      <c r="I23" s="6">
        <v>87.5</v>
      </c>
      <c r="J23" s="7">
        <f>I23*0.1</f>
        <v>8.75</v>
      </c>
      <c r="K23" s="7">
        <f>F23+H23+J23</f>
        <v>89.466499999999996</v>
      </c>
      <c r="L23" s="7">
        <f>W23*K23*0.475*0.33</f>
        <v>0</v>
      </c>
      <c r="M23" s="7">
        <f>K23-L23</f>
        <v>89.466499999999996</v>
      </c>
      <c r="N23" s="8" t="str">
        <f>IF(M23&lt;50,"F",IF(M23&lt;65,"D",IF(M23&lt;80,"C",IF(M23&lt;90,"B",IF(M23&gt;=90,"A")))))</f>
        <v>B</v>
      </c>
      <c r="P23" s="1" t="s">
        <v>33</v>
      </c>
      <c r="Q23" s="1" t="s">
        <v>33</v>
      </c>
      <c r="T23" s="1" t="s">
        <v>33</v>
      </c>
      <c r="U23" s="1" t="s">
        <v>33</v>
      </c>
      <c r="W23" s="1">
        <f>SUM(P23:Q23)/100</f>
        <v>0</v>
      </c>
    </row>
    <row r="24" spans="2:23" ht="16" x14ac:dyDescent="0.2">
      <c r="B24" s="1" t="s">
        <v>91</v>
      </c>
      <c r="C24" s="1" t="s">
        <v>92</v>
      </c>
      <c r="D24" s="1" t="s">
        <v>93</v>
      </c>
      <c r="E24">
        <v>51.02</v>
      </c>
      <c r="F24" s="7">
        <f>E24*0.45</f>
        <v>22.959000000000003</v>
      </c>
      <c r="G24">
        <v>81.459999999999994</v>
      </c>
      <c r="H24" s="7">
        <f>G24*0.45</f>
        <v>36.656999999999996</v>
      </c>
      <c r="I24" s="6">
        <v>90</v>
      </c>
      <c r="J24" s="7">
        <f>I24*0.1</f>
        <v>9</v>
      </c>
      <c r="K24" s="7">
        <f>F24+H24+J24</f>
        <v>68.616</v>
      </c>
      <c r="L24" s="7">
        <f>W24*K24*0.475*0.33</f>
        <v>0</v>
      </c>
      <c r="M24" s="7">
        <f>K24-L24</f>
        <v>68.616</v>
      </c>
      <c r="N24" s="8" t="str">
        <f>IF(M24&lt;50,"F",IF(M24&lt;65,"D",IF(M24&lt;80,"C",IF(M24&lt;90,"B",IF(M24&gt;=90,"A")))))</f>
        <v>C</v>
      </c>
      <c r="P24" s="1" t="s">
        <v>33</v>
      </c>
      <c r="Q24" s="1" t="s">
        <v>33</v>
      </c>
      <c r="T24" s="1" t="s">
        <v>33</v>
      </c>
      <c r="U24" s="1" t="s">
        <v>33</v>
      </c>
      <c r="W24" s="1">
        <f>SUM(P24:Q24)/100</f>
        <v>0</v>
      </c>
    </row>
    <row r="25" spans="2:23" ht="16" x14ac:dyDescent="0.2">
      <c r="B25" s="1" t="s">
        <v>87</v>
      </c>
      <c r="C25" s="1" t="s">
        <v>88</v>
      </c>
      <c r="D25" s="1" t="s">
        <v>89</v>
      </c>
      <c r="E25">
        <v>90.2</v>
      </c>
      <c r="F25" s="7">
        <f>E25*0.45</f>
        <v>40.590000000000003</v>
      </c>
      <c r="G25">
        <v>96.06</v>
      </c>
      <c r="H25" s="7">
        <f>G25*0.45</f>
        <v>43.227000000000004</v>
      </c>
      <c r="I25" s="6">
        <v>90</v>
      </c>
      <c r="J25" s="7">
        <f>I25*0.1</f>
        <v>9</v>
      </c>
      <c r="K25" s="7">
        <f>F25+H25+J25</f>
        <v>92.817000000000007</v>
      </c>
      <c r="L25" s="7">
        <f>W25*K25*0.475*0.33</f>
        <v>1.454906475</v>
      </c>
      <c r="M25" s="7">
        <f>K25-L25</f>
        <v>91.362093525000006</v>
      </c>
      <c r="N25" s="8" t="str">
        <f>IF(M25&lt;50,"F",IF(M25&lt;65,"D",IF(M25&lt;80,"C",IF(M25&lt;90,"B",IF(M25&gt;=90,"A")))))</f>
        <v>A</v>
      </c>
      <c r="P25" s="1" t="s">
        <v>33</v>
      </c>
      <c r="Q25">
        <v>10</v>
      </c>
      <c r="T25" s="1" t="s">
        <v>33</v>
      </c>
      <c r="U25" s="1" t="s">
        <v>33</v>
      </c>
      <c r="W25" s="1">
        <f>SUM(P25:Q25)/100</f>
        <v>0.1</v>
      </c>
    </row>
    <row r="26" spans="2:23" ht="16" x14ac:dyDescent="0.2">
      <c r="B26" s="1" t="s">
        <v>95</v>
      </c>
      <c r="C26" s="1" t="s">
        <v>96</v>
      </c>
      <c r="D26" s="1" t="s">
        <v>97</v>
      </c>
      <c r="E26">
        <v>24.58</v>
      </c>
      <c r="F26" s="7">
        <f>E26*0.45</f>
        <v>11.061</v>
      </c>
      <c r="G26">
        <v>41.42</v>
      </c>
      <c r="H26" s="7">
        <f>G26*0.45</f>
        <v>18.639000000000003</v>
      </c>
      <c r="I26" s="6">
        <v>40</v>
      </c>
      <c r="J26" s="7">
        <f>I26*0.1</f>
        <v>4</v>
      </c>
      <c r="K26" s="7">
        <f>F26+H26+J26</f>
        <v>33.700000000000003</v>
      </c>
      <c r="L26" s="7">
        <f>W26*K26*0.475*0.33</f>
        <v>0</v>
      </c>
      <c r="M26" s="7">
        <f>K26-L26</f>
        <v>33.700000000000003</v>
      </c>
      <c r="N26" s="8" t="str">
        <f>IF(M26&lt;50,"F",IF(M26&lt;65,"D",IF(M26&lt;80,"C",IF(M26&lt;90,"B",IF(M26&gt;=90,"A")))))</f>
        <v>F</v>
      </c>
      <c r="P26" s="1" t="s">
        <v>33</v>
      </c>
      <c r="Q26" s="1" t="s">
        <v>33</v>
      </c>
      <c r="T26" s="1" t="s">
        <v>33</v>
      </c>
      <c r="U26" s="1" t="s">
        <v>33</v>
      </c>
      <c r="W26" s="1">
        <f>SUM(P26:Q26)/100</f>
        <v>0</v>
      </c>
    </row>
    <row r="27" spans="2:23" ht="16" x14ac:dyDescent="0.2">
      <c r="B27" s="1" t="s">
        <v>75</v>
      </c>
      <c r="C27" s="1" t="s">
        <v>76</v>
      </c>
      <c r="D27" s="1" t="s">
        <v>77</v>
      </c>
      <c r="E27">
        <v>89.83</v>
      </c>
      <c r="F27" s="7">
        <f>E27*0.45</f>
        <v>40.423499999999997</v>
      </c>
      <c r="G27">
        <v>95.73</v>
      </c>
      <c r="H27" s="7">
        <f>G27*0.45</f>
        <v>43.078500000000005</v>
      </c>
      <c r="I27" s="6">
        <v>92.5</v>
      </c>
      <c r="J27" s="7">
        <f>I27*0.1</f>
        <v>9.25</v>
      </c>
      <c r="K27" s="7">
        <f>F27+H27+J27</f>
        <v>92.75200000000001</v>
      </c>
      <c r="L27" s="7">
        <f>W27*K27*0.475*0.33</f>
        <v>0</v>
      </c>
      <c r="M27" s="7">
        <f>K27-L27</f>
        <v>92.75200000000001</v>
      </c>
      <c r="N27" s="8" t="str">
        <f>IF(M27&lt;50,"F",IF(M27&lt;65,"D",IF(M27&lt;80,"C",IF(M27&lt;90,"B",IF(M27&gt;=90,"A")))))</f>
        <v>A</v>
      </c>
      <c r="P27" s="1" t="s">
        <v>33</v>
      </c>
      <c r="Q27" s="1" t="s">
        <v>33</v>
      </c>
      <c r="T27" s="1" t="s">
        <v>33</v>
      </c>
      <c r="U27" s="1" t="s">
        <v>33</v>
      </c>
      <c r="W27" s="1">
        <f>SUM(P27:Q27)/100</f>
        <v>0</v>
      </c>
    </row>
    <row r="28" spans="2:23" ht="16" x14ac:dyDescent="0.2">
      <c r="B28" s="1" t="s">
        <v>99</v>
      </c>
      <c r="C28" s="1" t="s">
        <v>100</v>
      </c>
      <c r="D28" s="1" t="s">
        <v>101</v>
      </c>
      <c r="E28">
        <v>92.42</v>
      </c>
      <c r="F28" s="7">
        <f>E28*0.45</f>
        <v>41.588999999999999</v>
      </c>
      <c r="G28">
        <v>93.95</v>
      </c>
      <c r="H28" s="7">
        <f>G28*0.45</f>
        <v>42.277500000000003</v>
      </c>
      <c r="I28" s="6">
        <v>85</v>
      </c>
      <c r="J28" s="7">
        <f>I28*0.1</f>
        <v>8.5</v>
      </c>
      <c r="K28" s="7">
        <f>F28+H28+J28</f>
        <v>92.366500000000002</v>
      </c>
      <c r="L28" s="7">
        <f>W28*K28*0.475*0.33</f>
        <v>0</v>
      </c>
      <c r="M28" s="7">
        <f>K28-L28</f>
        <v>92.366500000000002</v>
      </c>
      <c r="N28" s="8" t="str">
        <f>IF(M28&lt;50,"F",IF(M28&lt;65,"D",IF(M28&lt;80,"C",IF(M28&lt;90,"B",IF(M28&gt;=90,"A")))))</f>
        <v>A</v>
      </c>
      <c r="P28" s="1" t="s">
        <v>33</v>
      </c>
      <c r="Q28" s="1" t="s">
        <v>33</v>
      </c>
      <c r="T28" s="1" t="s">
        <v>33</v>
      </c>
      <c r="U28" s="1" t="s">
        <v>33</v>
      </c>
      <c r="W28" s="1">
        <f>SUM(P28:Q28)/100</f>
        <v>0</v>
      </c>
    </row>
    <row r="29" spans="2:23" ht="16" x14ac:dyDescent="0.2">
      <c r="B29" s="1" t="s">
        <v>127</v>
      </c>
      <c r="C29" s="1" t="s">
        <v>128</v>
      </c>
      <c r="D29" s="1" t="s">
        <v>129</v>
      </c>
      <c r="E29">
        <v>76.67</v>
      </c>
      <c r="F29" s="7">
        <f>E29*0.45</f>
        <v>34.5015</v>
      </c>
      <c r="G29">
        <v>89.78</v>
      </c>
      <c r="H29" s="7">
        <f>G29*0.45</f>
        <v>40.401000000000003</v>
      </c>
      <c r="I29" s="6">
        <v>88.5</v>
      </c>
      <c r="J29" s="7">
        <f>I29*0.1</f>
        <v>8.85</v>
      </c>
      <c r="K29" s="7">
        <f>F29+H29+J29</f>
        <v>83.752499999999998</v>
      </c>
      <c r="L29" s="7">
        <f>W29*K29*0.475*0.33</f>
        <v>0</v>
      </c>
      <c r="M29" s="7">
        <f>K29-L29</f>
        <v>83.752499999999998</v>
      </c>
      <c r="N29" s="8" t="str">
        <f>IF(M29&lt;50,"F",IF(M29&lt;65,"D",IF(M29&lt;80,"C",IF(M29&lt;90,"B",IF(M29&gt;=90,"A")))))</f>
        <v>B</v>
      </c>
      <c r="P29" s="1" t="s">
        <v>33</v>
      </c>
      <c r="Q29" s="1" t="s">
        <v>33</v>
      </c>
      <c r="T29" s="1" t="s">
        <v>33</v>
      </c>
      <c r="U29" s="1" t="s">
        <v>33</v>
      </c>
      <c r="W29" s="1">
        <f>SUM(P29:Q29)/100</f>
        <v>0</v>
      </c>
    </row>
    <row r="30" spans="2:23" ht="16" x14ac:dyDescent="0.2">
      <c r="B30" s="1" t="s">
        <v>29</v>
      </c>
      <c r="C30" s="1" t="s">
        <v>30</v>
      </c>
      <c r="D30" s="1" t="s">
        <v>31</v>
      </c>
      <c r="E30">
        <v>47.39</v>
      </c>
      <c r="F30" s="7">
        <f>E30*0.45</f>
        <v>21.325500000000002</v>
      </c>
      <c r="G30">
        <v>55.83</v>
      </c>
      <c r="H30" s="7">
        <f>G30*0.45</f>
        <v>25.1235</v>
      </c>
      <c r="I30" s="6">
        <v>40</v>
      </c>
      <c r="J30" s="7">
        <f>I30*0.1</f>
        <v>4</v>
      </c>
      <c r="K30" s="7">
        <f>F30+H30+J30</f>
        <v>50.448999999999998</v>
      </c>
      <c r="L30" s="7">
        <f>W30*K30*0.475*0.33</f>
        <v>3.9539403750000002</v>
      </c>
      <c r="M30" s="7">
        <f>K30-L30</f>
        <v>46.495059624999996</v>
      </c>
      <c r="N30" s="8" t="str">
        <f>IF(M30&lt;50,"F",IF(M30&lt;65,"D",IF(M30&lt;80,"C",IF(M30&lt;90,"B",IF(M30&gt;=90,"A")))))</f>
        <v>F</v>
      </c>
      <c r="P30" s="1" t="s">
        <v>33</v>
      </c>
      <c r="Q30">
        <v>50</v>
      </c>
      <c r="T30" s="1" t="s">
        <v>33</v>
      </c>
      <c r="U30" s="1" t="s">
        <v>33</v>
      </c>
      <c r="W30" s="1">
        <f>SUM(P30:Q30)/100</f>
        <v>0.5</v>
      </c>
    </row>
    <row r="31" spans="2:23" ht="16" x14ac:dyDescent="0.2">
      <c r="B31" s="1" t="s">
        <v>43</v>
      </c>
      <c r="C31" s="1" t="s">
        <v>44</v>
      </c>
      <c r="D31" s="1" t="s">
        <v>45</v>
      </c>
      <c r="E31">
        <v>64.45</v>
      </c>
      <c r="F31" s="7">
        <f>E31*0.45</f>
        <v>29.002500000000001</v>
      </c>
      <c r="G31">
        <v>52.26</v>
      </c>
      <c r="H31" s="7">
        <f>G31*0.45</f>
        <v>23.516999999999999</v>
      </c>
      <c r="I31" s="6">
        <v>87.5</v>
      </c>
      <c r="J31" s="7">
        <f>I31*0.1</f>
        <v>8.75</v>
      </c>
      <c r="K31" s="7">
        <f>F31+H31+J31</f>
        <v>61.269500000000001</v>
      </c>
      <c r="L31" s="7">
        <f>W31*K31*0.475*0.33</f>
        <v>0</v>
      </c>
      <c r="M31" s="7">
        <f>K31-L31</f>
        <v>61.269500000000001</v>
      </c>
      <c r="N31" s="8" t="str">
        <f>IF(M31&lt;50,"F",IF(M31&lt;65,"D",IF(M31&lt;80,"C",IF(M31&lt;90,"B",IF(M31&gt;=90,"A")))))</f>
        <v>D</v>
      </c>
      <c r="P31" s="1" t="s">
        <v>33</v>
      </c>
      <c r="Q31" s="1" t="s">
        <v>33</v>
      </c>
      <c r="T31" s="1" t="s">
        <v>33</v>
      </c>
      <c r="U31" s="1" t="s">
        <v>33</v>
      </c>
      <c r="W31" s="1">
        <f>SUM(P31:Q31)/100</f>
        <v>0</v>
      </c>
    </row>
    <row r="32" spans="2:23" ht="16" x14ac:dyDescent="0.2">
      <c r="B32" s="1" t="s">
        <v>71</v>
      </c>
      <c r="C32" s="1" t="s">
        <v>72</v>
      </c>
      <c r="D32" s="1" t="s">
        <v>73</v>
      </c>
      <c r="E32">
        <v>86.69</v>
      </c>
      <c r="F32" s="7">
        <f>E32*0.45</f>
        <v>39.0105</v>
      </c>
      <c r="G32">
        <v>88.67</v>
      </c>
      <c r="H32" s="7">
        <f>G32*0.45</f>
        <v>39.901499999999999</v>
      </c>
      <c r="I32" s="6">
        <v>90</v>
      </c>
      <c r="J32" s="7">
        <f>I32*0.1</f>
        <v>9</v>
      </c>
      <c r="K32" s="7">
        <f>F32+H32+J32</f>
        <v>87.912000000000006</v>
      </c>
      <c r="L32" s="7">
        <f>W32*K32*0.475*0.33</f>
        <v>0</v>
      </c>
      <c r="M32" s="7">
        <f>K32-L32</f>
        <v>87.912000000000006</v>
      </c>
      <c r="N32" s="8" t="str">
        <f>IF(M32&lt;50,"F",IF(M32&lt;65,"D",IF(M32&lt;80,"C",IF(M32&lt;90,"B",IF(M32&gt;=90,"A")))))</f>
        <v>B</v>
      </c>
      <c r="P32" s="1" t="s">
        <v>33</v>
      </c>
      <c r="Q32" s="1" t="s">
        <v>33</v>
      </c>
      <c r="T32" s="1" t="s">
        <v>33</v>
      </c>
      <c r="U32" s="1" t="s">
        <v>33</v>
      </c>
      <c r="W32" s="1">
        <f>SUM(P32:Q32)/100</f>
        <v>0</v>
      </c>
    </row>
    <row r="37" spans="11:11" x14ac:dyDescent="0.2">
      <c r="K37" t="s">
        <v>143</v>
      </c>
    </row>
  </sheetData>
  <sortState xmlns:xlrd2="http://schemas.microsoft.com/office/spreadsheetml/2017/richdata2" ref="B7:W32">
    <sortCondition ref="D7:D32"/>
  </sortState>
  <mergeCells count="2">
    <mergeCell ref="T5:V5"/>
    <mergeCell ref="P5:S5"/>
  </mergeCells>
  <conditionalFormatting sqref="N7:N32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2023-01-14T02:27:57Z</dcterms:created>
  <dcterms:modified xsi:type="dcterms:W3CDTF">2023-01-14T03:32:05Z</dcterms:modified>
  <cp:category/>
</cp:coreProperties>
</file>