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IFL Grade Oct 17 2022/"/>
    </mc:Choice>
  </mc:AlternateContent>
  <xr:revisionPtr revIDLastSave="0" documentId="8_{0BD74D30-A1A2-7746-8882-02EC27FD9889}" xr6:coauthVersionLast="47" xr6:coauthVersionMax="47" xr10:uidLastSave="{00000000-0000-0000-0000-000000000000}"/>
  <bookViews>
    <workbookView xWindow="400" yWindow="620" windowWidth="28740" windowHeight="26880" activeTab="1" xr2:uid="{00000000-000D-0000-FFFF-FFFF00000000}"/>
  </bookViews>
  <sheets>
    <sheet name="Grades" sheetId="1" r:id="rId1"/>
    <sheet name="calcula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0" i="2" l="1"/>
  <c r="V24" i="2"/>
  <c r="V42" i="2"/>
  <c r="V31" i="2"/>
  <c r="V45" i="2"/>
  <c r="V35" i="2"/>
  <c r="V28" i="2"/>
  <c r="V23" i="2"/>
  <c r="V39" i="2"/>
  <c r="V11" i="2"/>
  <c r="V18" i="2"/>
  <c r="V40" i="2"/>
  <c r="V27" i="2"/>
  <c r="V25" i="2"/>
  <c r="V19" i="2"/>
  <c r="V46" i="2"/>
  <c r="V47" i="2"/>
  <c r="V38" i="2"/>
  <c r="V13" i="2"/>
  <c r="V34" i="2"/>
  <c r="V14" i="2"/>
  <c r="V41" i="2"/>
  <c r="V26" i="2"/>
  <c r="V32" i="2"/>
  <c r="V7" i="2"/>
  <c r="V10" i="2"/>
  <c r="V8" i="2"/>
  <c r="V29" i="2"/>
  <c r="V43" i="2"/>
  <c r="V33" i="2"/>
  <c r="V22" i="2"/>
  <c r="V36" i="2"/>
  <c r="V44" i="2"/>
  <c r="V37" i="2"/>
  <c r="V9" i="2"/>
  <c r="V12" i="2"/>
  <c r="V48" i="2"/>
  <c r="V16" i="2"/>
  <c r="V15" i="2"/>
  <c r="V49" i="2"/>
  <c r="V20" i="2"/>
  <c r="V21" i="2"/>
  <c r="V17" i="2"/>
  <c r="H30" i="2"/>
  <c r="H24" i="2"/>
  <c r="H42" i="2"/>
  <c r="H31" i="2"/>
  <c r="H45" i="2"/>
  <c r="I45" i="2"/>
  <c r="J45" i="2" s="1"/>
  <c r="H35" i="2"/>
  <c r="H28" i="2"/>
  <c r="H23" i="2"/>
  <c r="H39" i="2"/>
  <c r="H11" i="2"/>
  <c r="H18" i="2"/>
  <c r="H40" i="2"/>
  <c r="H27" i="2"/>
  <c r="H25" i="2"/>
  <c r="H19" i="2"/>
  <c r="H46" i="2"/>
  <c r="H47" i="2"/>
  <c r="H38" i="2"/>
  <c r="H13" i="2"/>
  <c r="H34" i="2"/>
  <c r="H14" i="2"/>
  <c r="I14" i="2"/>
  <c r="J14" i="2" s="1"/>
  <c r="H41" i="2"/>
  <c r="H26" i="2"/>
  <c r="H32" i="2"/>
  <c r="H7" i="2"/>
  <c r="H10" i="2"/>
  <c r="H8" i="2"/>
  <c r="H29" i="2"/>
  <c r="H43" i="2"/>
  <c r="H33" i="2"/>
  <c r="H22" i="2"/>
  <c r="H36" i="2"/>
  <c r="H44" i="2"/>
  <c r="H37" i="2"/>
  <c r="H9" i="2"/>
  <c r="H12" i="2"/>
  <c r="H48" i="2"/>
  <c r="H16" i="2"/>
  <c r="H15" i="2"/>
  <c r="H49" i="2"/>
  <c r="H20" i="2"/>
  <c r="H21" i="2"/>
  <c r="I21" i="2"/>
  <c r="F30" i="2"/>
  <c r="I30" i="2" s="1"/>
  <c r="J30" i="2" s="1"/>
  <c r="F24" i="2"/>
  <c r="F42" i="2"/>
  <c r="F31" i="2"/>
  <c r="I31" i="2" s="1"/>
  <c r="J31" i="2" s="1"/>
  <c r="F45" i="2"/>
  <c r="F35" i="2"/>
  <c r="I35" i="2" s="1"/>
  <c r="F28" i="2"/>
  <c r="F23" i="2"/>
  <c r="F39" i="2"/>
  <c r="F11" i="2"/>
  <c r="I11" i="2" s="1"/>
  <c r="F18" i="2"/>
  <c r="F40" i="2"/>
  <c r="I40" i="2" s="1"/>
  <c r="J40" i="2" s="1"/>
  <c r="F27" i="2"/>
  <c r="F25" i="2"/>
  <c r="I25" i="2" s="1"/>
  <c r="F19" i="2"/>
  <c r="F46" i="2"/>
  <c r="F47" i="2"/>
  <c r="F38" i="2"/>
  <c r="F13" i="2"/>
  <c r="F34" i="2"/>
  <c r="I34" i="2" s="1"/>
  <c r="J34" i="2" s="1"/>
  <c r="F14" i="2"/>
  <c r="F41" i="2"/>
  <c r="I41" i="2" s="1"/>
  <c r="F26" i="2"/>
  <c r="F32" i="2"/>
  <c r="F7" i="2"/>
  <c r="F10" i="2"/>
  <c r="I10" i="2" s="1"/>
  <c r="F8" i="2"/>
  <c r="F29" i="2"/>
  <c r="I29" i="2" s="1"/>
  <c r="J29" i="2" s="1"/>
  <c r="F43" i="2"/>
  <c r="F33" i="2"/>
  <c r="I33" i="2" s="1"/>
  <c r="F22" i="2"/>
  <c r="F36" i="2"/>
  <c r="F44" i="2"/>
  <c r="I44" i="2" s="1"/>
  <c r="J44" i="2" s="1"/>
  <c r="F37" i="2"/>
  <c r="F9" i="2"/>
  <c r="F12" i="2"/>
  <c r="I12" i="2" s="1"/>
  <c r="J12" i="2" s="1"/>
  <c r="F48" i="2"/>
  <c r="I48" i="2" s="1"/>
  <c r="F16" i="2"/>
  <c r="I16" i="2" s="1"/>
  <c r="F15" i="2"/>
  <c r="F49" i="2"/>
  <c r="F20" i="2"/>
  <c r="I20" i="2" s="1"/>
  <c r="J20" i="2" s="1"/>
  <c r="F21" i="2"/>
  <c r="H17" i="2"/>
  <c r="F17" i="2"/>
  <c r="K10" i="2" l="1"/>
  <c r="L10" i="2" s="1"/>
  <c r="J10" i="2"/>
  <c r="K25" i="2"/>
  <c r="L25" i="2" s="1"/>
  <c r="K11" i="2"/>
  <c r="L11" i="2" s="1"/>
  <c r="J11" i="2"/>
  <c r="J48" i="2"/>
  <c r="K48" i="2"/>
  <c r="L48" i="2" s="1"/>
  <c r="J21" i="2"/>
  <c r="K21" i="2" s="1"/>
  <c r="L21" i="2" s="1"/>
  <c r="J16" i="2"/>
  <c r="K16" i="2" s="1"/>
  <c r="L16" i="2" s="1"/>
  <c r="J33" i="2"/>
  <c r="K33" i="2" s="1"/>
  <c r="L33" i="2" s="1"/>
  <c r="J41" i="2"/>
  <c r="K41" i="2" s="1"/>
  <c r="L41" i="2" s="1"/>
  <c r="J25" i="2"/>
  <c r="J35" i="2"/>
  <c r="K35" i="2" s="1"/>
  <c r="L35" i="2" s="1"/>
  <c r="K20" i="2"/>
  <c r="L20" i="2" s="1"/>
  <c r="K44" i="2"/>
  <c r="L44" i="2" s="1"/>
  <c r="K14" i="2"/>
  <c r="L14" i="2" s="1"/>
  <c r="K45" i="2"/>
  <c r="L45" i="2" s="1"/>
  <c r="K30" i="2"/>
  <c r="L30" i="2" s="1"/>
  <c r="K12" i="2"/>
  <c r="L12" i="2" s="1"/>
  <c r="K29" i="2"/>
  <c r="L29" i="2" s="1"/>
  <c r="K34" i="2"/>
  <c r="L34" i="2" s="1"/>
  <c r="K40" i="2"/>
  <c r="L40" i="2" s="1"/>
  <c r="K31" i="2"/>
  <c r="L31" i="2" s="1"/>
  <c r="I7" i="2"/>
  <c r="I47" i="2"/>
  <c r="I39" i="2"/>
  <c r="I24" i="2"/>
  <c r="I15" i="2"/>
  <c r="I26" i="2"/>
  <c r="I28" i="2"/>
  <c r="I37" i="2"/>
  <c r="I38" i="2"/>
  <c r="I43" i="2"/>
  <c r="I27" i="2"/>
  <c r="I17" i="2"/>
  <c r="I49" i="2"/>
  <c r="I36" i="2"/>
  <c r="I32" i="2"/>
  <c r="I46" i="2"/>
  <c r="I23" i="2"/>
  <c r="I9" i="2"/>
  <c r="I13" i="2"/>
  <c r="I42" i="2"/>
  <c r="I22" i="2"/>
  <c r="I19" i="2"/>
  <c r="I8" i="2"/>
  <c r="I18" i="2"/>
  <c r="J18" i="2" l="1"/>
  <c r="K18" i="2"/>
  <c r="L18" i="2" s="1"/>
  <c r="J42" i="2"/>
  <c r="K42" i="2"/>
  <c r="L42" i="2" s="1"/>
  <c r="J46" i="2"/>
  <c r="K46" i="2"/>
  <c r="L46" i="2" s="1"/>
  <c r="J17" i="2"/>
  <c r="K17" i="2"/>
  <c r="L17" i="2" s="1"/>
  <c r="J37" i="2"/>
  <c r="K37" i="2" s="1"/>
  <c r="L37" i="2" s="1"/>
  <c r="J24" i="2"/>
  <c r="K24" i="2" s="1"/>
  <c r="L24" i="2" s="1"/>
  <c r="J8" i="2"/>
  <c r="K8" i="2"/>
  <c r="L8" i="2" s="1"/>
  <c r="J13" i="2"/>
  <c r="K13" i="2"/>
  <c r="L13" i="2" s="1"/>
  <c r="J32" i="2"/>
  <c r="K32" i="2"/>
  <c r="L32" i="2" s="1"/>
  <c r="J27" i="2"/>
  <c r="K27" i="2"/>
  <c r="L27" i="2" s="1"/>
  <c r="J28" i="2"/>
  <c r="K28" i="2"/>
  <c r="L28" i="2" s="1"/>
  <c r="J39" i="2"/>
  <c r="K39" i="2"/>
  <c r="L39" i="2" s="1"/>
  <c r="J19" i="2"/>
  <c r="K19" i="2"/>
  <c r="L19" i="2" s="1"/>
  <c r="J9" i="2"/>
  <c r="K9" i="2"/>
  <c r="L9" i="2" s="1"/>
  <c r="J36" i="2"/>
  <c r="K36" i="2"/>
  <c r="L36" i="2" s="1"/>
  <c r="J43" i="2"/>
  <c r="K43" i="2"/>
  <c r="L43" i="2" s="1"/>
  <c r="J26" i="2"/>
  <c r="K26" i="2"/>
  <c r="L26" i="2" s="1"/>
  <c r="J47" i="2"/>
  <c r="K47" i="2"/>
  <c r="L47" i="2" s="1"/>
  <c r="J22" i="2"/>
  <c r="K22" i="2"/>
  <c r="L22" i="2" s="1"/>
  <c r="J23" i="2"/>
  <c r="K23" i="2"/>
  <c r="L23" i="2" s="1"/>
  <c r="J49" i="2"/>
  <c r="K49" i="2"/>
  <c r="L49" i="2" s="1"/>
  <c r="J38" i="2"/>
  <c r="K38" i="2" s="1"/>
  <c r="L38" i="2" s="1"/>
  <c r="J15" i="2"/>
  <c r="K15" i="2"/>
  <c r="L15" i="2" s="1"/>
  <c r="J7" i="2"/>
  <c r="K7" i="2"/>
  <c r="L7" i="2" s="1"/>
</calcChain>
</file>

<file path=xl/sharedStrings.xml><?xml version="1.0" encoding="utf-8"?>
<sst xmlns="http://schemas.openxmlformats.org/spreadsheetml/2006/main" count="632" uniqueCount="213">
  <si>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</si>
  <si>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</si>
  <si>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</si>
  <si>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</si>
  <si>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</si>
  <si>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</si>
  <si>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</si>
  <si>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</si>
  <si>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</si>
  <si>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</si>
  <si>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</si>
  <si>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</si>
  <si>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</si>
  <si>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</si>
  <si>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</si>
  <si>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</si>
  <si>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</si>
  <si>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</si>
  <si>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</si>
  <si>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</si>
  <si>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</si>
  <si>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</si>
  <si>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</si>
  <si>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</si>
  <si>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</si>
  <si>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</si>
  <si>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</si>
  <si>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</si>
  <si>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</si>
  <si>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</t>
  </si>
  <si>
    <t>Somalidy</t>
  </si>
  <si>
    <t>13537</t>
  </si>
  <si>
    <t>bun.somalidy@pucsr.edu.kh</t>
  </si>
  <si>
    <t>-</t>
  </si>
  <si>
    <t>1673517523</t>
  </si>
  <si>
    <t>Chamrong</t>
  </si>
  <si>
    <t>Vichara</t>
  </si>
  <si>
    <t>13808</t>
  </si>
  <si>
    <t>chamrong.vichara@pucsr.edu.kh</t>
  </si>
  <si>
    <t>Chang</t>
  </si>
  <si>
    <t>Haksun</t>
  </si>
  <si>
    <t>13656</t>
  </si>
  <si>
    <t>chang.haksun@pucsr.edu.kh</t>
  </si>
  <si>
    <t>Cheng</t>
  </si>
  <si>
    <t>Venan</t>
  </si>
  <si>
    <t>14658</t>
  </si>
  <si>
    <t>cheng.venan@pucsr.edu.kh</t>
  </si>
  <si>
    <t>Chhan</t>
  </si>
  <si>
    <t>Philip</t>
  </si>
  <si>
    <t>13869</t>
  </si>
  <si>
    <t>chhan.philip@pucsr.edu.kh</t>
  </si>
  <si>
    <t>Chhin</t>
  </si>
  <si>
    <t>Monyboth</t>
  </si>
  <si>
    <t>14688</t>
  </si>
  <si>
    <t>chhin.monyboth@pucsr.edu.kh</t>
  </si>
  <si>
    <t>Choeung</t>
  </si>
  <si>
    <t>Sopov</t>
  </si>
  <si>
    <t>14206</t>
  </si>
  <si>
    <t>choeung.sopov@pucsr.edu.kh</t>
  </si>
  <si>
    <t>Chum</t>
  </si>
  <si>
    <t>Jessika</t>
  </si>
  <si>
    <t>13781</t>
  </si>
  <si>
    <t>chum.jessika@pucsr.edu.kh</t>
  </si>
  <si>
    <t>Dina</t>
  </si>
  <si>
    <t>Alyta</t>
  </si>
  <si>
    <t>13581</t>
  </si>
  <si>
    <t>dina.alyta@pucsr.edu.kh</t>
  </si>
  <si>
    <t>Ean</t>
  </si>
  <si>
    <t>Solina</t>
  </si>
  <si>
    <t>14448</t>
  </si>
  <si>
    <t>ean.solina@pucsr.edu.kh</t>
  </si>
  <si>
    <t>Ghov</t>
  </si>
  <si>
    <t>YouEy</t>
  </si>
  <si>
    <t>13316</t>
  </si>
  <si>
    <t>ghov.youey@pucsr.edu.kh</t>
  </si>
  <si>
    <t>Hoy</t>
  </si>
  <si>
    <t>Kimchhun</t>
  </si>
  <si>
    <t>13551</t>
  </si>
  <si>
    <t>hoy.kimchhun@pucsr.edu.kh</t>
  </si>
  <si>
    <t>In</t>
  </si>
  <si>
    <t>Nary</t>
  </si>
  <si>
    <t>14531</t>
  </si>
  <si>
    <t>in.nary@pucsr.edu.kh</t>
  </si>
  <si>
    <t>Keo</t>
  </si>
  <si>
    <t>Danin</t>
  </si>
  <si>
    <t>13764</t>
  </si>
  <si>
    <t>keo.danin@pucsr.edu.kh</t>
  </si>
  <si>
    <t>Khat</t>
  </si>
  <si>
    <t>Sokvanlyna</t>
  </si>
  <si>
    <t>13663</t>
  </si>
  <si>
    <t>khat.sokvanlyna@pucsr.edu.kh</t>
  </si>
  <si>
    <t>Khlen</t>
  </si>
  <si>
    <t>Chilean</t>
  </si>
  <si>
    <t>13563</t>
  </si>
  <si>
    <t>khlen.chilean@pucsr.edu.kh</t>
  </si>
  <si>
    <t>Koeur</t>
  </si>
  <si>
    <t>Kimvathana</t>
  </si>
  <si>
    <t>14701</t>
  </si>
  <si>
    <t>koeur.kimvathana@pucsr.edu.kh</t>
  </si>
  <si>
    <t>Lam</t>
  </si>
  <si>
    <t>Sourouttravattey</t>
  </si>
  <si>
    <t>14731</t>
  </si>
  <si>
    <t>lam.sourouttravattey@pucsr.edu.kh</t>
  </si>
  <si>
    <t>Leung</t>
  </si>
  <si>
    <t>Mana</t>
  </si>
  <si>
    <t>14278</t>
  </si>
  <si>
    <t>leung.mana@pucsr.edu.kh</t>
  </si>
  <si>
    <t>Loeung</t>
  </si>
  <si>
    <t>Reaksasithikun</t>
  </si>
  <si>
    <t>13340</t>
  </si>
  <si>
    <t>loeung.reaksasithikun@pucsr.edu.kh</t>
  </si>
  <si>
    <t>Ly</t>
  </si>
  <si>
    <t>Meychhinh</t>
  </si>
  <si>
    <t>14146</t>
  </si>
  <si>
    <t>ly.meychhinh@pucsr.edu.kh</t>
  </si>
  <si>
    <t>Mounsoeng</t>
  </si>
  <si>
    <t>13361</t>
  </si>
  <si>
    <t>ly.mounsoeng@pucsr.edu.kh</t>
  </si>
  <si>
    <t>Meas</t>
  </si>
  <si>
    <t>Sivmey</t>
  </si>
  <si>
    <t>14535</t>
  </si>
  <si>
    <t>meas.sivmey@pucsr.edu.kh</t>
  </si>
  <si>
    <t>Nov</t>
  </si>
  <si>
    <t>Chhunleang</t>
  </si>
  <si>
    <t>13686</t>
  </si>
  <si>
    <t>nov.chhunleang@pucsr.edu.kh</t>
  </si>
  <si>
    <t>Oeng</t>
  </si>
  <si>
    <t>Kimheak</t>
  </si>
  <si>
    <t>13871</t>
  </si>
  <si>
    <t>oeng.kimheak@pucsr.edu.kh</t>
  </si>
  <si>
    <t>Oum</t>
  </si>
  <si>
    <t>Siekuniza</t>
  </si>
  <si>
    <t>10309</t>
  </si>
  <si>
    <t>oum.siekuniza@pucsr.edu.kh</t>
  </si>
  <si>
    <t>Phat</t>
  </si>
  <si>
    <t>Nalen</t>
  </si>
  <si>
    <t>13292</t>
  </si>
  <si>
    <t>phat.nalen@pucsr.edu.kh</t>
  </si>
  <si>
    <t>Roza</t>
  </si>
  <si>
    <t>12506</t>
  </si>
  <si>
    <t>phat.roza@pucsr.edu.kh</t>
  </si>
  <si>
    <t>Pheat</t>
  </si>
  <si>
    <t>Sophealita</t>
  </si>
  <si>
    <t>13806</t>
  </si>
  <si>
    <t>pheat.sophealita@pucsr.edu.kh</t>
  </si>
  <si>
    <t>Phin</t>
  </si>
  <si>
    <t>Lyhov</t>
  </si>
  <si>
    <t>14679</t>
  </si>
  <si>
    <t>phin.lyhov@pucsr.edu.kh</t>
  </si>
  <si>
    <t>Phreas</t>
  </si>
  <si>
    <t>Sophea</t>
  </si>
  <si>
    <t>13949</t>
  </si>
  <si>
    <t>phreas.sophea@pucsr.edu.kh</t>
  </si>
  <si>
    <t>Sam</t>
  </si>
  <si>
    <t>Keolinda</t>
  </si>
  <si>
    <t>13577</t>
  </si>
  <si>
    <t>sam.keolinda@pucsr.edu.kh</t>
  </si>
  <si>
    <t>Sin</t>
  </si>
  <si>
    <t>Sokhong</t>
  </si>
  <si>
    <t>14254</t>
  </si>
  <si>
    <t>sin.sokhong@pucsr.edu.kh</t>
  </si>
  <si>
    <t>Soy</t>
  </si>
  <si>
    <t>Sakada</t>
  </si>
  <si>
    <t>14685</t>
  </si>
  <si>
    <t>soy.sakada@pucsr.edu.kh</t>
  </si>
  <si>
    <t>Srun</t>
  </si>
  <si>
    <t>Seivyang</t>
  </si>
  <si>
    <t>14270</t>
  </si>
  <si>
    <t>srun.seivyang@pucsr.edu.kh</t>
  </si>
  <si>
    <t>Sy</t>
  </si>
  <si>
    <t>Sokkheng</t>
  </si>
  <si>
    <t>12848</t>
  </si>
  <si>
    <t>sy.sokkheng@pucsr.edu.kh</t>
  </si>
  <si>
    <t>Tha</t>
  </si>
  <si>
    <t>Pengchheang</t>
  </si>
  <si>
    <t>13321</t>
  </si>
  <si>
    <t>tha.pengchheang@pucsr.edu.kh</t>
  </si>
  <si>
    <t>Thorn</t>
  </si>
  <si>
    <t>Yangxing</t>
  </si>
  <si>
    <t>14739</t>
  </si>
  <si>
    <t>thorn.yangxing@pucsr.edu.kh</t>
  </si>
  <si>
    <t>Vong</t>
  </si>
  <si>
    <t>Sreypich</t>
  </si>
  <si>
    <t>13525</t>
  </si>
  <si>
    <t>vong.sreypich@pucsr.edu.kh</t>
  </si>
  <si>
    <t>Yet</t>
  </si>
  <si>
    <t>Sreyneth</t>
  </si>
  <si>
    <t>13417</t>
  </si>
  <si>
    <t>yet.sreyneth@pucsr.edu.kh</t>
  </si>
  <si>
    <t>Yim</t>
  </si>
  <si>
    <t>China</t>
  </si>
  <si>
    <t>14751</t>
  </si>
  <si>
    <t>yim.china@pucsr.edu.kh</t>
  </si>
  <si>
    <t>Yun</t>
  </si>
  <si>
    <t>Putheareach</t>
  </si>
  <si>
    <t>13566</t>
  </si>
  <si>
    <t>yun.putheareach@pucsr.edu.kh</t>
  </si>
  <si>
    <t>Puthearith</t>
  </si>
  <si>
    <t>13567</t>
  </si>
  <si>
    <t>yun.puthearith@pucsr.edu.kh</t>
  </si>
  <si>
    <t>SURNAME</t>
  </si>
  <si>
    <t>FIRST NAME</t>
  </si>
  <si>
    <t>ID</t>
  </si>
  <si>
    <t>2 DAYS</t>
  </si>
  <si>
    <t>3 DAYS</t>
  </si>
  <si>
    <t>GRADE</t>
  </si>
  <si>
    <t>EHSS-5 /Result</t>
  </si>
  <si>
    <t>ABSENCE PENALTY</t>
  </si>
  <si>
    <t>FINAL SCORE AFTER PENALTY</t>
  </si>
  <si>
    <t>PRE-SCORE</t>
  </si>
  <si>
    <t>Column1</t>
  </si>
  <si>
    <t>Column2</t>
  </si>
  <si>
    <t>EHSS-5 - Final Score - 17 Oct 2022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</si>
</sst>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b/>
      <sz val="20"/>
      <color rgb="FF000000"/>
      <name val="Calibri"/>
      <family val="2"/>
      <scheme val="minor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Times New Roman"/>
      <family val="1"/>
    </font>
    <font>
      <sz val="11"/>
      <color rgb="FF000000"/>
      <name val="Calibri"/>
      <family val="2"/>
    </font>
    <font>
      <sz val="2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3" fontId="3" fillId="0" borderId="0" xfId="1" applyFont="1" applyAlignment="1">
      <alignment horizontal="center" vertical="center" wrapText="1"/>
    </xf>
    <xf numFmtId="43" fontId="4" fillId="0" borderId="0" xfId="1" applyFont="1" applyAlignment="1">
      <alignment horizontal="center" vertical="center"/>
    </xf>
    <xf numFmtId="43" fontId="0" fillId="0" borderId="0" xfId="1" applyFont="1" applyAlignment="1">
      <alignment horizontal="center"/>
    </xf>
    <xf numFmtId="43" fontId="3" fillId="0" borderId="0" xfId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textRotation="0" indent="0" justifyLastLine="0" shrinkToFit="0" readingOrder="0"/>
    </dxf>
    <dxf>
      <numFmt numFmtId="30" formatCode="@"/>
      <alignment horizontal="center" textRotation="0" indent="0" justifyLastLine="0" shrinkToFit="0" readingOrder="0"/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AC735-0044-CE4B-859E-03427A5EE98A}" name="Table1" displayName="Table1" ref="D6:L49" totalsRowShown="0" headerRowDxfId="1" dataDxfId="0" headerRowCellStyle="Comma" dataCellStyle="Comma">
  <autoFilter ref="D6:L49" xr:uid="{9ECAC735-0044-CE4B-859E-03427A5EE98A}"/>
  <tableColumns count="9">
    <tableColumn id="1" xr3:uid="{A15F699E-9910-AE40-80A8-3789D49FBF55}" name="ID" dataDxfId="10"/>
    <tableColumn id="2" xr3:uid="{0BA0BC5A-20C5-C94C-9BF6-9647C1641DE4}" name="2 DAYS" dataDxfId="9" dataCellStyle="Comma"/>
    <tableColumn id="3" xr3:uid="{2CC6699B-2D20-3949-9595-667A3C077853}" name="Column1" dataDxfId="8" dataCellStyle="Comma">
      <calculatedColumnFormula>E7*0.4</calculatedColumnFormula>
    </tableColumn>
    <tableColumn id="4" xr3:uid="{3BF5346E-DF12-2A4C-8FA3-571A850CF4D2}" name="3 DAYS" dataDxfId="7" dataCellStyle="Comma"/>
    <tableColumn id="5" xr3:uid="{CA33D34C-832D-4C41-8747-1B0B657448A1}" name="Column2" dataDxfId="6" dataCellStyle="Comma">
      <calculatedColumnFormula>G7*0.6</calculatedColumnFormula>
    </tableColumn>
    <tableColumn id="6" xr3:uid="{308DD644-0681-A541-B9D1-B20DF2F8FA7F}" name="PRE-SCORE" dataDxfId="5" dataCellStyle="Comma">
      <calculatedColumnFormula>F7+H7</calculatedColumnFormula>
    </tableColumn>
    <tableColumn id="7" xr3:uid="{61B6E428-3C7A-DD4C-9068-4E5C0A2D1D21}" name="ABSENCE PENALTY" dataDxfId="4" dataCellStyle="Comma">
      <calculatedColumnFormula>I7*V7*0.475*0.33</calculatedColumnFormula>
    </tableColumn>
    <tableColumn id="8" xr3:uid="{1EA7F61F-FC7E-D44F-8D62-3E6BE18DDDFD}" name="FINAL SCORE AFTER PENALTY" dataDxfId="3" dataCellStyle="Comma">
      <calculatedColumnFormula>I7-J7</calculatedColumnFormula>
    </tableColumn>
    <tableColumn id="9" xr3:uid="{017A8C04-160A-6547-9ED7-1D0C06A5BF2B}" name="GRADE" dataDxfId="2">
      <calculatedColumnFormula>IF(K7&lt;50,"F",IF(K7&lt;=64,"D",IF(K7&lt;=79,"C",IF(K7&lt;90,"B",IF(K7&gt;=90,"A")))))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"/>
  <sheetViews>
    <sheetView topLeftCell="I31" workbookViewId="0">
      <selection activeCell="AA1" sqref="AA1:AB44"/>
    </sheetView>
  </sheetViews>
  <sheetFormatPr baseColWidth="10" defaultColWidth="8.83203125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52.37</v>
      </c>
      <c r="H2">
        <v>80.709999999999994</v>
      </c>
      <c r="I2">
        <v>89.83</v>
      </c>
      <c r="J2">
        <v>7.17</v>
      </c>
      <c r="K2">
        <v>10</v>
      </c>
      <c r="L2">
        <v>9.77</v>
      </c>
      <c r="M2">
        <v>84.64</v>
      </c>
      <c r="N2">
        <v>8.4600000000000009</v>
      </c>
      <c r="O2">
        <v>67.650000000000006</v>
      </c>
      <c r="P2">
        <v>6.77</v>
      </c>
      <c r="Q2">
        <v>19.010000000000002</v>
      </c>
      <c r="R2">
        <v>12.21</v>
      </c>
      <c r="S2">
        <v>3.66</v>
      </c>
      <c r="T2">
        <v>0</v>
      </c>
      <c r="U2">
        <v>0</v>
      </c>
      <c r="V2">
        <v>0</v>
      </c>
      <c r="W2">
        <v>0</v>
      </c>
      <c r="X2">
        <v>44.83</v>
      </c>
      <c r="Y2">
        <v>4.4800000000000004</v>
      </c>
      <c r="Z2">
        <v>5</v>
      </c>
      <c r="AA2" s="1" t="s">
        <v>33</v>
      </c>
      <c r="AB2" s="1" t="s">
        <v>33</v>
      </c>
      <c r="AC2" s="1" t="s">
        <v>34</v>
      </c>
    </row>
    <row r="3" spans="1:29" x14ac:dyDescent="0.2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94.21</v>
      </c>
      <c r="H3">
        <v>95.26</v>
      </c>
      <c r="I3">
        <v>90.59</v>
      </c>
      <c r="J3">
        <v>9.1300000000000008</v>
      </c>
      <c r="K3">
        <v>8.86</v>
      </c>
      <c r="L3">
        <v>9.19</v>
      </c>
      <c r="M3">
        <v>97.05</v>
      </c>
      <c r="N3">
        <v>9.6999999999999993</v>
      </c>
      <c r="O3">
        <v>98.15</v>
      </c>
      <c r="P3">
        <v>9.81</v>
      </c>
      <c r="Q3">
        <v>92.55</v>
      </c>
      <c r="R3">
        <v>89.28</v>
      </c>
      <c r="S3">
        <v>9.8000000000000007</v>
      </c>
      <c r="T3">
        <v>8.6300000000000008</v>
      </c>
      <c r="U3">
        <v>8.35</v>
      </c>
      <c r="V3">
        <v>96.4</v>
      </c>
      <c r="W3">
        <v>9.64</v>
      </c>
      <c r="X3">
        <v>91.95</v>
      </c>
      <c r="Y3">
        <v>9.1999999999999993</v>
      </c>
      <c r="Z3">
        <v>5</v>
      </c>
      <c r="AA3" s="1" t="s">
        <v>33</v>
      </c>
      <c r="AB3" s="1" t="s">
        <v>33</v>
      </c>
      <c r="AC3" s="1" t="s">
        <v>34</v>
      </c>
    </row>
    <row r="4" spans="1:29" x14ac:dyDescent="0.2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80.12</v>
      </c>
      <c r="H4">
        <v>77.25</v>
      </c>
      <c r="I4">
        <v>73.849999999999994</v>
      </c>
      <c r="J4">
        <v>8.52</v>
      </c>
      <c r="K4">
        <v>6.57</v>
      </c>
      <c r="L4">
        <v>7.06</v>
      </c>
      <c r="M4">
        <v>83.94</v>
      </c>
      <c r="N4">
        <v>8.39</v>
      </c>
      <c r="O4">
        <v>73.95</v>
      </c>
      <c r="P4">
        <v>7.4</v>
      </c>
      <c r="Q4">
        <v>80.89</v>
      </c>
      <c r="R4">
        <v>84.09</v>
      </c>
      <c r="S4">
        <v>8.02</v>
      </c>
      <c r="T4">
        <v>8.73</v>
      </c>
      <c r="U4">
        <v>8.48</v>
      </c>
      <c r="V4">
        <v>86.74</v>
      </c>
      <c r="W4">
        <v>8.67</v>
      </c>
      <c r="X4">
        <v>71.84</v>
      </c>
      <c r="Y4">
        <v>7.18</v>
      </c>
      <c r="Z4">
        <v>5</v>
      </c>
      <c r="AA4" s="1" t="s">
        <v>33</v>
      </c>
      <c r="AB4" s="1" t="s">
        <v>33</v>
      </c>
      <c r="AC4" s="1" t="s">
        <v>34</v>
      </c>
    </row>
    <row r="5" spans="1:29" x14ac:dyDescent="0.2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68.27</v>
      </c>
      <c r="H5">
        <v>78.55</v>
      </c>
      <c r="I5">
        <v>76.680000000000007</v>
      </c>
      <c r="J5">
        <v>9.02</v>
      </c>
      <c r="K5">
        <v>7.86</v>
      </c>
      <c r="L5">
        <v>6.13</v>
      </c>
      <c r="M5">
        <v>70.95</v>
      </c>
      <c r="N5">
        <v>7.1</v>
      </c>
      <c r="O5">
        <v>88.02</v>
      </c>
      <c r="P5">
        <v>8.8000000000000007</v>
      </c>
      <c r="Q5">
        <v>54.64</v>
      </c>
      <c r="R5">
        <v>26.73</v>
      </c>
      <c r="S5">
        <v>8.02</v>
      </c>
      <c r="T5">
        <v>0</v>
      </c>
      <c r="U5">
        <v>0</v>
      </c>
      <c r="V5">
        <v>67.64</v>
      </c>
      <c r="W5">
        <v>6.76</v>
      </c>
      <c r="X5">
        <v>69.540000000000006</v>
      </c>
      <c r="Y5">
        <v>6.95</v>
      </c>
      <c r="Z5">
        <v>5</v>
      </c>
      <c r="AA5" s="1" t="s">
        <v>33</v>
      </c>
      <c r="AB5" s="1" t="s">
        <v>33</v>
      </c>
      <c r="AC5" s="1" t="s">
        <v>34</v>
      </c>
    </row>
    <row r="6" spans="1:29" x14ac:dyDescent="0.2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85.94</v>
      </c>
      <c r="H6">
        <v>91.45</v>
      </c>
      <c r="I6">
        <v>93.64</v>
      </c>
      <c r="J6">
        <v>8.52</v>
      </c>
      <c r="K6">
        <v>9.57</v>
      </c>
      <c r="L6">
        <v>10</v>
      </c>
      <c r="M6">
        <v>92.74</v>
      </c>
      <c r="N6">
        <v>9.27</v>
      </c>
      <c r="O6">
        <v>87.96</v>
      </c>
      <c r="P6">
        <v>8.8000000000000007</v>
      </c>
      <c r="Q6">
        <v>78.959999999999994</v>
      </c>
      <c r="R6">
        <v>80.069999999999993</v>
      </c>
      <c r="S6">
        <v>8.51</v>
      </c>
      <c r="T6">
        <v>8.0399999999999991</v>
      </c>
      <c r="U6">
        <v>7.47</v>
      </c>
      <c r="V6">
        <v>80.95</v>
      </c>
      <c r="W6">
        <v>8.09</v>
      </c>
      <c r="X6">
        <v>75.86</v>
      </c>
      <c r="Y6">
        <v>7.59</v>
      </c>
      <c r="Z6">
        <v>5</v>
      </c>
      <c r="AA6" s="1" t="s">
        <v>33</v>
      </c>
      <c r="AB6" s="1" t="s">
        <v>33</v>
      </c>
      <c r="AC6" s="1" t="s">
        <v>34</v>
      </c>
    </row>
    <row r="7" spans="1:29" x14ac:dyDescent="0.2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26.79</v>
      </c>
      <c r="H7">
        <v>24.9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74.69</v>
      </c>
      <c r="P7">
        <v>7.47</v>
      </c>
      <c r="Q7">
        <v>22.03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66.09</v>
      </c>
      <c r="Y7">
        <v>6.61</v>
      </c>
      <c r="Z7">
        <v>4.5</v>
      </c>
      <c r="AA7" s="1" t="s">
        <v>33</v>
      </c>
      <c r="AB7" s="1" t="s">
        <v>33</v>
      </c>
      <c r="AC7" s="1" t="s">
        <v>34</v>
      </c>
    </row>
    <row r="8" spans="1:29" x14ac:dyDescent="0.2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69.86</v>
      </c>
      <c r="H8">
        <v>91</v>
      </c>
      <c r="I8">
        <v>89.95</v>
      </c>
      <c r="J8">
        <v>8.81</v>
      </c>
      <c r="K8">
        <v>9.14</v>
      </c>
      <c r="L8">
        <v>9.0299999999999994</v>
      </c>
      <c r="M8">
        <v>94.17</v>
      </c>
      <c r="N8">
        <v>9.42</v>
      </c>
      <c r="O8">
        <v>88.89</v>
      </c>
      <c r="P8">
        <v>8.89</v>
      </c>
      <c r="Q8">
        <v>45.55</v>
      </c>
      <c r="R8">
        <v>50.52</v>
      </c>
      <c r="S8">
        <v>6.44</v>
      </c>
      <c r="T8">
        <v>3.53</v>
      </c>
      <c r="U8">
        <v>5.19</v>
      </c>
      <c r="V8">
        <v>30.97</v>
      </c>
      <c r="W8">
        <v>3.1</v>
      </c>
      <c r="X8">
        <v>55.17</v>
      </c>
      <c r="Y8">
        <v>5.52</v>
      </c>
      <c r="Z8">
        <v>5</v>
      </c>
      <c r="AA8" s="1" t="s">
        <v>33</v>
      </c>
      <c r="AB8" s="1" t="s">
        <v>33</v>
      </c>
      <c r="AC8" s="1" t="s">
        <v>34</v>
      </c>
    </row>
    <row r="9" spans="1:29" x14ac:dyDescent="0.2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90.88</v>
      </c>
      <c r="H9">
        <v>97.14</v>
      </c>
      <c r="I9">
        <v>97.41</v>
      </c>
      <c r="J9">
        <v>9.8000000000000007</v>
      </c>
      <c r="K9">
        <v>9.43</v>
      </c>
      <c r="L9">
        <v>10</v>
      </c>
      <c r="M9">
        <v>97.71</v>
      </c>
      <c r="N9">
        <v>9.77</v>
      </c>
      <c r="O9">
        <v>96.3</v>
      </c>
      <c r="P9">
        <v>9.6300000000000008</v>
      </c>
      <c r="Q9">
        <v>83.67</v>
      </c>
      <c r="R9">
        <v>84.65</v>
      </c>
      <c r="S9">
        <v>9.01</v>
      </c>
      <c r="T9">
        <v>6.76</v>
      </c>
      <c r="U9">
        <v>9.6199999999999992</v>
      </c>
      <c r="V9">
        <v>80.72</v>
      </c>
      <c r="W9">
        <v>8.07</v>
      </c>
      <c r="X9">
        <v>85.63</v>
      </c>
      <c r="Y9">
        <v>8.56</v>
      </c>
      <c r="Z9">
        <v>5</v>
      </c>
      <c r="AA9" s="1" t="s">
        <v>33</v>
      </c>
      <c r="AB9" s="1" t="s">
        <v>33</v>
      </c>
      <c r="AC9" s="1" t="s">
        <v>34</v>
      </c>
    </row>
    <row r="10" spans="1:29" x14ac:dyDescent="0.2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70.83</v>
      </c>
      <c r="H10">
        <v>79.319999999999993</v>
      </c>
      <c r="I10">
        <v>75.680000000000007</v>
      </c>
      <c r="J10">
        <v>9.74</v>
      </c>
      <c r="K10">
        <v>7</v>
      </c>
      <c r="L10">
        <v>5.97</v>
      </c>
      <c r="M10">
        <v>85.36</v>
      </c>
      <c r="N10">
        <v>8.5399999999999991</v>
      </c>
      <c r="O10">
        <v>76.91</v>
      </c>
      <c r="P10">
        <v>7.69</v>
      </c>
      <c r="Q10">
        <v>59.26</v>
      </c>
      <c r="R10">
        <v>60.41</v>
      </c>
      <c r="S10">
        <v>6.04</v>
      </c>
      <c r="T10">
        <v>5.88</v>
      </c>
      <c r="U10">
        <v>6.2</v>
      </c>
      <c r="V10">
        <v>46.11</v>
      </c>
      <c r="W10">
        <v>4.6100000000000003</v>
      </c>
      <c r="X10">
        <v>71.260000000000005</v>
      </c>
      <c r="Y10">
        <v>7.13</v>
      </c>
      <c r="Z10">
        <v>5</v>
      </c>
      <c r="AA10" s="1" t="s">
        <v>33</v>
      </c>
      <c r="AB10" s="1" t="s">
        <v>33</v>
      </c>
      <c r="AC10" s="1" t="s">
        <v>34</v>
      </c>
    </row>
    <row r="11" spans="1:29" x14ac:dyDescent="0.2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79.95</v>
      </c>
      <c r="H11">
        <v>84.14</v>
      </c>
      <c r="I11">
        <v>80.540000000000006</v>
      </c>
      <c r="J11">
        <v>7.78</v>
      </c>
      <c r="K11">
        <v>8.57</v>
      </c>
      <c r="L11">
        <v>7.81</v>
      </c>
      <c r="M11">
        <v>85.45</v>
      </c>
      <c r="N11">
        <v>8.5500000000000007</v>
      </c>
      <c r="O11">
        <v>86.42</v>
      </c>
      <c r="P11">
        <v>8.64</v>
      </c>
      <c r="Q11">
        <v>73.650000000000006</v>
      </c>
      <c r="R11">
        <v>74.47</v>
      </c>
      <c r="S11">
        <v>8.7100000000000009</v>
      </c>
      <c r="T11">
        <v>6.67</v>
      </c>
      <c r="U11">
        <v>6.96</v>
      </c>
      <c r="V11">
        <v>72.349999999999994</v>
      </c>
      <c r="W11">
        <v>7.23</v>
      </c>
      <c r="X11">
        <v>74.14</v>
      </c>
      <c r="Y11">
        <v>7.41</v>
      </c>
      <c r="Z11">
        <v>5</v>
      </c>
      <c r="AA11" s="1" t="s">
        <v>33</v>
      </c>
      <c r="AB11" s="1" t="s">
        <v>33</v>
      </c>
      <c r="AC11" s="1" t="s">
        <v>34</v>
      </c>
    </row>
    <row r="12" spans="1:29" x14ac:dyDescent="0.2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90.99</v>
      </c>
      <c r="H12">
        <v>91.97</v>
      </c>
      <c r="I12">
        <v>91.47</v>
      </c>
      <c r="J12">
        <v>8.98</v>
      </c>
      <c r="K12">
        <v>9.43</v>
      </c>
      <c r="L12">
        <v>9.0299999999999994</v>
      </c>
      <c r="M12">
        <v>93.71</v>
      </c>
      <c r="N12">
        <v>9.3699999999999992</v>
      </c>
      <c r="O12">
        <v>90.74</v>
      </c>
      <c r="P12">
        <v>9.07</v>
      </c>
      <c r="Q12">
        <v>91.17</v>
      </c>
      <c r="R12">
        <v>95.13</v>
      </c>
      <c r="S12">
        <v>9.6</v>
      </c>
      <c r="T12">
        <v>9.31</v>
      </c>
      <c r="U12">
        <v>9.6199999999999992</v>
      </c>
      <c r="V12">
        <v>92.18</v>
      </c>
      <c r="W12">
        <v>9.2200000000000006</v>
      </c>
      <c r="X12">
        <v>86.21</v>
      </c>
      <c r="Y12">
        <v>8.6199999999999992</v>
      </c>
      <c r="Z12">
        <v>4</v>
      </c>
      <c r="AA12" s="1" t="s">
        <v>33</v>
      </c>
      <c r="AB12" s="1" t="s">
        <v>33</v>
      </c>
      <c r="AC12" s="1" t="s">
        <v>34</v>
      </c>
    </row>
    <row r="13" spans="1:29" x14ac:dyDescent="0.2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49.18</v>
      </c>
      <c r="H13">
        <v>85.64</v>
      </c>
      <c r="I13">
        <v>82.11</v>
      </c>
      <c r="J13">
        <v>8.83</v>
      </c>
      <c r="K13">
        <v>8</v>
      </c>
      <c r="L13">
        <v>7.81</v>
      </c>
      <c r="M13">
        <v>89.61</v>
      </c>
      <c r="N13">
        <v>8.9600000000000009</v>
      </c>
      <c r="O13">
        <v>85.19</v>
      </c>
      <c r="P13">
        <v>8.52</v>
      </c>
      <c r="Q13">
        <v>7.37</v>
      </c>
      <c r="R13">
        <v>22.11</v>
      </c>
      <c r="S13">
        <v>6.63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 s="1" t="s">
        <v>33</v>
      </c>
      <c r="AB13" s="1" t="s">
        <v>33</v>
      </c>
      <c r="AC13" s="1" t="s">
        <v>34</v>
      </c>
    </row>
    <row r="14" spans="1:29" x14ac:dyDescent="0.2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95.92</v>
      </c>
      <c r="H14">
        <v>96.14</v>
      </c>
      <c r="I14">
        <v>95.06</v>
      </c>
      <c r="J14">
        <v>9.59</v>
      </c>
      <c r="K14">
        <v>9.57</v>
      </c>
      <c r="L14">
        <v>9.35</v>
      </c>
      <c r="M14">
        <v>95.83</v>
      </c>
      <c r="N14">
        <v>9.58</v>
      </c>
      <c r="O14">
        <v>97.53</v>
      </c>
      <c r="P14">
        <v>9.75</v>
      </c>
      <c r="Q14">
        <v>95.28</v>
      </c>
      <c r="R14">
        <v>94.99</v>
      </c>
      <c r="S14">
        <v>9.5</v>
      </c>
      <c r="T14">
        <v>9.1199999999999992</v>
      </c>
      <c r="U14">
        <v>9.8699999999999992</v>
      </c>
      <c r="V14">
        <v>96.02</v>
      </c>
      <c r="W14">
        <v>9.6</v>
      </c>
      <c r="X14">
        <v>94.83</v>
      </c>
      <c r="Y14">
        <v>9.48</v>
      </c>
      <c r="Z14">
        <v>5</v>
      </c>
      <c r="AA14" s="1" t="s">
        <v>33</v>
      </c>
      <c r="AB14" s="1" t="s">
        <v>33</v>
      </c>
      <c r="AC14" s="1" t="s">
        <v>34</v>
      </c>
    </row>
    <row r="15" spans="1:29" x14ac:dyDescent="0.2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89.92</v>
      </c>
      <c r="H15">
        <v>96.94</v>
      </c>
      <c r="I15">
        <v>99.46</v>
      </c>
      <c r="J15">
        <v>10</v>
      </c>
      <c r="K15">
        <v>10</v>
      </c>
      <c r="L15">
        <v>9.84</v>
      </c>
      <c r="M15">
        <v>100</v>
      </c>
      <c r="N15">
        <v>10</v>
      </c>
      <c r="O15">
        <v>91.36</v>
      </c>
      <c r="P15">
        <v>9.14</v>
      </c>
      <c r="Q15">
        <v>81.84</v>
      </c>
      <c r="R15">
        <v>88.54</v>
      </c>
      <c r="S15">
        <v>9.6999999999999993</v>
      </c>
      <c r="T15">
        <v>7.75</v>
      </c>
      <c r="U15">
        <v>9.11</v>
      </c>
      <c r="V15">
        <v>81.12</v>
      </c>
      <c r="W15">
        <v>8.11</v>
      </c>
      <c r="X15">
        <v>75.86</v>
      </c>
      <c r="Y15">
        <v>7.59</v>
      </c>
      <c r="Z15">
        <v>5</v>
      </c>
      <c r="AA15" s="1" t="s">
        <v>33</v>
      </c>
      <c r="AB15" s="1" t="s">
        <v>33</v>
      </c>
      <c r="AC15" s="1" t="s">
        <v>34</v>
      </c>
    </row>
    <row r="16" spans="1:29" x14ac:dyDescent="0.2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88.65</v>
      </c>
      <c r="H16">
        <v>94.23</v>
      </c>
      <c r="I16">
        <v>95.67</v>
      </c>
      <c r="J16">
        <v>9.9</v>
      </c>
      <c r="K16">
        <v>9.2899999999999991</v>
      </c>
      <c r="L16">
        <v>9.52</v>
      </c>
      <c r="M16">
        <v>100</v>
      </c>
      <c r="N16">
        <v>10</v>
      </c>
      <c r="O16">
        <v>87.04</v>
      </c>
      <c r="P16">
        <v>8.6999999999999993</v>
      </c>
      <c r="Q16">
        <v>81.86</v>
      </c>
      <c r="R16">
        <v>80.290000000000006</v>
      </c>
      <c r="S16">
        <v>9.2100000000000009</v>
      </c>
      <c r="T16">
        <v>7.16</v>
      </c>
      <c r="U16">
        <v>7.72</v>
      </c>
      <c r="V16">
        <v>81.39</v>
      </c>
      <c r="W16">
        <v>8.14</v>
      </c>
      <c r="X16">
        <v>83.91</v>
      </c>
      <c r="Y16">
        <v>8.39</v>
      </c>
      <c r="Z16">
        <v>5</v>
      </c>
      <c r="AA16" s="1" t="s">
        <v>33</v>
      </c>
      <c r="AB16" s="1" t="s">
        <v>33</v>
      </c>
      <c r="AC16" s="1" t="s">
        <v>34</v>
      </c>
    </row>
    <row r="17" spans="1:29" x14ac:dyDescent="0.2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43.68</v>
      </c>
      <c r="H17">
        <v>85.65</v>
      </c>
      <c r="I17">
        <v>79.28</v>
      </c>
      <c r="J17">
        <v>8.23</v>
      </c>
      <c r="K17">
        <v>7.71</v>
      </c>
      <c r="L17">
        <v>7.84</v>
      </c>
      <c r="M17">
        <v>88.15</v>
      </c>
      <c r="N17">
        <v>8.82</v>
      </c>
      <c r="O17">
        <v>89.51</v>
      </c>
      <c r="P17">
        <v>8.9499999999999993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 s="1" t="s">
        <v>33</v>
      </c>
      <c r="AB17">
        <v>10</v>
      </c>
      <c r="AC17" s="1" t="s">
        <v>34</v>
      </c>
    </row>
    <row r="18" spans="1:29" x14ac:dyDescent="0.2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72.95</v>
      </c>
      <c r="H18">
        <v>58.65</v>
      </c>
      <c r="I18">
        <v>84.59</v>
      </c>
      <c r="J18">
        <v>8.9600000000000009</v>
      </c>
      <c r="K18">
        <v>9</v>
      </c>
      <c r="L18">
        <v>7.42</v>
      </c>
      <c r="M18">
        <v>0</v>
      </c>
      <c r="N18">
        <v>0</v>
      </c>
      <c r="O18">
        <v>91.36</v>
      </c>
      <c r="P18">
        <v>9.14</v>
      </c>
      <c r="Q18">
        <v>84.4</v>
      </c>
      <c r="R18">
        <v>82.58</v>
      </c>
      <c r="S18">
        <v>9.31</v>
      </c>
      <c r="T18">
        <v>7.75</v>
      </c>
      <c r="U18">
        <v>7.72</v>
      </c>
      <c r="V18">
        <v>87.86</v>
      </c>
      <c r="W18">
        <v>8.7899999999999991</v>
      </c>
      <c r="X18">
        <v>82.76</v>
      </c>
      <c r="Y18">
        <v>8.2799999999999994</v>
      </c>
      <c r="Z18">
        <v>5</v>
      </c>
      <c r="AA18" s="1" t="s">
        <v>33</v>
      </c>
      <c r="AB18" s="1" t="s">
        <v>33</v>
      </c>
      <c r="AC18" s="1" t="s">
        <v>34</v>
      </c>
    </row>
    <row r="19" spans="1:29" x14ac:dyDescent="0.2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92.41</v>
      </c>
      <c r="H19">
        <v>95.51</v>
      </c>
      <c r="I19">
        <v>95.87</v>
      </c>
      <c r="J19">
        <v>9.2200000000000006</v>
      </c>
      <c r="K19">
        <v>9.86</v>
      </c>
      <c r="L19">
        <v>9.68</v>
      </c>
      <c r="M19">
        <v>95</v>
      </c>
      <c r="N19">
        <v>9.5</v>
      </c>
      <c r="O19">
        <v>95.68</v>
      </c>
      <c r="P19">
        <v>9.57</v>
      </c>
      <c r="Q19">
        <v>88.5</v>
      </c>
      <c r="R19">
        <v>91.34</v>
      </c>
      <c r="S19">
        <v>9.8000000000000007</v>
      </c>
      <c r="T19">
        <v>9.1199999999999992</v>
      </c>
      <c r="U19">
        <v>8.48</v>
      </c>
      <c r="V19">
        <v>91.4</v>
      </c>
      <c r="W19">
        <v>9.14</v>
      </c>
      <c r="X19">
        <v>82.76</v>
      </c>
      <c r="Y19">
        <v>8.2799999999999994</v>
      </c>
      <c r="Z19">
        <v>5</v>
      </c>
      <c r="AA19" s="1" t="s">
        <v>33</v>
      </c>
      <c r="AB19" s="1" t="s">
        <v>33</v>
      </c>
      <c r="AC19" s="1" t="s">
        <v>34</v>
      </c>
    </row>
    <row r="20" spans="1:29" x14ac:dyDescent="0.2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64.97</v>
      </c>
      <c r="H20">
        <v>84.19</v>
      </c>
      <c r="I20">
        <v>85.58</v>
      </c>
      <c r="J20">
        <v>8.98</v>
      </c>
      <c r="K20">
        <v>8.14</v>
      </c>
      <c r="L20">
        <v>8.5500000000000007</v>
      </c>
      <c r="M20">
        <v>86.98</v>
      </c>
      <c r="N20">
        <v>8.6999999999999993</v>
      </c>
      <c r="O20">
        <v>80</v>
      </c>
      <c r="P20">
        <v>8</v>
      </c>
      <c r="Q20">
        <v>44.18</v>
      </c>
      <c r="R20">
        <v>62.99</v>
      </c>
      <c r="S20">
        <v>8.32</v>
      </c>
      <c r="T20">
        <v>2.35</v>
      </c>
      <c r="U20">
        <v>8.23</v>
      </c>
      <c r="V20">
        <v>0</v>
      </c>
      <c r="W20">
        <v>0</v>
      </c>
      <c r="X20">
        <v>69.540000000000006</v>
      </c>
      <c r="Y20">
        <v>6.95</v>
      </c>
      <c r="Z20">
        <v>4</v>
      </c>
      <c r="AA20" s="1" t="s">
        <v>33</v>
      </c>
      <c r="AB20" s="1" t="s">
        <v>33</v>
      </c>
      <c r="AC20" s="1" t="s">
        <v>34</v>
      </c>
    </row>
    <row r="21" spans="1:29" x14ac:dyDescent="0.2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77.430000000000007</v>
      </c>
      <c r="H21">
        <v>78.83</v>
      </c>
      <c r="I21">
        <v>75.510000000000005</v>
      </c>
      <c r="J21">
        <v>7.92</v>
      </c>
      <c r="K21">
        <v>6.57</v>
      </c>
      <c r="L21">
        <v>8.16</v>
      </c>
      <c r="M21">
        <v>84.02</v>
      </c>
      <c r="N21">
        <v>8.4</v>
      </c>
      <c r="O21">
        <v>76.98</v>
      </c>
      <c r="P21">
        <v>7.7</v>
      </c>
      <c r="Q21">
        <v>75.75</v>
      </c>
      <c r="R21">
        <v>74.19</v>
      </c>
      <c r="S21">
        <v>6.44</v>
      </c>
      <c r="T21">
        <v>6.96</v>
      </c>
      <c r="U21">
        <v>8.86</v>
      </c>
      <c r="V21">
        <v>82.37</v>
      </c>
      <c r="W21">
        <v>8.24</v>
      </c>
      <c r="X21">
        <v>70.69</v>
      </c>
      <c r="Y21">
        <v>7.07</v>
      </c>
      <c r="Z21">
        <v>4</v>
      </c>
      <c r="AA21" s="1" t="s">
        <v>33</v>
      </c>
      <c r="AB21" s="1" t="s">
        <v>33</v>
      </c>
      <c r="AC21" s="1" t="s">
        <v>34</v>
      </c>
    </row>
    <row r="22" spans="1:29" x14ac:dyDescent="0.2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92.09</v>
      </c>
      <c r="H22">
        <v>95.96</v>
      </c>
      <c r="I22">
        <v>94.74</v>
      </c>
      <c r="J22">
        <v>9.69</v>
      </c>
      <c r="K22">
        <v>9.86</v>
      </c>
      <c r="L22">
        <v>8.8699999999999992</v>
      </c>
      <c r="M22">
        <v>98.33</v>
      </c>
      <c r="N22">
        <v>9.83</v>
      </c>
      <c r="O22">
        <v>94.81</v>
      </c>
      <c r="P22">
        <v>9.48</v>
      </c>
      <c r="Q22">
        <v>87.38</v>
      </c>
      <c r="R22">
        <v>86.28</v>
      </c>
      <c r="S22">
        <v>9.6999999999999993</v>
      </c>
      <c r="T22">
        <v>8.33</v>
      </c>
      <c r="U22">
        <v>7.85</v>
      </c>
      <c r="V22">
        <v>86.2</v>
      </c>
      <c r="W22">
        <v>8.6199999999999992</v>
      </c>
      <c r="X22">
        <v>89.66</v>
      </c>
      <c r="Y22">
        <v>8.9700000000000006</v>
      </c>
      <c r="Z22">
        <v>5</v>
      </c>
      <c r="AA22" s="1" t="s">
        <v>33</v>
      </c>
      <c r="AB22" s="1" t="s">
        <v>33</v>
      </c>
      <c r="AC22" s="1" t="s">
        <v>34</v>
      </c>
    </row>
    <row r="23" spans="1:29" x14ac:dyDescent="0.2">
      <c r="A23" s="1" t="s">
        <v>111</v>
      </c>
      <c r="B23" s="1" t="s">
        <v>115</v>
      </c>
      <c r="C23" s="1" t="s">
        <v>116</v>
      </c>
      <c r="D23" s="1"/>
      <c r="E23" s="1"/>
      <c r="F23" s="1" t="s">
        <v>117</v>
      </c>
      <c r="G23">
        <v>87.93</v>
      </c>
      <c r="H23">
        <v>89.16</v>
      </c>
      <c r="I23">
        <v>88.88</v>
      </c>
      <c r="J23">
        <v>8.7799999999999994</v>
      </c>
      <c r="K23">
        <v>8.86</v>
      </c>
      <c r="L23">
        <v>9.0299999999999994</v>
      </c>
      <c r="M23">
        <v>90.95</v>
      </c>
      <c r="N23">
        <v>9.1</v>
      </c>
      <c r="O23">
        <v>87.65</v>
      </c>
      <c r="P23">
        <v>8.77</v>
      </c>
      <c r="Q23">
        <v>85.42</v>
      </c>
      <c r="R23">
        <v>87.48</v>
      </c>
      <c r="S23">
        <v>9.01</v>
      </c>
      <c r="T23">
        <v>8.6300000000000008</v>
      </c>
      <c r="U23">
        <v>8.61</v>
      </c>
      <c r="V23">
        <v>84.31</v>
      </c>
      <c r="W23">
        <v>8.43</v>
      </c>
      <c r="X23">
        <v>84.48</v>
      </c>
      <c r="Y23">
        <v>8.4499999999999993</v>
      </c>
      <c r="Z23">
        <v>5</v>
      </c>
      <c r="AA23" s="1" t="s">
        <v>33</v>
      </c>
      <c r="AB23" s="1" t="s">
        <v>33</v>
      </c>
      <c r="AC23" s="1" t="s">
        <v>34</v>
      </c>
    </row>
    <row r="24" spans="1:29" x14ac:dyDescent="0.2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81.94</v>
      </c>
      <c r="H24">
        <v>83.99</v>
      </c>
      <c r="I24">
        <v>72.849999999999994</v>
      </c>
      <c r="J24">
        <v>5.8</v>
      </c>
      <c r="K24">
        <v>8.57</v>
      </c>
      <c r="L24">
        <v>7.48</v>
      </c>
      <c r="M24">
        <v>90.6</v>
      </c>
      <c r="N24">
        <v>9.06</v>
      </c>
      <c r="O24">
        <v>88.52</v>
      </c>
      <c r="P24">
        <v>8.85</v>
      </c>
      <c r="Q24">
        <v>77.989999999999995</v>
      </c>
      <c r="R24">
        <v>81.349999999999994</v>
      </c>
      <c r="S24">
        <v>8.42</v>
      </c>
      <c r="T24">
        <v>7.25</v>
      </c>
      <c r="U24">
        <v>8.73</v>
      </c>
      <c r="V24">
        <v>75.03</v>
      </c>
      <c r="W24">
        <v>7.5</v>
      </c>
      <c r="X24">
        <v>77.59</v>
      </c>
      <c r="Y24">
        <v>7.76</v>
      </c>
      <c r="Z24">
        <v>5</v>
      </c>
      <c r="AA24" s="1" t="s">
        <v>33</v>
      </c>
      <c r="AB24" s="1" t="s">
        <v>33</v>
      </c>
      <c r="AC24" s="1" t="s">
        <v>34</v>
      </c>
    </row>
    <row r="25" spans="1:29" x14ac:dyDescent="0.2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64.53</v>
      </c>
      <c r="H25">
        <v>71.930000000000007</v>
      </c>
      <c r="I25">
        <v>61.19</v>
      </c>
      <c r="J25">
        <v>7.66</v>
      </c>
      <c r="K25">
        <v>6.57</v>
      </c>
      <c r="L25">
        <v>4.13</v>
      </c>
      <c r="M25">
        <v>88.54</v>
      </c>
      <c r="N25">
        <v>8.85</v>
      </c>
      <c r="O25">
        <v>66.05</v>
      </c>
      <c r="P25">
        <v>6.6</v>
      </c>
      <c r="Q25">
        <v>53.41</v>
      </c>
      <c r="R25">
        <v>45.92</v>
      </c>
      <c r="S25">
        <v>1.58</v>
      </c>
      <c r="T25">
        <v>4.22</v>
      </c>
      <c r="U25">
        <v>7.97</v>
      </c>
      <c r="V25">
        <v>63.16</v>
      </c>
      <c r="W25">
        <v>6.32</v>
      </c>
      <c r="X25">
        <v>51.15</v>
      </c>
      <c r="Y25">
        <v>5.1100000000000003</v>
      </c>
      <c r="Z25">
        <v>5</v>
      </c>
      <c r="AA25" s="1" t="s">
        <v>33</v>
      </c>
      <c r="AB25" s="1" t="s">
        <v>33</v>
      </c>
      <c r="AC25" s="1" t="s">
        <v>34</v>
      </c>
    </row>
    <row r="26" spans="1:29" x14ac:dyDescent="0.2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79.37</v>
      </c>
      <c r="H26">
        <v>85.68</v>
      </c>
      <c r="I26">
        <v>79.45</v>
      </c>
      <c r="J26">
        <v>8.6999999999999993</v>
      </c>
      <c r="K26">
        <v>7.71</v>
      </c>
      <c r="L26">
        <v>7.42</v>
      </c>
      <c r="M26">
        <v>90.57</v>
      </c>
      <c r="N26">
        <v>9.06</v>
      </c>
      <c r="O26">
        <v>87.04</v>
      </c>
      <c r="P26">
        <v>8.6999999999999993</v>
      </c>
      <c r="Q26">
        <v>71.94</v>
      </c>
      <c r="R26">
        <v>71.599999999999994</v>
      </c>
      <c r="S26">
        <v>7.52</v>
      </c>
      <c r="T26">
        <v>5.98</v>
      </c>
      <c r="U26">
        <v>7.97</v>
      </c>
      <c r="V26">
        <v>69.52</v>
      </c>
      <c r="W26">
        <v>6.95</v>
      </c>
      <c r="X26">
        <v>74.709999999999994</v>
      </c>
      <c r="Y26">
        <v>7.47</v>
      </c>
      <c r="Z26">
        <v>4.5</v>
      </c>
      <c r="AA26" s="1" t="s">
        <v>33</v>
      </c>
      <c r="AB26" s="1" t="s">
        <v>33</v>
      </c>
      <c r="AC26" s="1" t="s">
        <v>34</v>
      </c>
    </row>
    <row r="27" spans="1:29" x14ac:dyDescent="0.2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49.92</v>
      </c>
      <c r="H27">
        <v>61.42</v>
      </c>
      <c r="I27">
        <v>52.07</v>
      </c>
      <c r="J27">
        <v>8.1999999999999993</v>
      </c>
      <c r="K27">
        <v>0</v>
      </c>
      <c r="L27">
        <v>7.42</v>
      </c>
      <c r="M27">
        <v>57.5</v>
      </c>
      <c r="N27">
        <v>5.75</v>
      </c>
      <c r="O27">
        <v>74.69</v>
      </c>
      <c r="P27">
        <v>7.47</v>
      </c>
      <c r="Q27">
        <v>34.200000000000003</v>
      </c>
      <c r="R27">
        <v>0</v>
      </c>
      <c r="S27">
        <v>0</v>
      </c>
      <c r="T27">
        <v>0</v>
      </c>
      <c r="U27">
        <v>0</v>
      </c>
      <c r="V27">
        <v>53.18</v>
      </c>
      <c r="W27">
        <v>5.32</v>
      </c>
      <c r="X27">
        <v>49.43</v>
      </c>
      <c r="Y27">
        <v>4.9400000000000004</v>
      </c>
      <c r="Z27">
        <v>4.5</v>
      </c>
      <c r="AA27" s="1" t="s">
        <v>33</v>
      </c>
      <c r="AB27" s="1" t="s">
        <v>33</v>
      </c>
      <c r="AC27" s="1" t="s">
        <v>34</v>
      </c>
    </row>
    <row r="28" spans="1:29" x14ac:dyDescent="0.2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79.73</v>
      </c>
      <c r="H28">
        <v>83.9</v>
      </c>
      <c r="I28">
        <v>67.61</v>
      </c>
      <c r="J28">
        <v>9.1</v>
      </c>
      <c r="K28">
        <v>9.57</v>
      </c>
      <c r="L28">
        <v>1.61</v>
      </c>
      <c r="M28">
        <v>92.74</v>
      </c>
      <c r="N28">
        <v>9.27</v>
      </c>
      <c r="O28">
        <v>91.36</v>
      </c>
      <c r="P28">
        <v>9.14</v>
      </c>
      <c r="Q28">
        <v>73.430000000000007</v>
      </c>
      <c r="R28">
        <v>72.87</v>
      </c>
      <c r="S28">
        <v>7.62</v>
      </c>
      <c r="T28">
        <v>5.88</v>
      </c>
      <c r="U28">
        <v>8.35</v>
      </c>
      <c r="V28">
        <v>77.3</v>
      </c>
      <c r="W28">
        <v>7.73</v>
      </c>
      <c r="X28">
        <v>70.11</v>
      </c>
      <c r="Y28">
        <v>7.01</v>
      </c>
      <c r="Z28">
        <v>5</v>
      </c>
      <c r="AA28" s="1" t="s">
        <v>33</v>
      </c>
      <c r="AB28" s="1" t="s">
        <v>33</v>
      </c>
      <c r="AC28" s="1" t="s">
        <v>34</v>
      </c>
    </row>
    <row r="29" spans="1:29" x14ac:dyDescent="0.2">
      <c r="A29" s="1" t="s">
        <v>134</v>
      </c>
      <c r="B29" s="1" t="s">
        <v>138</v>
      </c>
      <c r="C29" s="1" t="s">
        <v>139</v>
      </c>
      <c r="D29" s="1"/>
      <c r="E29" s="1"/>
      <c r="F29" s="1" t="s">
        <v>140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50</v>
      </c>
      <c r="AB29" s="1" t="s">
        <v>33</v>
      </c>
      <c r="AC29" s="1" t="s">
        <v>34</v>
      </c>
    </row>
    <row r="30" spans="1:29" x14ac:dyDescent="0.2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84.68</v>
      </c>
      <c r="H30">
        <v>89.05</v>
      </c>
      <c r="I30">
        <v>86.03</v>
      </c>
      <c r="J30">
        <v>9.4</v>
      </c>
      <c r="K30">
        <v>7.86</v>
      </c>
      <c r="L30">
        <v>8.5500000000000007</v>
      </c>
      <c r="M30">
        <v>87.3</v>
      </c>
      <c r="N30">
        <v>8.73</v>
      </c>
      <c r="O30">
        <v>93.83</v>
      </c>
      <c r="P30">
        <v>9.3800000000000008</v>
      </c>
      <c r="Q30">
        <v>79.739999999999995</v>
      </c>
      <c r="R30">
        <v>77.8</v>
      </c>
      <c r="S30">
        <v>8.1199999999999992</v>
      </c>
      <c r="T30">
        <v>5.98</v>
      </c>
      <c r="U30">
        <v>9.24</v>
      </c>
      <c r="V30">
        <v>77.53</v>
      </c>
      <c r="W30">
        <v>7.75</v>
      </c>
      <c r="X30">
        <v>83.91</v>
      </c>
      <c r="Y30">
        <v>8.39</v>
      </c>
      <c r="Z30">
        <v>4.5</v>
      </c>
      <c r="AA30" s="1" t="s">
        <v>33</v>
      </c>
      <c r="AB30" s="1" t="s">
        <v>33</v>
      </c>
      <c r="AC30" s="1" t="s">
        <v>34</v>
      </c>
    </row>
    <row r="31" spans="1:29" x14ac:dyDescent="0.2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43.84</v>
      </c>
      <c r="H31">
        <v>51.78</v>
      </c>
      <c r="I31">
        <v>73.239999999999995</v>
      </c>
      <c r="J31">
        <v>7.51</v>
      </c>
      <c r="K31">
        <v>8.14</v>
      </c>
      <c r="L31">
        <v>6.32</v>
      </c>
      <c r="M31">
        <v>0</v>
      </c>
      <c r="N31">
        <v>0</v>
      </c>
      <c r="O31">
        <v>82.1</v>
      </c>
      <c r="P31">
        <v>8.2100000000000009</v>
      </c>
      <c r="Q31">
        <v>32.090000000000003</v>
      </c>
      <c r="R31">
        <v>26.73</v>
      </c>
      <c r="S31">
        <v>8.02</v>
      </c>
      <c r="T31">
        <v>0</v>
      </c>
      <c r="U31">
        <v>0</v>
      </c>
      <c r="V31">
        <v>0</v>
      </c>
      <c r="W31">
        <v>0</v>
      </c>
      <c r="X31">
        <v>69.540000000000006</v>
      </c>
      <c r="Y31">
        <v>6.95</v>
      </c>
      <c r="Z31">
        <v>4</v>
      </c>
      <c r="AA31" s="1" t="s">
        <v>33</v>
      </c>
      <c r="AB31" s="1" t="s">
        <v>33</v>
      </c>
      <c r="AC31" s="1" t="s">
        <v>34</v>
      </c>
    </row>
    <row r="32" spans="1:29" x14ac:dyDescent="0.2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83.37</v>
      </c>
      <c r="H32">
        <v>85.85</v>
      </c>
      <c r="I32">
        <v>81.400000000000006</v>
      </c>
      <c r="J32">
        <v>8.77</v>
      </c>
      <c r="K32">
        <v>7.43</v>
      </c>
      <c r="L32">
        <v>8.23</v>
      </c>
      <c r="M32">
        <v>87.26</v>
      </c>
      <c r="N32">
        <v>8.73</v>
      </c>
      <c r="O32">
        <v>88.89</v>
      </c>
      <c r="P32">
        <v>8.89</v>
      </c>
      <c r="Q32">
        <v>79.14</v>
      </c>
      <c r="R32">
        <v>71.42</v>
      </c>
      <c r="S32">
        <v>7.72</v>
      </c>
      <c r="T32">
        <v>5.98</v>
      </c>
      <c r="U32">
        <v>7.72</v>
      </c>
      <c r="V32">
        <v>83.24</v>
      </c>
      <c r="W32">
        <v>8.32</v>
      </c>
      <c r="X32">
        <v>82.76</v>
      </c>
      <c r="Y32">
        <v>8.2799999999999994</v>
      </c>
      <c r="Z32">
        <v>5</v>
      </c>
      <c r="AA32" s="1" t="s">
        <v>33</v>
      </c>
      <c r="AB32" s="1" t="s">
        <v>33</v>
      </c>
      <c r="AC32" s="1" t="s">
        <v>34</v>
      </c>
    </row>
    <row r="33" spans="1:29" x14ac:dyDescent="0.2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88.94</v>
      </c>
      <c r="H33">
        <v>96.7</v>
      </c>
      <c r="I33">
        <v>97.35</v>
      </c>
      <c r="J33">
        <v>9.2100000000000009</v>
      </c>
      <c r="K33">
        <v>10</v>
      </c>
      <c r="L33">
        <v>10</v>
      </c>
      <c r="M33">
        <v>95.83</v>
      </c>
      <c r="N33">
        <v>9.58</v>
      </c>
      <c r="O33">
        <v>96.91</v>
      </c>
      <c r="P33">
        <v>9.69</v>
      </c>
      <c r="Q33">
        <v>81.06</v>
      </c>
      <c r="R33">
        <v>79.72</v>
      </c>
      <c r="S33">
        <v>8.51</v>
      </c>
      <c r="T33">
        <v>6.67</v>
      </c>
      <c r="U33">
        <v>8.73</v>
      </c>
      <c r="V33">
        <v>83.01</v>
      </c>
      <c r="W33">
        <v>8.3000000000000007</v>
      </c>
      <c r="X33">
        <v>80.459999999999994</v>
      </c>
      <c r="Y33">
        <v>8.0500000000000007</v>
      </c>
      <c r="Z33">
        <v>4.5</v>
      </c>
      <c r="AA33" s="1" t="s">
        <v>33</v>
      </c>
      <c r="AB33">
        <v>10</v>
      </c>
      <c r="AC33" s="1" t="s">
        <v>34</v>
      </c>
    </row>
    <row r="34" spans="1:29" x14ac:dyDescent="0.2">
      <c r="A34" s="1" t="s">
        <v>157</v>
      </c>
      <c r="B34" s="1" t="s">
        <v>158</v>
      </c>
      <c r="C34" s="1" t="s">
        <v>159</v>
      </c>
      <c r="D34" s="1"/>
      <c r="E34" s="1"/>
      <c r="F34" s="1" t="s">
        <v>160</v>
      </c>
      <c r="G34">
        <v>80.459999999999994</v>
      </c>
      <c r="H34">
        <v>83.67</v>
      </c>
      <c r="I34">
        <v>86.5</v>
      </c>
      <c r="J34">
        <v>8.4700000000000006</v>
      </c>
      <c r="K34">
        <v>8</v>
      </c>
      <c r="L34">
        <v>9.48</v>
      </c>
      <c r="M34">
        <v>80.19</v>
      </c>
      <c r="N34">
        <v>8.02</v>
      </c>
      <c r="O34">
        <v>84.32</v>
      </c>
      <c r="P34">
        <v>8.43</v>
      </c>
      <c r="Q34">
        <v>75.180000000000007</v>
      </c>
      <c r="R34">
        <v>73.25</v>
      </c>
      <c r="S34">
        <v>7.92</v>
      </c>
      <c r="T34">
        <v>6.08</v>
      </c>
      <c r="U34">
        <v>7.97</v>
      </c>
      <c r="V34">
        <v>76.44</v>
      </c>
      <c r="W34">
        <v>7.64</v>
      </c>
      <c r="X34">
        <v>75.86</v>
      </c>
      <c r="Y34">
        <v>7.59</v>
      </c>
      <c r="Z34">
        <v>5</v>
      </c>
      <c r="AA34" s="1" t="s">
        <v>33</v>
      </c>
      <c r="AB34" s="1" t="s">
        <v>33</v>
      </c>
      <c r="AC34" s="1" t="s">
        <v>34</v>
      </c>
    </row>
    <row r="35" spans="1:29" x14ac:dyDescent="0.2">
      <c r="A35" s="1" t="s">
        <v>161</v>
      </c>
      <c r="B35" s="1" t="s">
        <v>162</v>
      </c>
      <c r="C35" s="1" t="s">
        <v>163</v>
      </c>
      <c r="D35" s="1"/>
      <c r="E35" s="1"/>
      <c r="F35" s="1" t="s">
        <v>164</v>
      </c>
      <c r="G35">
        <v>48.36</v>
      </c>
      <c r="H35">
        <v>71.16</v>
      </c>
      <c r="I35">
        <v>65.209999999999994</v>
      </c>
      <c r="J35">
        <v>6.84</v>
      </c>
      <c r="K35">
        <v>6.14</v>
      </c>
      <c r="L35">
        <v>6.58</v>
      </c>
      <c r="M35">
        <v>68.95</v>
      </c>
      <c r="N35">
        <v>6.9</v>
      </c>
      <c r="O35">
        <v>79.319999999999993</v>
      </c>
      <c r="P35">
        <v>7.93</v>
      </c>
      <c r="Q35">
        <v>22.23</v>
      </c>
      <c r="R35">
        <v>2.31</v>
      </c>
      <c r="S35">
        <v>0.69</v>
      </c>
      <c r="T35">
        <v>0</v>
      </c>
      <c r="U35">
        <v>0</v>
      </c>
      <c r="V35">
        <v>0</v>
      </c>
      <c r="W35">
        <v>0</v>
      </c>
      <c r="X35">
        <v>64.37</v>
      </c>
      <c r="Y35">
        <v>6.44</v>
      </c>
      <c r="Z35">
        <v>4</v>
      </c>
      <c r="AA35" s="1" t="s">
        <v>33</v>
      </c>
      <c r="AB35" s="1" t="s">
        <v>33</v>
      </c>
      <c r="AC35" s="1" t="s">
        <v>34</v>
      </c>
    </row>
    <row r="36" spans="1:29" x14ac:dyDescent="0.2">
      <c r="A36" s="1" t="s">
        <v>165</v>
      </c>
      <c r="B36" s="1" t="s">
        <v>166</v>
      </c>
      <c r="C36" s="1" t="s">
        <v>167</v>
      </c>
      <c r="D36" s="1"/>
      <c r="E36" s="1"/>
      <c r="F36" s="1" t="s">
        <v>168</v>
      </c>
      <c r="G36">
        <v>88.52</v>
      </c>
      <c r="H36">
        <v>94.42</v>
      </c>
      <c r="I36">
        <v>95.13</v>
      </c>
      <c r="J36">
        <v>9.9</v>
      </c>
      <c r="K36">
        <v>9.2899999999999991</v>
      </c>
      <c r="L36">
        <v>9.35</v>
      </c>
      <c r="M36">
        <v>95.83</v>
      </c>
      <c r="N36">
        <v>9.58</v>
      </c>
      <c r="O36">
        <v>92.28</v>
      </c>
      <c r="P36">
        <v>9.23</v>
      </c>
      <c r="Q36">
        <v>81.41</v>
      </c>
      <c r="R36">
        <v>82.72</v>
      </c>
      <c r="S36">
        <v>9.01</v>
      </c>
      <c r="T36">
        <v>7.45</v>
      </c>
      <c r="U36">
        <v>8.35</v>
      </c>
      <c r="V36">
        <v>80.489999999999995</v>
      </c>
      <c r="W36">
        <v>8.0500000000000007</v>
      </c>
      <c r="X36">
        <v>81.03</v>
      </c>
      <c r="Y36">
        <v>8.1</v>
      </c>
      <c r="Z36">
        <v>5</v>
      </c>
      <c r="AA36" s="1" t="s">
        <v>33</v>
      </c>
      <c r="AB36" s="1" t="s">
        <v>33</v>
      </c>
      <c r="AC36" s="1" t="s">
        <v>34</v>
      </c>
    </row>
    <row r="37" spans="1:29" x14ac:dyDescent="0.2">
      <c r="A37" s="1" t="s">
        <v>169</v>
      </c>
      <c r="B37" s="1" t="s">
        <v>170</v>
      </c>
      <c r="C37" s="1" t="s">
        <v>171</v>
      </c>
      <c r="D37" s="1"/>
      <c r="E37" s="1"/>
      <c r="F37" s="1" t="s">
        <v>172</v>
      </c>
      <c r="G37">
        <v>27.36</v>
      </c>
      <c r="H37">
        <v>49.18</v>
      </c>
      <c r="I37">
        <v>72.180000000000007</v>
      </c>
      <c r="J37">
        <v>8.14</v>
      </c>
      <c r="K37">
        <v>7.29</v>
      </c>
      <c r="L37">
        <v>6.23</v>
      </c>
      <c r="M37">
        <v>5.63</v>
      </c>
      <c r="N37">
        <v>0.56000000000000005</v>
      </c>
      <c r="O37">
        <v>69.75</v>
      </c>
      <c r="P37">
        <v>6.98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 s="1" t="s">
        <v>33</v>
      </c>
      <c r="AB37">
        <v>10</v>
      </c>
      <c r="AC37" s="1" t="s">
        <v>34</v>
      </c>
    </row>
    <row r="38" spans="1:29" x14ac:dyDescent="0.2">
      <c r="A38" s="1" t="s">
        <v>173</v>
      </c>
      <c r="B38" s="1" t="s">
        <v>174</v>
      </c>
      <c r="C38" s="1" t="s">
        <v>175</v>
      </c>
      <c r="D38" s="1"/>
      <c r="E38" s="1"/>
      <c r="F38" s="1" t="s">
        <v>176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1" t="s">
        <v>33</v>
      </c>
      <c r="AB38" s="1" t="s">
        <v>33</v>
      </c>
      <c r="AC38" s="1" t="s">
        <v>34</v>
      </c>
    </row>
    <row r="39" spans="1:29" x14ac:dyDescent="0.2">
      <c r="A39" s="1" t="s">
        <v>177</v>
      </c>
      <c r="B39" s="1" t="s">
        <v>178</v>
      </c>
      <c r="C39" s="1" t="s">
        <v>179</v>
      </c>
      <c r="D39" s="1"/>
      <c r="E39" s="1"/>
      <c r="F39" s="1" t="s">
        <v>180</v>
      </c>
      <c r="G39">
        <v>63.47</v>
      </c>
      <c r="H39">
        <v>78.37</v>
      </c>
      <c r="I39">
        <v>70.61</v>
      </c>
      <c r="J39">
        <v>8.6999999999999993</v>
      </c>
      <c r="K39">
        <v>7</v>
      </c>
      <c r="L39">
        <v>5.48</v>
      </c>
      <c r="M39">
        <v>83.87</v>
      </c>
      <c r="N39">
        <v>8.39</v>
      </c>
      <c r="O39">
        <v>80.62</v>
      </c>
      <c r="P39">
        <v>8.06</v>
      </c>
      <c r="Q39">
        <v>44.72</v>
      </c>
      <c r="R39">
        <v>65.77</v>
      </c>
      <c r="S39">
        <v>8.2200000000000006</v>
      </c>
      <c r="T39">
        <v>4.8</v>
      </c>
      <c r="U39">
        <v>6.71</v>
      </c>
      <c r="V39">
        <v>0</v>
      </c>
      <c r="W39">
        <v>0</v>
      </c>
      <c r="X39">
        <v>68.39</v>
      </c>
      <c r="Y39">
        <v>6.84</v>
      </c>
      <c r="Z39">
        <v>5</v>
      </c>
      <c r="AA39" s="1" t="s">
        <v>33</v>
      </c>
      <c r="AB39" s="1" t="s">
        <v>33</v>
      </c>
      <c r="AC39" s="1" t="s">
        <v>34</v>
      </c>
    </row>
    <row r="40" spans="1:29" x14ac:dyDescent="0.2">
      <c r="A40" s="1" t="s">
        <v>181</v>
      </c>
      <c r="B40" s="1" t="s">
        <v>182</v>
      </c>
      <c r="C40" s="1" t="s">
        <v>183</v>
      </c>
      <c r="D40" s="1"/>
      <c r="E40" s="1"/>
      <c r="F40" s="1" t="s">
        <v>184</v>
      </c>
      <c r="G40">
        <v>82.54</v>
      </c>
      <c r="H40">
        <v>87.58</v>
      </c>
      <c r="I40">
        <v>87.06</v>
      </c>
      <c r="J40">
        <v>8.16</v>
      </c>
      <c r="K40">
        <v>9.57</v>
      </c>
      <c r="L40">
        <v>8.39</v>
      </c>
      <c r="M40">
        <v>92.86</v>
      </c>
      <c r="N40">
        <v>9.2899999999999991</v>
      </c>
      <c r="O40">
        <v>82.84</v>
      </c>
      <c r="P40">
        <v>8.2799999999999994</v>
      </c>
      <c r="Q40">
        <v>76.7</v>
      </c>
      <c r="R40">
        <v>74.45</v>
      </c>
      <c r="S40">
        <v>7.92</v>
      </c>
      <c r="T40">
        <v>7.45</v>
      </c>
      <c r="U40">
        <v>6.96</v>
      </c>
      <c r="V40">
        <v>76.349999999999994</v>
      </c>
      <c r="W40">
        <v>7.64</v>
      </c>
      <c r="X40">
        <v>79.31</v>
      </c>
      <c r="Y40">
        <v>7.93</v>
      </c>
      <c r="Z40">
        <v>4.5</v>
      </c>
      <c r="AA40" s="1" t="s">
        <v>33</v>
      </c>
      <c r="AB40" s="1" t="s">
        <v>33</v>
      </c>
      <c r="AC40" s="1" t="s">
        <v>34</v>
      </c>
    </row>
    <row r="41" spans="1:29" x14ac:dyDescent="0.2">
      <c r="A41" s="1" t="s">
        <v>185</v>
      </c>
      <c r="B41" s="1" t="s">
        <v>186</v>
      </c>
      <c r="C41" s="1" t="s">
        <v>187</v>
      </c>
      <c r="D41" s="1"/>
      <c r="E41" s="1"/>
      <c r="F41" s="1" t="s">
        <v>188</v>
      </c>
      <c r="G41">
        <v>87.02</v>
      </c>
      <c r="H41">
        <v>83.01</v>
      </c>
      <c r="I41">
        <v>75.77</v>
      </c>
      <c r="J41">
        <v>7.37</v>
      </c>
      <c r="K41">
        <v>6.43</v>
      </c>
      <c r="L41">
        <v>8.94</v>
      </c>
      <c r="M41">
        <v>81.900000000000006</v>
      </c>
      <c r="N41">
        <v>8.19</v>
      </c>
      <c r="O41">
        <v>91.36</v>
      </c>
      <c r="P41">
        <v>9.14</v>
      </c>
      <c r="Q41">
        <v>89.67</v>
      </c>
      <c r="R41">
        <v>93.06</v>
      </c>
      <c r="S41">
        <v>9.31</v>
      </c>
      <c r="T41">
        <v>9.1199999999999992</v>
      </c>
      <c r="U41">
        <v>9.49</v>
      </c>
      <c r="V41">
        <v>92.61</v>
      </c>
      <c r="W41">
        <v>9.26</v>
      </c>
      <c r="X41">
        <v>83.33</v>
      </c>
      <c r="Y41">
        <v>8.33</v>
      </c>
      <c r="Z41">
        <v>5</v>
      </c>
      <c r="AA41" s="1" t="s">
        <v>33</v>
      </c>
      <c r="AB41" s="1" t="s">
        <v>33</v>
      </c>
      <c r="AC41" s="1" t="s">
        <v>34</v>
      </c>
    </row>
    <row r="42" spans="1:29" x14ac:dyDescent="0.2">
      <c r="A42" s="1" t="s">
        <v>189</v>
      </c>
      <c r="B42" s="1" t="s">
        <v>190</v>
      </c>
      <c r="C42" s="1" t="s">
        <v>191</v>
      </c>
      <c r="D42" s="1"/>
      <c r="E42" s="1"/>
      <c r="F42" s="1" t="s">
        <v>192</v>
      </c>
      <c r="G42">
        <v>68.599999999999994</v>
      </c>
      <c r="H42">
        <v>70.739999999999995</v>
      </c>
      <c r="I42">
        <v>68.14</v>
      </c>
      <c r="J42">
        <v>7.99</v>
      </c>
      <c r="K42">
        <v>5.71</v>
      </c>
      <c r="L42">
        <v>6.74</v>
      </c>
      <c r="M42">
        <v>74.45</v>
      </c>
      <c r="N42">
        <v>7.44</v>
      </c>
      <c r="O42">
        <v>69.63</v>
      </c>
      <c r="P42">
        <v>6.96</v>
      </c>
      <c r="Q42">
        <v>67.37</v>
      </c>
      <c r="R42">
        <v>69.09</v>
      </c>
      <c r="S42">
        <v>7.82</v>
      </c>
      <c r="T42">
        <v>4.8</v>
      </c>
      <c r="U42">
        <v>8.1</v>
      </c>
      <c r="V42">
        <v>66.34</v>
      </c>
      <c r="W42">
        <v>6.63</v>
      </c>
      <c r="X42">
        <v>66.67</v>
      </c>
      <c r="Y42">
        <v>6.67</v>
      </c>
      <c r="Z42">
        <v>3</v>
      </c>
      <c r="AA42">
        <v>10</v>
      </c>
      <c r="AB42">
        <v>10</v>
      </c>
      <c r="AC42" s="1" t="s">
        <v>34</v>
      </c>
    </row>
    <row r="43" spans="1:29" x14ac:dyDescent="0.2">
      <c r="A43" s="1" t="s">
        <v>193</v>
      </c>
      <c r="B43" s="1" t="s">
        <v>194</v>
      </c>
      <c r="C43" s="1" t="s">
        <v>195</v>
      </c>
      <c r="D43" s="1"/>
      <c r="E43" s="1"/>
      <c r="F43" s="1" t="s">
        <v>196</v>
      </c>
      <c r="G43">
        <v>72.2</v>
      </c>
      <c r="H43">
        <v>75.599999999999994</v>
      </c>
      <c r="I43">
        <v>75.31</v>
      </c>
      <c r="J43">
        <v>8.25</v>
      </c>
      <c r="K43">
        <v>6.86</v>
      </c>
      <c r="L43">
        <v>7.48</v>
      </c>
      <c r="M43">
        <v>78.040000000000006</v>
      </c>
      <c r="N43">
        <v>7.8</v>
      </c>
      <c r="O43">
        <v>73.459999999999994</v>
      </c>
      <c r="P43">
        <v>7.35</v>
      </c>
      <c r="Q43">
        <v>67.98</v>
      </c>
      <c r="R43">
        <v>67.239999999999995</v>
      </c>
      <c r="S43">
        <v>7.33</v>
      </c>
      <c r="T43">
        <v>5.88</v>
      </c>
      <c r="U43">
        <v>6.96</v>
      </c>
      <c r="V43">
        <v>63.71</v>
      </c>
      <c r="W43">
        <v>6.37</v>
      </c>
      <c r="X43">
        <v>72.989999999999995</v>
      </c>
      <c r="Y43">
        <v>7.3</v>
      </c>
      <c r="Z43">
        <v>4</v>
      </c>
      <c r="AA43" s="1" t="s">
        <v>33</v>
      </c>
      <c r="AB43" s="1" t="s">
        <v>33</v>
      </c>
      <c r="AC43" s="1" t="s">
        <v>34</v>
      </c>
    </row>
    <row r="44" spans="1:29" x14ac:dyDescent="0.2">
      <c r="A44" s="1" t="s">
        <v>193</v>
      </c>
      <c r="B44" s="1" t="s">
        <v>197</v>
      </c>
      <c r="C44" s="1" t="s">
        <v>198</v>
      </c>
      <c r="D44" s="1"/>
      <c r="E44" s="1"/>
      <c r="F44" s="1" t="s">
        <v>199</v>
      </c>
      <c r="G44">
        <v>61.98</v>
      </c>
      <c r="H44">
        <v>65.45</v>
      </c>
      <c r="I44">
        <v>57.5</v>
      </c>
      <c r="J44">
        <v>7.08</v>
      </c>
      <c r="K44">
        <v>6.43</v>
      </c>
      <c r="L44">
        <v>3.74</v>
      </c>
      <c r="M44">
        <v>72.55</v>
      </c>
      <c r="N44">
        <v>7.25</v>
      </c>
      <c r="O44">
        <v>66.3</v>
      </c>
      <c r="P44">
        <v>6.63</v>
      </c>
      <c r="Q44">
        <v>56.62</v>
      </c>
      <c r="R44">
        <v>54.96</v>
      </c>
      <c r="S44">
        <v>6.83</v>
      </c>
      <c r="T44">
        <v>5.0999999999999996</v>
      </c>
      <c r="U44">
        <v>4.5599999999999996</v>
      </c>
      <c r="V44">
        <v>60.88</v>
      </c>
      <c r="W44">
        <v>6.09</v>
      </c>
      <c r="X44">
        <v>54.02</v>
      </c>
      <c r="Y44">
        <v>5.4</v>
      </c>
      <c r="Z44">
        <v>4</v>
      </c>
      <c r="AA44" s="1" t="s">
        <v>33</v>
      </c>
      <c r="AB44" s="1" t="s">
        <v>33</v>
      </c>
      <c r="AC44" s="1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V49"/>
  <sheetViews>
    <sheetView tabSelected="1" topLeftCell="B1" workbookViewId="0">
      <selection activeCell="C2" sqref="C2"/>
    </sheetView>
  </sheetViews>
  <sheetFormatPr baseColWidth="10" defaultColWidth="8.83203125" defaultRowHeight="15" x14ac:dyDescent="0.2"/>
  <cols>
    <col min="2" max="2" width="19.6640625" customWidth="1"/>
    <col min="3" max="3" width="23.1640625" customWidth="1"/>
    <col min="4" max="4" width="8.83203125" style="5"/>
    <col min="5" max="8" width="0" style="11" hidden="1" customWidth="1"/>
    <col min="9" max="9" width="13.83203125" style="11" customWidth="1"/>
    <col min="10" max="10" width="16.5" style="11" customWidth="1"/>
    <col min="11" max="11" width="17.1640625" style="11" customWidth="1"/>
    <col min="12" max="12" width="9.5" style="5" customWidth="1"/>
  </cols>
  <sheetData>
    <row r="3" spans="2:22" ht="26" x14ac:dyDescent="0.3">
      <c r="B3" s="2" t="s">
        <v>206</v>
      </c>
      <c r="C3" s="2"/>
      <c r="D3" s="13"/>
    </row>
    <row r="4" spans="2:22" ht="29" x14ac:dyDescent="0.35">
      <c r="D4" s="14" t="s">
        <v>212</v>
      </c>
    </row>
    <row r="5" spans="2:22" ht="16" x14ac:dyDescent="0.2">
      <c r="N5" s="7" t="s">
        <v>203</v>
      </c>
      <c r="O5" s="7"/>
      <c r="P5" s="7"/>
      <c r="Q5" s="7"/>
      <c r="T5" s="7" t="s">
        <v>204</v>
      </c>
      <c r="U5" s="7"/>
    </row>
    <row r="6" spans="2:22" ht="34" x14ac:dyDescent="0.2">
      <c r="B6" s="3" t="s">
        <v>200</v>
      </c>
      <c r="C6" s="3" t="s">
        <v>201</v>
      </c>
      <c r="D6" s="4" t="s">
        <v>202</v>
      </c>
      <c r="E6" s="12" t="s">
        <v>203</v>
      </c>
      <c r="F6" s="12" t="s">
        <v>210</v>
      </c>
      <c r="G6" s="12" t="s">
        <v>204</v>
      </c>
      <c r="H6" s="12" t="s">
        <v>211</v>
      </c>
      <c r="I6" s="9" t="s">
        <v>209</v>
      </c>
      <c r="J6" s="9" t="s">
        <v>207</v>
      </c>
      <c r="K6" s="9" t="s">
        <v>208</v>
      </c>
      <c r="L6" s="4" t="s">
        <v>205</v>
      </c>
      <c r="N6" s="1" t="s">
        <v>26</v>
      </c>
      <c r="O6" s="1" t="s">
        <v>27</v>
      </c>
      <c r="S6" s="1" t="s">
        <v>26</v>
      </c>
      <c r="T6" s="1" t="s">
        <v>27</v>
      </c>
    </row>
    <row r="7" spans="2:22" ht="16" x14ac:dyDescent="0.2">
      <c r="B7" s="1" t="s">
        <v>130</v>
      </c>
      <c r="C7" s="1" t="s">
        <v>131</v>
      </c>
      <c r="D7" s="8" t="s">
        <v>132</v>
      </c>
      <c r="E7" s="11">
        <v>68.02</v>
      </c>
      <c r="F7" s="10">
        <f>E7*0.4</f>
        <v>27.207999999999998</v>
      </c>
      <c r="G7" s="11">
        <v>49.92</v>
      </c>
      <c r="H7" s="10">
        <f>G7*0.6</f>
        <v>29.951999999999998</v>
      </c>
      <c r="I7" s="11">
        <f>F7+H7</f>
        <v>57.16</v>
      </c>
      <c r="J7" s="11">
        <f>I7*V7*0.475*0.33</f>
        <v>0</v>
      </c>
      <c r="K7" s="11">
        <f>I7-J7</f>
        <v>57.16</v>
      </c>
      <c r="L7" s="6" t="str">
        <f>IF(K7&lt;50,"F",IF(K7&lt;=64,"D",IF(K7&lt;=79,"C",IF(K7&lt;90,"B",IF(K7&gt;=90,"A")))))</f>
        <v>D</v>
      </c>
      <c r="N7" s="1" t="s">
        <v>33</v>
      </c>
      <c r="O7" s="1" t="s">
        <v>33</v>
      </c>
      <c r="S7" s="1" t="s">
        <v>33</v>
      </c>
      <c r="T7" s="1" t="s">
        <v>33</v>
      </c>
      <c r="V7" s="1">
        <f>SUM(N7:T7)/100</f>
        <v>0</v>
      </c>
    </row>
    <row r="8" spans="2:22" ht="16" x14ac:dyDescent="0.2">
      <c r="B8" s="1" t="s">
        <v>134</v>
      </c>
      <c r="C8" s="1" t="s">
        <v>138</v>
      </c>
      <c r="D8" s="8" t="s">
        <v>139</v>
      </c>
      <c r="E8" s="11">
        <v>0</v>
      </c>
      <c r="F8" s="10">
        <f>E8*0.4</f>
        <v>0</v>
      </c>
      <c r="G8" s="11">
        <v>0</v>
      </c>
      <c r="H8" s="10">
        <f>G8*0.6</f>
        <v>0</v>
      </c>
      <c r="I8" s="11">
        <f>F8+H8</f>
        <v>0</v>
      </c>
      <c r="J8" s="11">
        <f>I8*V8*0.475*0.33</f>
        <v>0</v>
      </c>
      <c r="K8" s="11">
        <f>I8-J8</f>
        <v>0</v>
      </c>
      <c r="L8" s="6" t="str">
        <f>IF(K8&lt;50,"F",IF(K8&lt;=64,"D",IF(K8&lt;=79,"C",IF(K8&lt;90,"B",IF(K8&gt;=90,"A")))))</f>
        <v>F</v>
      </c>
      <c r="N8" s="1" t="s">
        <v>33</v>
      </c>
      <c r="O8" s="1" t="s">
        <v>33</v>
      </c>
      <c r="S8">
        <v>50</v>
      </c>
      <c r="T8" s="1" t="s">
        <v>33</v>
      </c>
      <c r="V8" s="1">
        <f>SUM(N8:T8)/100</f>
        <v>0.5</v>
      </c>
    </row>
    <row r="9" spans="2:22" ht="16" x14ac:dyDescent="0.2">
      <c r="B9" s="1" t="s">
        <v>169</v>
      </c>
      <c r="C9" s="1" t="s">
        <v>170</v>
      </c>
      <c r="D9" s="8" t="s">
        <v>171</v>
      </c>
      <c r="E9" s="11">
        <v>37.15</v>
      </c>
      <c r="F9" s="10">
        <f>E9*0.4</f>
        <v>14.86</v>
      </c>
      <c r="G9" s="11">
        <v>27.36</v>
      </c>
      <c r="H9" s="10">
        <f>G9*0.6</f>
        <v>16.416</v>
      </c>
      <c r="I9" s="11">
        <f>F9+H9</f>
        <v>31.276</v>
      </c>
      <c r="J9" s="11">
        <f>I9*V9*0.475*0.33</f>
        <v>1.7158795499999999</v>
      </c>
      <c r="K9" s="11">
        <f>I9-J9</f>
        <v>29.560120449999999</v>
      </c>
      <c r="L9" s="6" t="str">
        <f>IF(K9&lt;50,"F",IF(K9&lt;=64,"D",IF(K9&lt;=79,"C",IF(K9&lt;90,"B",IF(K9&gt;=90,"A")))))</f>
        <v>F</v>
      </c>
      <c r="N9" s="1" t="s">
        <v>33</v>
      </c>
      <c r="O9">
        <v>25</v>
      </c>
      <c r="S9" s="1" t="s">
        <v>33</v>
      </c>
      <c r="T9">
        <v>10</v>
      </c>
      <c r="V9" s="1">
        <f>SUM(N9:T9)/100</f>
        <v>0.35</v>
      </c>
    </row>
    <row r="10" spans="2:22" ht="16" x14ac:dyDescent="0.2">
      <c r="B10" s="1" t="s">
        <v>134</v>
      </c>
      <c r="C10" s="1" t="s">
        <v>135</v>
      </c>
      <c r="D10" s="8" t="s">
        <v>136</v>
      </c>
      <c r="E10" s="11">
        <v>82.06</v>
      </c>
      <c r="F10" s="10">
        <f>E10*0.4</f>
        <v>32.824000000000005</v>
      </c>
      <c r="G10" s="11">
        <v>79.73</v>
      </c>
      <c r="H10" s="10">
        <f>G10*0.6</f>
        <v>47.838000000000001</v>
      </c>
      <c r="I10" s="11">
        <f>F10+H10</f>
        <v>80.662000000000006</v>
      </c>
      <c r="J10" s="11">
        <f>I10*V10*0.475*0.33</f>
        <v>0</v>
      </c>
      <c r="K10" s="11">
        <f>I10-J10</f>
        <v>80.662000000000006</v>
      </c>
      <c r="L10" s="6" t="str">
        <f>IF(K10&lt;50,"F",IF(K10&lt;=64,"D",IF(K10&lt;=79,"C",IF(K10&lt;90,"B",IF(K10&gt;=90,"A")))))</f>
        <v>B</v>
      </c>
      <c r="N10" s="1" t="s">
        <v>33</v>
      </c>
      <c r="O10" s="1" t="s">
        <v>33</v>
      </c>
      <c r="S10" s="1" t="s">
        <v>33</v>
      </c>
      <c r="T10" s="1" t="s">
        <v>33</v>
      </c>
      <c r="V10" s="1">
        <f>SUM(N10:T10)/100</f>
        <v>0</v>
      </c>
    </row>
    <row r="11" spans="2:22" ht="16" x14ac:dyDescent="0.2">
      <c r="B11" s="1" t="s">
        <v>71</v>
      </c>
      <c r="C11" s="1" t="s">
        <v>72</v>
      </c>
      <c r="D11" s="8" t="s">
        <v>73</v>
      </c>
      <c r="E11" s="11">
        <v>88.19</v>
      </c>
      <c r="F11" s="10">
        <f>E11*0.4</f>
        <v>35.276000000000003</v>
      </c>
      <c r="G11" s="11">
        <v>90.99</v>
      </c>
      <c r="H11" s="10">
        <f>G11*0.6</f>
        <v>54.593999999999994</v>
      </c>
      <c r="I11" s="11">
        <f>F11+H11</f>
        <v>89.87</v>
      </c>
      <c r="J11" s="11">
        <f>I11*V11*0.475*0.33</f>
        <v>0</v>
      </c>
      <c r="K11" s="11">
        <f>I11-J11</f>
        <v>89.87</v>
      </c>
      <c r="L11" s="6" t="str">
        <f>IF(K11&lt;50,"F",IF(K11&lt;=64,"D",IF(K11&lt;=79,"C",IF(K11&lt;90,"B",IF(K11&gt;=90,"A")))))</f>
        <v>B</v>
      </c>
      <c r="N11" s="1" t="s">
        <v>33</v>
      </c>
      <c r="O11" s="1" t="s">
        <v>33</v>
      </c>
      <c r="S11" s="1" t="s">
        <v>33</v>
      </c>
      <c r="T11" s="1" t="s">
        <v>33</v>
      </c>
      <c r="V11" s="1">
        <f>SUM(N11:T11)/100</f>
        <v>0</v>
      </c>
    </row>
    <row r="12" spans="2:22" ht="16" x14ac:dyDescent="0.2">
      <c r="B12" s="1" t="s">
        <v>173</v>
      </c>
      <c r="C12" s="1" t="s">
        <v>174</v>
      </c>
      <c r="D12" s="8" t="s">
        <v>175</v>
      </c>
      <c r="E12" s="11">
        <v>0</v>
      </c>
      <c r="F12" s="10">
        <f>E12*0.4</f>
        <v>0</v>
      </c>
      <c r="G12" s="11">
        <v>0</v>
      </c>
      <c r="H12" s="10">
        <f>G12*0.6</f>
        <v>0</v>
      </c>
      <c r="I12" s="11">
        <f>F12+H12</f>
        <v>0</v>
      </c>
      <c r="J12" s="11">
        <f>I12*V12*0.475*0.33</f>
        <v>0</v>
      </c>
      <c r="K12" s="11">
        <f>I12-J12</f>
        <v>0</v>
      </c>
      <c r="L12" s="6" t="str">
        <f>IF(K12&lt;50,"F",IF(K12&lt;=64,"D",IF(K12&lt;=79,"C",IF(K12&lt;90,"B",IF(K12&gt;=90,"A")))))</f>
        <v>F</v>
      </c>
      <c r="N12" s="1" t="s">
        <v>33</v>
      </c>
      <c r="O12" s="1" t="s">
        <v>33</v>
      </c>
      <c r="S12" s="1" t="s">
        <v>33</v>
      </c>
      <c r="T12" s="1" t="s">
        <v>33</v>
      </c>
      <c r="V12" s="1">
        <f>SUM(N12:T12)/100</f>
        <v>0</v>
      </c>
    </row>
    <row r="13" spans="2:22" ht="16" x14ac:dyDescent="0.2">
      <c r="B13" s="1" t="s">
        <v>107</v>
      </c>
      <c r="C13" s="1" t="s">
        <v>108</v>
      </c>
      <c r="D13" s="8" t="s">
        <v>109</v>
      </c>
      <c r="E13" s="11">
        <v>68.66</v>
      </c>
      <c r="F13" s="10">
        <f>E13*0.4</f>
        <v>27.463999999999999</v>
      </c>
      <c r="G13" s="11">
        <v>77.430000000000007</v>
      </c>
      <c r="H13" s="10">
        <f>G13*0.6</f>
        <v>46.458000000000006</v>
      </c>
      <c r="I13" s="11">
        <f>F13+H13</f>
        <v>73.921999999999997</v>
      </c>
      <c r="J13" s="11">
        <f>I13*V13*0.475*0.33</f>
        <v>0</v>
      </c>
      <c r="K13" s="11">
        <f>I13-J13</f>
        <v>73.921999999999997</v>
      </c>
      <c r="L13" s="6" t="str">
        <f>IF(K13&lt;50,"F",IF(K13&lt;=64,"D",IF(K13&lt;=79,"C",IF(K13&lt;90,"B",IF(K13&gt;=90,"A")))))</f>
        <v>C</v>
      </c>
      <c r="N13" s="1" t="s">
        <v>33</v>
      </c>
      <c r="O13" s="1" t="s">
        <v>33</v>
      </c>
      <c r="S13" s="1" t="s">
        <v>33</v>
      </c>
      <c r="T13" s="1" t="s">
        <v>33</v>
      </c>
      <c r="V13" s="1">
        <f>SUM(N13:T13)/100</f>
        <v>0</v>
      </c>
    </row>
    <row r="14" spans="2:22" ht="16" x14ac:dyDescent="0.2">
      <c r="B14" s="1" t="s">
        <v>111</v>
      </c>
      <c r="C14" s="1" t="s">
        <v>115</v>
      </c>
      <c r="D14" s="8" t="s">
        <v>116</v>
      </c>
      <c r="E14" s="11">
        <v>69.58</v>
      </c>
      <c r="F14" s="10">
        <f>E14*0.4</f>
        <v>27.832000000000001</v>
      </c>
      <c r="G14" s="11">
        <v>87.93</v>
      </c>
      <c r="H14" s="10">
        <f>G14*0.6</f>
        <v>52.758000000000003</v>
      </c>
      <c r="I14" s="11">
        <f>F14+H14</f>
        <v>80.59</v>
      </c>
      <c r="J14" s="11">
        <f>I14*V14*0.475*0.33</f>
        <v>0</v>
      </c>
      <c r="K14" s="11">
        <f>I14-J14</f>
        <v>80.59</v>
      </c>
      <c r="L14" s="6" t="str">
        <f>IF(K14&lt;50,"F",IF(K14&lt;=64,"D",IF(K14&lt;=79,"C",IF(K14&lt;90,"B",IF(K14&gt;=90,"A")))))</f>
        <v>B</v>
      </c>
      <c r="N14" s="1" t="s">
        <v>33</v>
      </c>
      <c r="O14" s="1" t="s">
        <v>33</v>
      </c>
      <c r="S14" s="1" t="s">
        <v>33</v>
      </c>
      <c r="T14" s="1" t="s">
        <v>33</v>
      </c>
      <c r="V14" s="1">
        <f>SUM(N14:T14)/100</f>
        <v>0</v>
      </c>
    </row>
    <row r="15" spans="2:22" ht="16" x14ac:dyDescent="0.2">
      <c r="B15" s="1" t="s">
        <v>185</v>
      </c>
      <c r="C15" s="1" t="s">
        <v>186</v>
      </c>
      <c r="D15" s="8" t="s">
        <v>187</v>
      </c>
      <c r="E15" s="11">
        <v>78.989999999999995</v>
      </c>
      <c r="F15" s="10">
        <f>E15*0.4</f>
        <v>31.596</v>
      </c>
      <c r="G15" s="11">
        <v>87.02</v>
      </c>
      <c r="H15" s="10">
        <f>G15*0.6</f>
        <v>52.211999999999996</v>
      </c>
      <c r="I15" s="11">
        <f>F15+H15</f>
        <v>83.807999999999993</v>
      </c>
      <c r="J15" s="11">
        <f>I15*V15*0.475*0.33</f>
        <v>0</v>
      </c>
      <c r="K15" s="11">
        <f>I15-J15</f>
        <v>83.807999999999993</v>
      </c>
      <c r="L15" s="6" t="str">
        <f>IF(K15&lt;50,"F",IF(K15&lt;=64,"D",IF(K15&lt;=79,"C",IF(K15&lt;90,"B",IF(K15&gt;=90,"A")))))</f>
        <v>B</v>
      </c>
      <c r="N15" s="1" t="s">
        <v>33</v>
      </c>
      <c r="O15" s="1" t="s">
        <v>33</v>
      </c>
      <c r="S15" s="1" t="s">
        <v>33</v>
      </c>
      <c r="T15" s="1" t="s">
        <v>33</v>
      </c>
      <c r="V15" s="1">
        <f>SUM(N15:T15)/100</f>
        <v>0</v>
      </c>
    </row>
    <row r="16" spans="2:22" ht="16" x14ac:dyDescent="0.2">
      <c r="B16" s="1" t="s">
        <v>181</v>
      </c>
      <c r="C16" s="1" t="s">
        <v>182</v>
      </c>
      <c r="D16" s="8" t="s">
        <v>183</v>
      </c>
      <c r="E16" s="11">
        <v>79.45</v>
      </c>
      <c r="F16" s="10">
        <f>E16*0.4</f>
        <v>31.78</v>
      </c>
      <c r="G16" s="11">
        <v>82.54</v>
      </c>
      <c r="H16" s="10">
        <f>G16*0.6</f>
        <v>49.524000000000001</v>
      </c>
      <c r="I16" s="11">
        <f>F16+H16</f>
        <v>81.304000000000002</v>
      </c>
      <c r="J16" s="11">
        <f>I16*V16*0.475*0.33</f>
        <v>0</v>
      </c>
      <c r="K16" s="11">
        <f>I16-J16</f>
        <v>81.304000000000002</v>
      </c>
      <c r="L16" s="6" t="str">
        <f>IF(K16&lt;50,"F",IF(K16&lt;=64,"D",IF(K16&lt;=79,"C",IF(K16&lt;90,"B",IF(K16&gt;=90,"A")))))</f>
        <v>B</v>
      </c>
      <c r="N16" s="1" t="s">
        <v>33</v>
      </c>
      <c r="O16" s="1" t="s">
        <v>33</v>
      </c>
      <c r="S16" s="1" t="s">
        <v>33</v>
      </c>
      <c r="T16" s="1" t="s">
        <v>33</v>
      </c>
      <c r="V16" s="1">
        <f>SUM(N16:T16)/100</f>
        <v>0</v>
      </c>
    </row>
    <row r="17" spans="2:22" ht="16" x14ac:dyDescent="0.2">
      <c r="B17" s="1" t="s">
        <v>29</v>
      </c>
      <c r="C17" s="1" t="s">
        <v>30</v>
      </c>
      <c r="D17" s="8" t="s">
        <v>31</v>
      </c>
      <c r="E17" s="11">
        <v>56.81</v>
      </c>
      <c r="F17" s="10">
        <f>E17*0.4</f>
        <v>22.724000000000004</v>
      </c>
      <c r="G17" s="11">
        <v>52.37</v>
      </c>
      <c r="H17" s="10">
        <f>G17*0.6</f>
        <v>31.421999999999997</v>
      </c>
      <c r="I17" s="11">
        <f>F17+H17</f>
        <v>54.146000000000001</v>
      </c>
      <c r="J17" s="11">
        <f>I17*V17*0.475*0.33</f>
        <v>0</v>
      </c>
      <c r="K17" s="11">
        <f>I17-J17</f>
        <v>54.146000000000001</v>
      </c>
      <c r="L17" s="6" t="str">
        <f>IF(K17&lt;50,"F",IF(K17&lt;=64,"D",IF(K17&lt;=79,"C",IF(K17&lt;90,"B",IF(K17&gt;=90,"A")))))</f>
        <v>D</v>
      </c>
      <c r="N17" s="1" t="s">
        <v>33</v>
      </c>
      <c r="O17" s="1" t="s">
        <v>33</v>
      </c>
      <c r="S17" s="1" t="s">
        <v>33</v>
      </c>
      <c r="T17" s="1" t="s">
        <v>33</v>
      </c>
      <c r="V17" s="1">
        <f>SUM(N17:T17)/100</f>
        <v>0</v>
      </c>
    </row>
    <row r="18" spans="2:22" ht="16" x14ac:dyDescent="0.2">
      <c r="B18" s="1" t="s">
        <v>75</v>
      </c>
      <c r="C18" s="1" t="s">
        <v>76</v>
      </c>
      <c r="D18" s="8" t="s">
        <v>77</v>
      </c>
      <c r="E18" s="11">
        <v>47.12</v>
      </c>
      <c r="F18" s="10">
        <f>E18*0.4</f>
        <v>18.847999999999999</v>
      </c>
      <c r="G18" s="11">
        <v>49.18</v>
      </c>
      <c r="H18" s="10">
        <f>G18*0.6</f>
        <v>29.507999999999999</v>
      </c>
      <c r="I18" s="11">
        <f>F18+H18</f>
        <v>48.355999999999995</v>
      </c>
      <c r="J18" s="11">
        <f>I18*V18*0.475*0.33</f>
        <v>0</v>
      </c>
      <c r="K18" s="11">
        <f>I18-J18</f>
        <v>48.355999999999995</v>
      </c>
      <c r="L18" s="6" t="str">
        <f>IF(K18&lt;50,"F",IF(K18&lt;=64,"D",IF(K18&lt;=79,"C",IF(K18&lt;90,"B",IF(K18&gt;=90,"A")))))</f>
        <v>F</v>
      </c>
      <c r="N18" s="1" t="s">
        <v>33</v>
      </c>
      <c r="O18" s="1" t="s">
        <v>33</v>
      </c>
      <c r="S18" s="1" t="s">
        <v>33</v>
      </c>
      <c r="T18" s="1" t="s">
        <v>33</v>
      </c>
      <c r="V18" s="1">
        <f>SUM(N18:T18)/100</f>
        <v>0</v>
      </c>
    </row>
    <row r="19" spans="2:22" ht="16" x14ac:dyDescent="0.2">
      <c r="B19" s="1" t="s">
        <v>91</v>
      </c>
      <c r="C19" s="1" t="s">
        <v>92</v>
      </c>
      <c r="D19" s="8" t="s">
        <v>93</v>
      </c>
      <c r="E19" s="11">
        <v>36.17</v>
      </c>
      <c r="F19" s="10">
        <f>E19*0.4</f>
        <v>14.468000000000002</v>
      </c>
      <c r="G19" s="11">
        <v>43.68</v>
      </c>
      <c r="H19" s="10">
        <f>G19*0.6</f>
        <v>26.207999999999998</v>
      </c>
      <c r="I19" s="11">
        <f>F19+H19</f>
        <v>40.676000000000002</v>
      </c>
      <c r="J19" s="11">
        <f>I19*V19*0.475*0.33</f>
        <v>1.2751926000000002</v>
      </c>
      <c r="K19" s="11">
        <f>I19-J19</f>
        <v>39.400807400000005</v>
      </c>
      <c r="L19" s="6" t="str">
        <f>IF(K19&lt;50,"F",IF(K19&lt;=64,"D",IF(K19&lt;=79,"C",IF(K19&lt;90,"B",IF(K19&gt;=90,"A")))))</f>
        <v>F</v>
      </c>
      <c r="N19" s="1" t="s">
        <v>33</v>
      </c>
      <c r="O19">
        <v>10</v>
      </c>
      <c r="S19" s="1" t="s">
        <v>33</v>
      </c>
      <c r="T19">
        <v>10</v>
      </c>
      <c r="V19" s="1">
        <f>SUM(N19:T19)/100</f>
        <v>0.2</v>
      </c>
    </row>
    <row r="20" spans="2:22" ht="16" x14ac:dyDescent="0.2">
      <c r="B20" s="1" t="s">
        <v>193</v>
      </c>
      <c r="C20" s="1" t="s">
        <v>194</v>
      </c>
      <c r="D20" s="8" t="s">
        <v>195</v>
      </c>
      <c r="E20" s="11">
        <v>73.650000000000006</v>
      </c>
      <c r="F20" s="10">
        <f>E20*0.4</f>
        <v>29.460000000000004</v>
      </c>
      <c r="G20" s="11">
        <v>72.2</v>
      </c>
      <c r="H20" s="10">
        <f>G20*0.6</f>
        <v>43.32</v>
      </c>
      <c r="I20" s="11">
        <f>F20+H20</f>
        <v>72.78</v>
      </c>
      <c r="J20" s="11">
        <f>I20*V20*0.475*0.33</f>
        <v>0</v>
      </c>
      <c r="K20" s="11">
        <f>I20-J20</f>
        <v>72.78</v>
      </c>
      <c r="L20" s="6" t="str">
        <f>IF(K20&lt;50,"F",IF(K20&lt;=64,"D",IF(K20&lt;=79,"C",IF(K20&lt;90,"B",IF(K20&gt;=90,"A")))))</f>
        <v>C</v>
      </c>
      <c r="N20" s="1" t="s">
        <v>33</v>
      </c>
      <c r="O20" s="1" t="s">
        <v>33</v>
      </c>
      <c r="S20" s="1" t="s">
        <v>33</v>
      </c>
      <c r="T20" s="1" t="s">
        <v>33</v>
      </c>
      <c r="V20" s="1">
        <f>SUM(N20:T20)/100</f>
        <v>0</v>
      </c>
    </row>
    <row r="21" spans="2:22" ht="16" x14ac:dyDescent="0.2">
      <c r="B21" s="1" t="s">
        <v>193</v>
      </c>
      <c r="C21" s="1" t="s">
        <v>197</v>
      </c>
      <c r="D21" s="8" t="s">
        <v>198</v>
      </c>
      <c r="E21" s="11">
        <v>62.84</v>
      </c>
      <c r="F21" s="10">
        <f>E21*0.4</f>
        <v>25.136000000000003</v>
      </c>
      <c r="G21" s="11">
        <v>61.98</v>
      </c>
      <c r="H21" s="10">
        <f>G21*0.6</f>
        <v>37.187999999999995</v>
      </c>
      <c r="I21" s="11">
        <f>F21+H21</f>
        <v>62.323999999999998</v>
      </c>
      <c r="J21" s="11">
        <f>I21*V21*0.475*0.33</f>
        <v>0</v>
      </c>
      <c r="K21" s="11">
        <f>I21-J21</f>
        <v>62.323999999999998</v>
      </c>
      <c r="L21" s="6" t="str">
        <f>IF(K21&lt;50,"F",IF(K21&lt;=64,"D",IF(K21&lt;=79,"C",IF(K21&lt;90,"B",IF(K21&gt;=90,"A")))))</f>
        <v>D</v>
      </c>
      <c r="N21" s="1" t="s">
        <v>33</v>
      </c>
      <c r="O21" s="1" t="s">
        <v>33</v>
      </c>
      <c r="S21" s="1" t="s">
        <v>33</v>
      </c>
      <c r="T21" s="1" t="s">
        <v>33</v>
      </c>
      <c r="V21" s="1">
        <f>SUM(N21:T21)/100</f>
        <v>0</v>
      </c>
    </row>
    <row r="22" spans="2:22" ht="16" x14ac:dyDescent="0.2">
      <c r="B22" s="1" t="s">
        <v>153</v>
      </c>
      <c r="C22" s="1" t="s">
        <v>154</v>
      </c>
      <c r="D22" s="8" t="s">
        <v>155</v>
      </c>
      <c r="E22" s="11">
        <v>86.37</v>
      </c>
      <c r="F22" s="10">
        <f>E22*0.4</f>
        <v>34.548000000000002</v>
      </c>
      <c r="G22" s="11">
        <v>88.94</v>
      </c>
      <c r="H22" s="10">
        <f>G22*0.6</f>
        <v>53.363999999999997</v>
      </c>
      <c r="I22" s="11">
        <f>F22+H22</f>
        <v>87.912000000000006</v>
      </c>
      <c r="J22" s="11">
        <f>I22*V22*0.475*0.33</f>
        <v>1.3780206000000004</v>
      </c>
      <c r="K22" s="11">
        <f>I22-J22</f>
        <v>86.533979400000007</v>
      </c>
      <c r="L22" s="6" t="str">
        <f>IF(K22&lt;50,"F",IF(K22&lt;=64,"D",IF(K22&lt;=79,"C",IF(K22&lt;90,"B",IF(K22&gt;=90,"A")))))</f>
        <v>B</v>
      </c>
      <c r="N22" s="1" t="s">
        <v>33</v>
      </c>
      <c r="O22" s="1" t="s">
        <v>33</v>
      </c>
      <c r="S22" s="1" t="s">
        <v>33</v>
      </c>
      <c r="T22">
        <v>10</v>
      </c>
      <c r="V22" s="1">
        <f>SUM(N22:T22)/100</f>
        <v>0.1</v>
      </c>
    </row>
    <row r="23" spans="2:22" ht="16" x14ac:dyDescent="0.2">
      <c r="B23" s="1" t="s">
        <v>63</v>
      </c>
      <c r="C23" s="1" t="s">
        <v>64</v>
      </c>
      <c r="D23" s="8" t="s">
        <v>65</v>
      </c>
      <c r="E23" s="11">
        <v>76.47</v>
      </c>
      <c r="F23" s="10">
        <f>E23*0.4</f>
        <v>30.588000000000001</v>
      </c>
      <c r="G23" s="11">
        <v>70.83</v>
      </c>
      <c r="H23" s="10">
        <f>G23*0.6</f>
        <v>42.497999999999998</v>
      </c>
      <c r="I23" s="11">
        <f>F23+H23</f>
        <v>73.085999999999999</v>
      </c>
      <c r="J23" s="11">
        <f>I23*V23*0.475*0.33</f>
        <v>0</v>
      </c>
      <c r="K23" s="11">
        <f>I23-J23</f>
        <v>73.085999999999999</v>
      </c>
      <c r="L23" s="6" t="str">
        <f>IF(K23&lt;50,"F",IF(K23&lt;=64,"D",IF(K23&lt;=79,"C",IF(K23&lt;90,"B",IF(K23&gt;=90,"A")))))</f>
        <v>C</v>
      </c>
      <c r="N23" s="1" t="s">
        <v>33</v>
      </c>
      <c r="O23" s="1" t="s">
        <v>33</v>
      </c>
      <c r="S23" s="1" t="s">
        <v>33</v>
      </c>
      <c r="T23" s="1" t="s">
        <v>33</v>
      </c>
      <c r="V23" s="1">
        <f>SUM(N23:T23)/100</f>
        <v>0</v>
      </c>
    </row>
    <row r="24" spans="2:22" ht="16" x14ac:dyDescent="0.2">
      <c r="B24" s="1" t="s">
        <v>39</v>
      </c>
      <c r="C24" s="1" t="s">
        <v>40</v>
      </c>
      <c r="D24" s="8" t="s">
        <v>41</v>
      </c>
      <c r="E24" s="11">
        <v>77.92</v>
      </c>
      <c r="F24" s="10">
        <f>E24*0.4</f>
        <v>31.168000000000003</v>
      </c>
      <c r="G24" s="11">
        <v>80.12</v>
      </c>
      <c r="H24" s="10">
        <f>G24*0.6</f>
        <v>48.072000000000003</v>
      </c>
      <c r="I24" s="11">
        <f>F24+H24</f>
        <v>79.240000000000009</v>
      </c>
      <c r="J24" s="11">
        <f>I24*V24*0.475*0.33</f>
        <v>0</v>
      </c>
      <c r="K24" s="11">
        <f>I24-J24</f>
        <v>79.240000000000009</v>
      </c>
      <c r="L24" s="6" t="str">
        <f>IF(K24&lt;50,"F",IF(K24&lt;=64,"D",IF(K24&lt;=79,"C",IF(K24&lt;90,"B",IF(K24&gt;=90,"A")))))</f>
        <v>B</v>
      </c>
      <c r="N24" s="1" t="s">
        <v>33</v>
      </c>
      <c r="O24" s="1" t="s">
        <v>33</v>
      </c>
      <c r="S24" s="1" t="s">
        <v>33</v>
      </c>
      <c r="T24" s="1" t="s">
        <v>33</v>
      </c>
      <c r="V24" s="1">
        <f>SUM(N24:T24)/100</f>
        <v>0</v>
      </c>
    </row>
    <row r="25" spans="2:22" ht="16" x14ac:dyDescent="0.2">
      <c r="B25" s="1" t="s">
        <v>87</v>
      </c>
      <c r="C25" s="1" t="s">
        <v>88</v>
      </c>
      <c r="D25" s="8" t="s">
        <v>89</v>
      </c>
      <c r="E25" s="11">
        <v>83.62</v>
      </c>
      <c r="F25" s="10">
        <f>E25*0.4</f>
        <v>33.448</v>
      </c>
      <c r="G25" s="11">
        <v>88.65</v>
      </c>
      <c r="H25" s="10">
        <f>G25*0.6</f>
        <v>53.190000000000005</v>
      </c>
      <c r="I25" s="11">
        <f>F25+H25</f>
        <v>86.638000000000005</v>
      </c>
      <c r="J25" s="11">
        <f>I25*V25*0.475*0.33</f>
        <v>0</v>
      </c>
      <c r="K25" s="11">
        <f>I25-J25</f>
        <v>86.638000000000005</v>
      </c>
      <c r="L25" s="6" t="str">
        <f>IF(K25&lt;50,"F",IF(K25&lt;=64,"D",IF(K25&lt;=79,"C",IF(K25&lt;90,"B",IF(K25&gt;=90,"A")))))</f>
        <v>B</v>
      </c>
      <c r="N25" s="1" t="s">
        <v>33</v>
      </c>
      <c r="O25" s="1" t="s">
        <v>33</v>
      </c>
      <c r="S25" s="1" t="s">
        <v>33</v>
      </c>
      <c r="T25" s="1" t="s">
        <v>33</v>
      </c>
      <c r="V25" s="1">
        <f>SUM(N25:T25)/100</f>
        <v>0</v>
      </c>
    </row>
    <row r="26" spans="2:22" ht="16" x14ac:dyDescent="0.2">
      <c r="B26" s="1" t="s">
        <v>122</v>
      </c>
      <c r="C26" s="1" t="s">
        <v>123</v>
      </c>
      <c r="D26" s="8" t="s">
        <v>124</v>
      </c>
      <c r="E26" s="11">
        <v>64.3</v>
      </c>
      <c r="F26" s="10">
        <f>E26*0.4</f>
        <v>25.72</v>
      </c>
      <c r="G26" s="11">
        <v>64.53</v>
      </c>
      <c r="H26" s="10">
        <f>G26*0.6</f>
        <v>38.717999999999996</v>
      </c>
      <c r="I26" s="11">
        <f>F26+H26</f>
        <v>64.437999999999988</v>
      </c>
      <c r="J26" s="11">
        <f>I26*V26*0.475*0.33</f>
        <v>0</v>
      </c>
      <c r="K26" s="11">
        <f>I26-J26</f>
        <v>64.437999999999988</v>
      </c>
      <c r="L26" s="6" t="str">
        <f>IF(K26&lt;50,"F",IF(K26&lt;=64,"D",IF(K26&lt;=79,"C",IF(K26&lt;90,"B",IF(K26&gt;=90,"A")))))</f>
        <v>C</v>
      </c>
      <c r="N26" s="1" t="s">
        <v>33</v>
      </c>
      <c r="O26" s="1" t="s">
        <v>33</v>
      </c>
      <c r="S26" s="1" t="s">
        <v>33</v>
      </c>
      <c r="T26" s="1" t="s">
        <v>33</v>
      </c>
      <c r="V26" s="1">
        <f>SUM(N26:T26)/100</f>
        <v>0</v>
      </c>
    </row>
    <row r="27" spans="2:22" ht="16" x14ac:dyDescent="0.2">
      <c r="B27" s="1" t="s">
        <v>83</v>
      </c>
      <c r="C27" s="1" t="s">
        <v>84</v>
      </c>
      <c r="D27" s="8" t="s">
        <v>85</v>
      </c>
      <c r="E27" s="11">
        <v>83.78</v>
      </c>
      <c r="F27" s="10">
        <f>E27*0.4</f>
        <v>33.512</v>
      </c>
      <c r="G27" s="11">
        <v>89.92</v>
      </c>
      <c r="H27" s="10">
        <f>G27*0.6</f>
        <v>53.951999999999998</v>
      </c>
      <c r="I27" s="11">
        <f>F27+H27</f>
        <v>87.463999999999999</v>
      </c>
      <c r="J27" s="11">
        <f>I27*V27*0.475*0.33</f>
        <v>0</v>
      </c>
      <c r="K27" s="11">
        <f>I27-J27</f>
        <v>87.463999999999999</v>
      </c>
      <c r="L27" s="6" t="str">
        <f>IF(K27&lt;50,"F",IF(K27&lt;=64,"D",IF(K27&lt;=79,"C",IF(K27&lt;90,"B",IF(K27&gt;=90,"A")))))</f>
        <v>B</v>
      </c>
      <c r="N27" s="1" t="s">
        <v>33</v>
      </c>
      <c r="O27" s="1" t="s">
        <v>33</v>
      </c>
      <c r="S27" s="1" t="s">
        <v>33</v>
      </c>
      <c r="T27" s="1" t="s">
        <v>33</v>
      </c>
      <c r="V27" s="1">
        <f>SUM(N27:T27)/100</f>
        <v>0</v>
      </c>
    </row>
    <row r="28" spans="2:22" ht="16" x14ac:dyDescent="0.2">
      <c r="B28" s="1" t="s">
        <v>59</v>
      </c>
      <c r="C28" s="1" t="s">
        <v>60</v>
      </c>
      <c r="D28" s="8" t="s">
        <v>61</v>
      </c>
      <c r="E28" s="11">
        <v>87.62</v>
      </c>
      <c r="F28" s="10">
        <f>E28*0.4</f>
        <v>35.048000000000002</v>
      </c>
      <c r="G28" s="11">
        <v>90.88</v>
      </c>
      <c r="H28" s="10">
        <f>G28*0.6</f>
        <v>54.527999999999999</v>
      </c>
      <c r="I28" s="11">
        <f>F28+H28</f>
        <v>89.575999999999993</v>
      </c>
      <c r="J28" s="11">
        <f>I28*V28*0.475*0.33</f>
        <v>0</v>
      </c>
      <c r="K28" s="11">
        <f>I28-J28</f>
        <v>89.575999999999993</v>
      </c>
      <c r="L28" s="6" t="str">
        <f>IF(K28&lt;50,"F",IF(K28&lt;=64,"D",IF(K28&lt;=79,"C",IF(K28&lt;90,"B",IF(K28&gt;=90,"A")))))</f>
        <v>B</v>
      </c>
      <c r="N28" s="1" t="s">
        <v>33</v>
      </c>
      <c r="O28" s="1" t="s">
        <v>33</v>
      </c>
      <c r="S28" s="1" t="s">
        <v>33</v>
      </c>
      <c r="T28" s="1" t="s">
        <v>33</v>
      </c>
      <c r="V28" s="1">
        <f>SUM(N28:T28)/100</f>
        <v>0</v>
      </c>
    </row>
    <row r="29" spans="2:22" ht="16" x14ac:dyDescent="0.2">
      <c r="B29" s="1" t="s">
        <v>141</v>
      </c>
      <c r="C29" s="1" t="s">
        <v>142</v>
      </c>
      <c r="D29" s="8" t="s">
        <v>143</v>
      </c>
      <c r="E29" s="11">
        <v>82.6</v>
      </c>
      <c r="F29" s="10">
        <f>E29*0.4</f>
        <v>33.04</v>
      </c>
      <c r="G29" s="11">
        <v>84.68</v>
      </c>
      <c r="H29" s="10">
        <f>G29*0.6</f>
        <v>50.808</v>
      </c>
      <c r="I29" s="11">
        <f>F29+H29</f>
        <v>83.847999999999999</v>
      </c>
      <c r="J29" s="11">
        <f>I29*V29*0.475*0.33</f>
        <v>0</v>
      </c>
      <c r="K29" s="11">
        <f>I29-J29</f>
        <v>83.847999999999999</v>
      </c>
      <c r="L29" s="6" t="str">
        <f>IF(K29&lt;50,"F",IF(K29&lt;=64,"D",IF(K29&lt;=79,"C",IF(K29&lt;90,"B",IF(K29&gt;=90,"A")))))</f>
        <v>B</v>
      </c>
      <c r="N29" s="1" t="s">
        <v>33</v>
      </c>
      <c r="O29" s="1" t="s">
        <v>33</v>
      </c>
      <c r="S29" s="1" t="s">
        <v>33</v>
      </c>
      <c r="T29" s="1" t="s">
        <v>33</v>
      </c>
      <c r="V29" s="1">
        <f>SUM(N29:T29)/100</f>
        <v>0</v>
      </c>
    </row>
    <row r="30" spans="2:22" ht="16" x14ac:dyDescent="0.2">
      <c r="B30" s="1" t="s">
        <v>35</v>
      </c>
      <c r="C30" s="1" t="s">
        <v>36</v>
      </c>
      <c r="D30" s="8" t="s">
        <v>37</v>
      </c>
      <c r="E30" s="11">
        <v>87.73</v>
      </c>
      <c r="F30" s="10">
        <f>E30*0.4</f>
        <v>35.092000000000006</v>
      </c>
      <c r="G30" s="11">
        <v>94.21</v>
      </c>
      <c r="H30" s="10">
        <f>G30*0.6</f>
        <v>56.525999999999996</v>
      </c>
      <c r="I30" s="11">
        <f>F30+H30</f>
        <v>91.617999999999995</v>
      </c>
      <c r="J30" s="11">
        <f>I30*V30*0.475*0.33</f>
        <v>0</v>
      </c>
      <c r="K30" s="11">
        <f>I30-J30</f>
        <v>91.617999999999995</v>
      </c>
      <c r="L30" s="6" t="str">
        <f>IF(K30&lt;50,"F",IF(K30&lt;=64,"D",IF(K30&lt;=79,"C",IF(K30&lt;90,"B",IF(K30&gt;=90,"A")))))</f>
        <v>A</v>
      </c>
      <c r="N30" s="1" t="s">
        <v>33</v>
      </c>
      <c r="O30" s="1" t="s">
        <v>33</v>
      </c>
      <c r="S30" s="1" t="s">
        <v>33</v>
      </c>
      <c r="T30" s="1" t="s">
        <v>33</v>
      </c>
      <c r="V30" s="1">
        <f>SUM(N30:T30)/100</f>
        <v>0</v>
      </c>
    </row>
    <row r="31" spans="2:22" ht="16" x14ac:dyDescent="0.2">
      <c r="B31" s="1" t="s">
        <v>47</v>
      </c>
      <c r="C31" s="1" t="s">
        <v>48</v>
      </c>
      <c r="D31" s="8" t="s">
        <v>49</v>
      </c>
      <c r="E31" s="11">
        <v>84.4</v>
      </c>
      <c r="F31" s="10">
        <f>E31*0.4</f>
        <v>33.760000000000005</v>
      </c>
      <c r="G31" s="11">
        <v>85.94</v>
      </c>
      <c r="H31" s="10">
        <f>G31*0.6</f>
        <v>51.564</v>
      </c>
      <c r="I31" s="11">
        <f>F31+H31</f>
        <v>85.324000000000012</v>
      </c>
      <c r="J31" s="11">
        <f>I31*V31*0.475*0.33</f>
        <v>0</v>
      </c>
      <c r="K31" s="11">
        <f>I31-J31</f>
        <v>85.324000000000012</v>
      </c>
      <c r="L31" s="6" t="str">
        <f>IF(K31&lt;50,"F",IF(K31&lt;=64,"D",IF(K31&lt;=79,"C",IF(K31&lt;90,"B",IF(K31&gt;=90,"A")))))</f>
        <v>B</v>
      </c>
      <c r="N31" s="1" t="s">
        <v>33</v>
      </c>
      <c r="O31" s="1" t="s">
        <v>33</v>
      </c>
      <c r="S31" s="1" t="s">
        <v>33</v>
      </c>
      <c r="T31" s="1" t="s">
        <v>33</v>
      </c>
      <c r="V31" s="1">
        <f>SUM(N31:T31)/100</f>
        <v>0</v>
      </c>
    </row>
    <row r="32" spans="2:22" ht="16" x14ac:dyDescent="0.2">
      <c r="B32" s="1" t="s">
        <v>126</v>
      </c>
      <c r="C32" s="1" t="s">
        <v>127</v>
      </c>
      <c r="D32" s="8" t="s">
        <v>128</v>
      </c>
      <c r="E32" s="11">
        <v>84.43</v>
      </c>
      <c r="F32" s="10">
        <f>E32*0.4</f>
        <v>33.772000000000006</v>
      </c>
      <c r="G32" s="11">
        <v>79.37</v>
      </c>
      <c r="H32" s="10">
        <f>G32*0.6</f>
        <v>47.622</v>
      </c>
      <c r="I32" s="11">
        <f>F32+H32</f>
        <v>81.394000000000005</v>
      </c>
      <c r="J32" s="11">
        <f>I32*V32*0.475*0.33</f>
        <v>0</v>
      </c>
      <c r="K32" s="11">
        <f>I32-J32</f>
        <v>81.394000000000005</v>
      </c>
      <c r="L32" s="6" t="str">
        <f>IF(K32&lt;50,"F",IF(K32&lt;=64,"D",IF(K32&lt;=79,"C",IF(K32&lt;90,"B",IF(K32&gt;=90,"A")))))</f>
        <v>B</v>
      </c>
      <c r="N32" s="1" t="s">
        <v>33</v>
      </c>
      <c r="O32" s="1" t="s">
        <v>33</v>
      </c>
      <c r="S32" s="1" t="s">
        <v>33</v>
      </c>
      <c r="T32" s="1" t="s">
        <v>33</v>
      </c>
      <c r="V32" s="1">
        <f>SUM(N32:T32)/100</f>
        <v>0</v>
      </c>
    </row>
    <row r="33" spans="2:22" ht="16" x14ac:dyDescent="0.2">
      <c r="B33" s="1" t="s">
        <v>149</v>
      </c>
      <c r="C33" s="1" t="s">
        <v>150</v>
      </c>
      <c r="D33" s="8" t="s">
        <v>151</v>
      </c>
      <c r="E33" s="11">
        <v>70.94</v>
      </c>
      <c r="F33" s="10">
        <f>E33*0.4</f>
        <v>28.376000000000001</v>
      </c>
      <c r="G33" s="11">
        <v>83.37</v>
      </c>
      <c r="H33" s="10">
        <f>G33*0.6</f>
        <v>50.021999999999998</v>
      </c>
      <c r="I33" s="11">
        <f>F33+H33</f>
        <v>78.397999999999996</v>
      </c>
      <c r="J33" s="11">
        <f>I33*V33*0.475*0.33</f>
        <v>1.22888865</v>
      </c>
      <c r="K33" s="11">
        <f>I33-J33</f>
        <v>77.169111349999994</v>
      </c>
      <c r="L33" s="6" t="str">
        <f>IF(K33&lt;50,"F",IF(K33&lt;=64,"D",IF(K33&lt;=79,"C",IF(K33&lt;90,"B",IF(K33&gt;=90,"A")))))</f>
        <v>C</v>
      </c>
      <c r="N33" s="1" t="s">
        <v>33</v>
      </c>
      <c r="O33">
        <v>10</v>
      </c>
      <c r="S33" s="1" t="s">
        <v>33</v>
      </c>
      <c r="T33" s="1" t="s">
        <v>33</v>
      </c>
      <c r="V33" s="1">
        <f>SUM(N33:T33)/100</f>
        <v>0.1</v>
      </c>
    </row>
    <row r="34" spans="2:22" ht="16" x14ac:dyDescent="0.2">
      <c r="B34" s="1" t="s">
        <v>111</v>
      </c>
      <c r="C34" s="1" t="s">
        <v>112</v>
      </c>
      <c r="D34" s="8" t="s">
        <v>113</v>
      </c>
      <c r="E34" s="11">
        <v>89.9</v>
      </c>
      <c r="F34" s="10">
        <f>E34*0.4</f>
        <v>35.96</v>
      </c>
      <c r="G34" s="11">
        <v>92.09</v>
      </c>
      <c r="H34" s="10">
        <f>G34*0.6</f>
        <v>55.253999999999998</v>
      </c>
      <c r="I34" s="11">
        <f>F34+H34</f>
        <v>91.213999999999999</v>
      </c>
      <c r="J34" s="11">
        <f>I34*V34*0.475*0.33</f>
        <v>0</v>
      </c>
      <c r="K34" s="11">
        <f>I34-J34</f>
        <v>91.213999999999999</v>
      </c>
      <c r="L34" s="6" t="str">
        <f>IF(K34&lt;50,"F",IF(K34&lt;=64,"D",IF(K34&lt;=79,"C",IF(K34&lt;90,"B",IF(K34&gt;=90,"A")))))</f>
        <v>A</v>
      </c>
      <c r="N34" s="1" t="s">
        <v>33</v>
      </c>
      <c r="O34" s="1" t="s">
        <v>33</v>
      </c>
      <c r="S34" s="1" t="s">
        <v>33</v>
      </c>
      <c r="T34" s="1" t="s">
        <v>33</v>
      </c>
      <c r="V34" s="1">
        <f>SUM(N34:T34)/100</f>
        <v>0</v>
      </c>
    </row>
    <row r="35" spans="2:22" ht="16" x14ac:dyDescent="0.2">
      <c r="B35" s="1" t="s">
        <v>55</v>
      </c>
      <c r="C35" s="1" t="s">
        <v>56</v>
      </c>
      <c r="D35" s="8" t="s">
        <v>57</v>
      </c>
      <c r="E35" s="11">
        <v>71.91</v>
      </c>
      <c r="F35" s="10">
        <f>E35*0.4</f>
        <v>28.763999999999999</v>
      </c>
      <c r="G35" s="11">
        <v>69.86</v>
      </c>
      <c r="H35" s="10">
        <f>G35*0.6</f>
        <v>41.915999999999997</v>
      </c>
      <c r="I35" s="11">
        <f>F35+H35</f>
        <v>70.679999999999993</v>
      </c>
      <c r="J35" s="11">
        <f>I35*V35*0.475*0.33</f>
        <v>0</v>
      </c>
      <c r="K35" s="11">
        <f>I35-J35</f>
        <v>70.679999999999993</v>
      </c>
      <c r="L35" s="6" t="str">
        <f>IF(K35&lt;50,"F",IF(K35&lt;=64,"D",IF(K35&lt;=79,"C",IF(K35&lt;90,"B",IF(K35&gt;=90,"A")))))</f>
        <v>C</v>
      </c>
      <c r="N35" s="1" t="s">
        <v>33</v>
      </c>
      <c r="O35" s="1" t="s">
        <v>33</v>
      </c>
      <c r="S35" s="1" t="s">
        <v>33</v>
      </c>
      <c r="T35" s="1" t="s">
        <v>33</v>
      </c>
      <c r="V35" s="1">
        <f>SUM(N35:T35)/100</f>
        <v>0</v>
      </c>
    </row>
    <row r="36" spans="2:22" ht="16" x14ac:dyDescent="0.2">
      <c r="B36" s="1" t="s">
        <v>157</v>
      </c>
      <c r="C36" s="1" t="s">
        <v>158</v>
      </c>
      <c r="D36" s="8" t="s">
        <v>159</v>
      </c>
      <c r="E36" s="11">
        <v>76.14</v>
      </c>
      <c r="F36" s="10">
        <f>E36*0.4</f>
        <v>30.456000000000003</v>
      </c>
      <c r="G36" s="11">
        <v>80.459999999999994</v>
      </c>
      <c r="H36" s="10">
        <f>G36*0.6</f>
        <v>48.275999999999996</v>
      </c>
      <c r="I36" s="11">
        <f>F36+H36</f>
        <v>78.731999999999999</v>
      </c>
      <c r="J36" s="11">
        <f>I36*V36*0.475*0.33</f>
        <v>0</v>
      </c>
      <c r="K36" s="11">
        <f>I36-J36</f>
        <v>78.731999999999999</v>
      </c>
      <c r="L36" s="6" t="str">
        <f>IF(K36&lt;50,"F",IF(K36&lt;=64,"D",IF(K36&lt;=79,"C",IF(K36&lt;90,"B",IF(K36&gt;=90,"A")))))</f>
        <v>C</v>
      </c>
      <c r="N36" s="1" t="s">
        <v>33</v>
      </c>
      <c r="O36" s="1" t="s">
        <v>33</v>
      </c>
      <c r="S36" s="1" t="s">
        <v>33</v>
      </c>
      <c r="T36" s="1" t="s">
        <v>33</v>
      </c>
      <c r="V36" s="1">
        <f>SUM(N36:T36)/100</f>
        <v>0</v>
      </c>
    </row>
    <row r="37" spans="2:22" ht="16" x14ac:dyDescent="0.2">
      <c r="B37" s="1" t="s">
        <v>165</v>
      </c>
      <c r="C37" s="1" t="s">
        <v>166</v>
      </c>
      <c r="D37" s="8" t="s">
        <v>167</v>
      </c>
      <c r="E37" s="11">
        <v>78.75</v>
      </c>
      <c r="F37" s="10">
        <f>E37*0.4</f>
        <v>31.5</v>
      </c>
      <c r="G37" s="11">
        <v>88.52</v>
      </c>
      <c r="H37" s="10">
        <f>G37*0.6</f>
        <v>53.111999999999995</v>
      </c>
      <c r="I37" s="11">
        <f>F37+H37</f>
        <v>84.611999999999995</v>
      </c>
      <c r="J37" s="11">
        <f>I37*V37*0.475*0.33</f>
        <v>0</v>
      </c>
      <c r="K37" s="11">
        <f>I37-J37</f>
        <v>84.611999999999995</v>
      </c>
      <c r="L37" s="6" t="str">
        <f>IF(K37&lt;50,"F",IF(K37&lt;=64,"D",IF(K37&lt;=79,"C",IF(K37&lt;90,"B",IF(K37&gt;=90,"A")))))</f>
        <v>B</v>
      </c>
      <c r="N37" s="1" t="s">
        <v>33</v>
      </c>
      <c r="O37" s="1" t="s">
        <v>33</v>
      </c>
      <c r="S37" s="1" t="s">
        <v>33</v>
      </c>
      <c r="T37" s="1" t="s">
        <v>33</v>
      </c>
      <c r="V37" s="1">
        <f>SUM(N37:T37)/100</f>
        <v>0</v>
      </c>
    </row>
    <row r="38" spans="2:22" ht="16" x14ac:dyDescent="0.2">
      <c r="B38" s="1" t="s">
        <v>103</v>
      </c>
      <c r="C38" s="1" t="s">
        <v>104</v>
      </c>
      <c r="D38" s="8" t="s">
        <v>105</v>
      </c>
      <c r="E38" s="11">
        <v>52.29</v>
      </c>
      <c r="F38" s="10">
        <f>E38*0.4</f>
        <v>20.916</v>
      </c>
      <c r="G38" s="11">
        <v>64.97</v>
      </c>
      <c r="H38" s="10">
        <f>G38*0.6</f>
        <v>38.981999999999999</v>
      </c>
      <c r="I38" s="11">
        <f>F38+H38</f>
        <v>59.897999999999996</v>
      </c>
      <c r="J38" s="11">
        <f>I38*V38*0.475*0.33</f>
        <v>0</v>
      </c>
      <c r="K38" s="11">
        <f>I38-J38</f>
        <v>59.897999999999996</v>
      </c>
      <c r="L38" s="6" t="str">
        <f>IF(K38&lt;50,"F",IF(K38&lt;=64,"D",IF(K38&lt;=79,"C",IF(K38&lt;90,"B",IF(K38&gt;=90,"A")))))</f>
        <v>D</v>
      </c>
      <c r="N38" s="1" t="s">
        <v>33</v>
      </c>
      <c r="O38" s="1" t="s">
        <v>33</v>
      </c>
      <c r="S38" s="1" t="s">
        <v>33</v>
      </c>
      <c r="T38" s="1" t="s">
        <v>33</v>
      </c>
      <c r="V38" s="1">
        <f>SUM(N38:T38)/100</f>
        <v>0</v>
      </c>
    </row>
    <row r="39" spans="2:22" ht="16" x14ac:dyDescent="0.2">
      <c r="B39" s="1" t="s">
        <v>67</v>
      </c>
      <c r="C39" s="1" t="s">
        <v>68</v>
      </c>
      <c r="D39" s="8" t="s">
        <v>69</v>
      </c>
      <c r="E39" s="11">
        <v>77.599999999999994</v>
      </c>
      <c r="F39" s="10">
        <f>E39*0.4</f>
        <v>31.04</v>
      </c>
      <c r="G39" s="11">
        <v>79.95</v>
      </c>
      <c r="H39" s="10">
        <f>G39*0.6</f>
        <v>47.97</v>
      </c>
      <c r="I39" s="11">
        <f>F39+H39</f>
        <v>79.009999999999991</v>
      </c>
      <c r="J39" s="11">
        <f>I39*V39*0.475*0.33</f>
        <v>0</v>
      </c>
      <c r="K39" s="11">
        <f>I39-J39</f>
        <v>79.009999999999991</v>
      </c>
      <c r="L39" s="6" t="str">
        <f>IF(K39&lt;50,"F",IF(K39&lt;=64,"D",IF(K39&lt;=79,"C",IF(K39&lt;90,"B",IF(K39&gt;=90,"A")))))</f>
        <v>B</v>
      </c>
      <c r="N39" s="1" t="s">
        <v>33</v>
      </c>
      <c r="O39" s="1" t="s">
        <v>33</v>
      </c>
      <c r="S39" s="1" t="s">
        <v>33</v>
      </c>
      <c r="T39" s="1" t="s">
        <v>33</v>
      </c>
      <c r="V39" s="1">
        <f>SUM(N39:T39)/100</f>
        <v>0</v>
      </c>
    </row>
    <row r="40" spans="2:22" ht="16" x14ac:dyDescent="0.2">
      <c r="B40" s="1" t="s">
        <v>79</v>
      </c>
      <c r="C40" s="1" t="s">
        <v>80</v>
      </c>
      <c r="D40" s="8" t="s">
        <v>81</v>
      </c>
      <c r="E40" s="11">
        <v>92.66</v>
      </c>
      <c r="F40" s="10">
        <f>E40*0.4</f>
        <v>37.064</v>
      </c>
      <c r="G40" s="11">
        <v>95.92</v>
      </c>
      <c r="H40" s="10">
        <f>G40*0.6</f>
        <v>57.552</v>
      </c>
      <c r="I40" s="11">
        <f>F40+H40</f>
        <v>94.616</v>
      </c>
      <c r="J40" s="11">
        <f>I40*V40*0.475*0.33</f>
        <v>0</v>
      </c>
      <c r="K40" s="11">
        <f>I40-J40</f>
        <v>94.616</v>
      </c>
      <c r="L40" s="6" t="str">
        <f>IF(K40&lt;50,"F",IF(K40&lt;=64,"D",IF(K40&lt;=79,"C",IF(K40&lt;90,"B",IF(K40&gt;=90,"A")))))</f>
        <v>A</v>
      </c>
      <c r="N40" s="1" t="s">
        <v>33</v>
      </c>
      <c r="O40" s="1" t="s">
        <v>33</v>
      </c>
      <c r="S40" s="1" t="s">
        <v>33</v>
      </c>
      <c r="T40" s="1" t="s">
        <v>33</v>
      </c>
      <c r="V40" s="1">
        <f>SUM(N40:T40)/100</f>
        <v>0</v>
      </c>
    </row>
    <row r="41" spans="2:22" ht="16" x14ac:dyDescent="0.2">
      <c r="B41" s="1" t="s">
        <v>118</v>
      </c>
      <c r="C41" s="1" t="s">
        <v>119</v>
      </c>
      <c r="D41" s="8" t="s">
        <v>120</v>
      </c>
      <c r="E41" s="11">
        <v>80.540000000000006</v>
      </c>
      <c r="F41" s="10">
        <f>E41*0.4</f>
        <v>32.216000000000001</v>
      </c>
      <c r="G41" s="11">
        <v>81.94</v>
      </c>
      <c r="H41" s="10">
        <f>G41*0.6</f>
        <v>49.163999999999994</v>
      </c>
      <c r="I41" s="11">
        <f>F41+H41</f>
        <v>81.38</v>
      </c>
      <c r="J41" s="11">
        <f>I41*V41*0.475*0.33</f>
        <v>0</v>
      </c>
      <c r="K41" s="11">
        <f>I41-J41</f>
        <v>81.38</v>
      </c>
      <c r="L41" s="6" t="str">
        <f>IF(K41&lt;50,"F",IF(K41&lt;=64,"D",IF(K41&lt;=79,"C",IF(K41&lt;90,"B",IF(K41&gt;=90,"A")))))</f>
        <v>B</v>
      </c>
      <c r="N41" s="1" t="s">
        <v>33</v>
      </c>
      <c r="O41" s="1" t="s">
        <v>33</v>
      </c>
      <c r="S41" s="1" t="s">
        <v>33</v>
      </c>
      <c r="T41" s="1" t="s">
        <v>33</v>
      </c>
      <c r="V41" s="1">
        <f>SUM(N41:T41)/100</f>
        <v>0</v>
      </c>
    </row>
    <row r="42" spans="2:22" ht="16" x14ac:dyDescent="0.2">
      <c r="B42" s="1" t="s">
        <v>43</v>
      </c>
      <c r="C42" s="1" t="s">
        <v>44</v>
      </c>
      <c r="D42" s="8" t="s">
        <v>45</v>
      </c>
      <c r="E42" s="11">
        <v>37.5</v>
      </c>
      <c r="F42" s="10">
        <f>E42*0.4</f>
        <v>15</v>
      </c>
      <c r="G42" s="11">
        <v>68.27</v>
      </c>
      <c r="H42" s="10">
        <f>G42*0.6</f>
        <v>40.961999999999996</v>
      </c>
      <c r="I42" s="11">
        <f>F42+H42</f>
        <v>55.961999999999996</v>
      </c>
      <c r="J42" s="11">
        <f>I42*V42*0.475*0.33</f>
        <v>0.87720434999999997</v>
      </c>
      <c r="K42" s="11">
        <f>I42-J42</f>
        <v>55.084795649999997</v>
      </c>
      <c r="L42" s="6" t="str">
        <f>IF(K42&lt;50,"F",IF(K42&lt;=64,"D",IF(K42&lt;=79,"C",IF(K42&lt;90,"B",IF(K42&gt;=90,"A")))))</f>
        <v>D</v>
      </c>
      <c r="N42" s="1" t="s">
        <v>33</v>
      </c>
      <c r="O42">
        <v>10</v>
      </c>
      <c r="S42" s="1" t="s">
        <v>33</v>
      </c>
      <c r="T42" s="1" t="s">
        <v>33</v>
      </c>
      <c r="V42" s="1">
        <f>SUM(N42:T42)/100</f>
        <v>0.1</v>
      </c>
    </row>
    <row r="43" spans="2:22" ht="16" x14ac:dyDescent="0.2">
      <c r="B43" s="1" t="s">
        <v>145</v>
      </c>
      <c r="C43" s="1" t="s">
        <v>146</v>
      </c>
      <c r="D43" s="8" t="s">
        <v>147</v>
      </c>
      <c r="E43" s="11">
        <v>60.79</v>
      </c>
      <c r="F43" s="10">
        <f>E43*0.4</f>
        <v>24.316000000000003</v>
      </c>
      <c r="G43" s="11">
        <v>43.84</v>
      </c>
      <c r="H43" s="10">
        <f>G43*0.6</f>
        <v>26.304000000000002</v>
      </c>
      <c r="I43" s="11">
        <f>F43+H43</f>
        <v>50.620000000000005</v>
      </c>
      <c r="J43" s="11">
        <f>I43*V43*0.475*0.33</f>
        <v>0</v>
      </c>
      <c r="K43" s="11">
        <f>I43-J43</f>
        <v>50.620000000000005</v>
      </c>
      <c r="L43" s="6" t="str">
        <f>IF(K43&lt;50,"F",IF(K43&lt;=64,"D",IF(K43&lt;=79,"C",IF(K43&lt;90,"B",IF(K43&gt;=90,"A")))))</f>
        <v>D</v>
      </c>
      <c r="N43" s="1" t="s">
        <v>33</v>
      </c>
      <c r="O43" s="1" t="s">
        <v>33</v>
      </c>
      <c r="S43" s="1" t="s">
        <v>33</v>
      </c>
      <c r="T43" s="1" t="s">
        <v>33</v>
      </c>
      <c r="V43" s="1">
        <f>SUM(N43:T43)/100</f>
        <v>0</v>
      </c>
    </row>
    <row r="44" spans="2:22" ht="16" x14ac:dyDescent="0.2">
      <c r="B44" s="1" t="s">
        <v>161</v>
      </c>
      <c r="C44" s="1" t="s">
        <v>162</v>
      </c>
      <c r="D44" s="8" t="s">
        <v>163</v>
      </c>
      <c r="E44" s="11">
        <v>36.56</v>
      </c>
      <c r="F44" s="10">
        <f>E44*0.4</f>
        <v>14.624000000000002</v>
      </c>
      <c r="G44" s="11">
        <v>48.36</v>
      </c>
      <c r="H44" s="10">
        <f>G44*0.6</f>
        <v>29.015999999999998</v>
      </c>
      <c r="I44" s="11">
        <f>F44+H44</f>
        <v>43.64</v>
      </c>
      <c r="J44" s="11">
        <f>I44*V44*0.475*0.33</f>
        <v>0</v>
      </c>
      <c r="K44" s="11">
        <f>I44-J44</f>
        <v>43.64</v>
      </c>
      <c r="L44" s="6" t="str">
        <f>IF(K44&lt;50,"F",IF(K44&lt;=64,"D",IF(K44&lt;=79,"C",IF(K44&lt;90,"B",IF(K44&gt;=90,"A")))))</f>
        <v>F</v>
      </c>
      <c r="N44" s="1" t="s">
        <v>33</v>
      </c>
      <c r="O44" s="1" t="s">
        <v>33</v>
      </c>
      <c r="S44" s="1" t="s">
        <v>33</v>
      </c>
      <c r="T44" s="1" t="s">
        <v>33</v>
      </c>
      <c r="V44" s="1">
        <f>SUM(N44:T44)/100</f>
        <v>0</v>
      </c>
    </row>
    <row r="45" spans="2:22" ht="16" x14ac:dyDescent="0.2">
      <c r="B45" s="1" t="s">
        <v>51</v>
      </c>
      <c r="C45" s="1" t="s">
        <v>52</v>
      </c>
      <c r="D45" s="8" t="s">
        <v>53</v>
      </c>
      <c r="E45" s="11">
        <v>62.38</v>
      </c>
      <c r="F45" s="10">
        <f>E45*0.4</f>
        <v>24.952000000000002</v>
      </c>
      <c r="G45" s="11">
        <v>26.79</v>
      </c>
      <c r="H45" s="10">
        <f>G45*0.6</f>
        <v>16.073999999999998</v>
      </c>
      <c r="I45" s="11">
        <f>F45+H45</f>
        <v>41.025999999999996</v>
      </c>
      <c r="J45" s="11">
        <f>I45*V45*0.475*0.33</f>
        <v>0</v>
      </c>
      <c r="K45" s="11">
        <f>I45-J45</f>
        <v>41.025999999999996</v>
      </c>
      <c r="L45" s="6" t="str">
        <f>IF(K45&lt;50,"F",IF(K45&lt;=64,"D",IF(K45&lt;=79,"C",IF(K45&lt;90,"B",IF(K45&gt;=90,"A")))))</f>
        <v>F</v>
      </c>
      <c r="N45" s="1" t="s">
        <v>33</v>
      </c>
      <c r="O45" s="1" t="s">
        <v>33</v>
      </c>
      <c r="S45" s="1" t="s">
        <v>33</v>
      </c>
      <c r="T45" s="1" t="s">
        <v>33</v>
      </c>
      <c r="V45" s="1">
        <f>SUM(N45:T45)/100</f>
        <v>0</v>
      </c>
    </row>
    <row r="46" spans="2:22" ht="16" x14ac:dyDescent="0.2">
      <c r="B46" s="1" t="s">
        <v>95</v>
      </c>
      <c r="C46" s="1" t="s">
        <v>96</v>
      </c>
      <c r="D46" s="8" t="s">
        <v>97</v>
      </c>
      <c r="E46" s="11">
        <v>78.010000000000005</v>
      </c>
      <c r="F46" s="10">
        <f>E46*0.4</f>
        <v>31.204000000000004</v>
      </c>
      <c r="G46" s="11">
        <v>72.95</v>
      </c>
      <c r="H46" s="10">
        <f>G46*0.6</f>
        <v>43.77</v>
      </c>
      <c r="I46" s="11">
        <f>F46+H46</f>
        <v>74.974000000000004</v>
      </c>
      <c r="J46" s="11">
        <f>I46*V46*0.475*0.33</f>
        <v>0</v>
      </c>
      <c r="K46" s="11">
        <f>I46-J46</f>
        <v>74.974000000000004</v>
      </c>
      <c r="L46" s="6" t="str">
        <f>IF(K46&lt;50,"F",IF(K46&lt;=64,"D",IF(K46&lt;=79,"C",IF(K46&lt;90,"B",IF(K46&gt;=90,"A")))))</f>
        <v>C</v>
      </c>
      <c r="N46" s="1" t="s">
        <v>33</v>
      </c>
      <c r="O46" s="1" t="s">
        <v>33</v>
      </c>
      <c r="S46" s="1" t="s">
        <v>33</v>
      </c>
      <c r="T46" s="1" t="s">
        <v>33</v>
      </c>
      <c r="V46" s="1">
        <f>SUM(N46:T46)/100</f>
        <v>0</v>
      </c>
    </row>
    <row r="47" spans="2:22" ht="16" x14ac:dyDescent="0.2">
      <c r="B47" s="1" t="s">
        <v>99</v>
      </c>
      <c r="C47" s="1" t="s">
        <v>100</v>
      </c>
      <c r="D47" s="8" t="s">
        <v>101</v>
      </c>
      <c r="E47" s="11">
        <v>88.38</v>
      </c>
      <c r="F47" s="10">
        <f>E47*0.4</f>
        <v>35.351999999999997</v>
      </c>
      <c r="G47" s="11">
        <v>92.41</v>
      </c>
      <c r="H47" s="10">
        <f>G47*0.6</f>
        <v>55.445999999999998</v>
      </c>
      <c r="I47" s="11">
        <f>F47+H47</f>
        <v>90.798000000000002</v>
      </c>
      <c r="J47" s="11">
        <f>I47*V47*0.475*0.33</f>
        <v>0</v>
      </c>
      <c r="K47" s="11">
        <f>I47-J47</f>
        <v>90.798000000000002</v>
      </c>
      <c r="L47" s="6" t="str">
        <f>IF(K47&lt;50,"F",IF(K47&lt;=64,"D",IF(K47&lt;=79,"C",IF(K47&lt;90,"B",IF(K47&gt;=90,"A")))))</f>
        <v>A</v>
      </c>
      <c r="N47" s="1" t="s">
        <v>33</v>
      </c>
      <c r="O47" s="1" t="s">
        <v>33</v>
      </c>
      <c r="S47" s="1" t="s">
        <v>33</v>
      </c>
      <c r="T47" s="1" t="s">
        <v>33</v>
      </c>
      <c r="V47" s="1">
        <f>SUM(N47:T47)/100</f>
        <v>0</v>
      </c>
    </row>
    <row r="48" spans="2:22" ht="16" x14ac:dyDescent="0.2">
      <c r="B48" s="1" t="s">
        <v>177</v>
      </c>
      <c r="C48" s="1" t="s">
        <v>178</v>
      </c>
      <c r="D48" s="8" t="s">
        <v>179</v>
      </c>
      <c r="E48" s="11">
        <v>46.27</v>
      </c>
      <c r="F48" s="10">
        <f>E48*0.4</f>
        <v>18.508000000000003</v>
      </c>
      <c r="G48" s="11">
        <v>63.47</v>
      </c>
      <c r="H48" s="10">
        <f>G48*0.6</f>
        <v>38.082000000000001</v>
      </c>
      <c r="I48" s="11">
        <f>F48+H48</f>
        <v>56.59</v>
      </c>
      <c r="J48" s="11">
        <f>I48*V48*0.475*0.33</f>
        <v>0.88704825000000009</v>
      </c>
      <c r="K48" s="11">
        <f>I48-J48</f>
        <v>55.702951750000004</v>
      </c>
      <c r="L48" s="6" t="str">
        <f>IF(K48&lt;50,"F",IF(K48&lt;=64,"D",IF(K48&lt;=79,"C",IF(K48&lt;90,"B",IF(K48&gt;=90,"A")))))</f>
        <v>D</v>
      </c>
      <c r="N48" s="1" t="s">
        <v>33</v>
      </c>
      <c r="O48">
        <v>10</v>
      </c>
      <c r="S48" s="1" t="s">
        <v>33</v>
      </c>
      <c r="T48" s="1" t="s">
        <v>33</v>
      </c>
      <c r="V48" s="1">
        <f>SUM(N48:T48)/100</f>
        <v>0.1</v>
      </c>
    </row>
    <row r="49" spans="2:22" ht="16" x14ac:dyDescent="0.2">
      <c r="B49" s="1" t="s">
        <v>189</v>
      </c>
      <c r="C49" s="1" t="s">
        <v>190</v>
      </c>
      <c r="D49" s="8" t="s">
        <v>191</v>
      </c>
      <c r="E49" s="11">
        <v>64.61</v>
      </c>
      <c r="F49" s="10">
        <f>E49*0.4</f>
        <v>25.844000000000001</v>
      </c>
      <c r="G49" s="11">
        <v>68.599999999999994</v>
      </c>
      <c r="H49" s="10">
        <f>G49*0.6</f>
        <v>41.16</v>
      </c>
      <c r="I49" s="11">
        <f>F49+H49</f>
        <v>67.003999999999991</v>
      </c>
      <c r="J49" s="11">
        <f>I49*V49*0.475*0.33</f>
        <v>4.7262946499999998</v>
      </c>
      <c r="K49" s="11">
        <f>I49-J49</f>
        <v>62.277705349999991</v>
      </c>
      <c r="L49" s="6" t="str">
        <f>IF(K49&lt;50,"F",IF(K49&lt;=64,"D",IF(K49&lt;=79,"C",IF(K49&lt;90,"B",IF(K49&gt;=90,"A")))))</f>
        <v>D</v>
      </c>
      <c r="N49" s="1" t="s">
        <v>33</v>
      </c>
      <c r="O49">
        <v>25</v>
      </c>
      <c r="S49">
        <v>10</v>
      </c>
      <c r="T49">
        <v>10</v>
      </c>
      <c r="V49" s="1">
        <f>SUM(N49:T49)/100</f>
        <v>0.45</v>
      </c>
    </row>
  </sheetData>
  <sortState xmlns:xlrd2="http://schemas.microsoft.com/office/spreadsheetml/2017/richdata2" ref="B7:V49">
    <sortCondition ref="D7:D49"/>
  </sortState>
  <mergeCells count="2">
    <mergeCell ref="N5:Q5"/>
    <mergeCell ref="T5:U5"/>
  </mergeCells>
  <conditionalFormatting sqref="L7:L49">
    <cfRule type="cellIs" dxfId="13" priority="1" stopIfTrue="1" operator="lessThan">
      <formula>#REF!/#REF!*60</formula>
    </cfRule>
    <cfRule type="cellIs" dxfId="12" priority="2" stopIfTrue="1" operator="between">
      <formula>#REF!/#REF!*60</formula>
      <formula>#REF!/#REF!*89</formula>
    </cfRule>
    <cfRule type="cellIs" dxfId="11" priority="3" stopIfTrue="1" operator="greaterThanOrEqual">
      <formula>#REF!/#REF!*90</formula>
    </cfRule>
  </conditionalFormatting>
  <pageMargins left="0.7" right="0.7" top="0.75" bottom="0.75" header="0.3" footer="0.3"/>
  <ignoredErrors>
    <ignoredError sqref="D7:D49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calculating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JCS</cp:lastModifiedBy>
  <dcterms:created xsi:type="dcterms:W3CDTF">2023-01-12T09:58:43Z</dcterms:created>
  <dcterms:modified xsi:type="dcterms:W3CDTF">2023-01-13T06:39:21Z</dcterms:modified>
  <cp:category/>
</cp:coreProperties>
</file>