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8_{25C86EA7-518D-C744-A961-8EA4A29C8E7A}" xr6:coauthVersionLast="47" xr6:coauthVersionMax="47" xr10:uidLastSave="{00000000-0000-0000-0000-000000000000}"/>
  <bookViews>
    <workbookView xWindow="400" yWindow="620" windowWidth="33480" windowHeight="2106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2" l="1"/>
  <c r="W27" i="2"/>
  <c r="W19" i="2"/>
  <c r="W35" i="2"/>
  <c r="W10" i="2"/>
  <c r="W12" i="2"/>
  <c r="W13" i="2"/>
  <c r="W30" i="2"/>
  <c r="W33" i="2"/>
  <c r="W32" i="2"/>
  <c r="W17" i="2"/>
  <c r="W20" i="2"/>
  <c r="W7" i="2"/>
  <c r="W25" i="2"/>
  <c r="W14" i="2"/>
  <c r="W15" i="2"/>
  <c r="W16" i="2"/>
  <c r="W11" i="2"/>
  <c r="W29" i="2"/>
  <c r="W22" i="2"/>
  <c r="W31" i="2"/>
  <c r="W18" i="2"/>
  <c r="W26" i="2"/>
  <c r="W28" i="2"/>
  <c r="W34" i="2"/>
  <c r="W36" i="2"/>
  <c r="W23" i="2"/>
  <c r="W9" i="2"/>
  <c r="W8" i="2"/>
  <c r="W21" i="2"/>
  <c r="H24" i="2"/>
  <c r="H27" i="2"/>
  <c r="H19" i="2"/>
  <c r="H35" i="2"/>
  <c r="H10" i="2"/>
  <c r="H12" i="2"/>
  <c r="H13" i="2"/>
  <c r="H30" i="2"/>
  <c r="H33" i="2"/>
  <c r="H32" i="2"/>
  <c r="H17" i="2"/>
  <c r="H20" i="2"/>
  <c r="H7" i="2"/>
  <c r="H25" i="2"/>
  <c r="H14" i="2"/>
  <c r="H15" i="2"/>
  <c r="H16" i="2"/>
  <c r="H11" i="2"/>
  <c r="H29" i="2"/>
  <c r="H22" i="2"/>
  <c r="H31" i="2"/>
  <c r="H18" i="2"/>
  <c r="H26" i="2"/>
  <c r="H28" i="2"/>
  <c r="H34" i="2"/>
  <c r="H36" i="2"/>
  <c r="H23" i="2"/>
  <c r="H9" i="2"/>
  <c r="H8" i="2"/>
  <c r="H21" i="2"/>
  <c r="F24" i="2"/>
  <c r="F27" i="2"/>
  <c r="F19" i="2"/>
  <c r="F35" i="2"/>
  <c r="F10" i="2"/>
  <c r="F12" i="2"/>
  <c r="F13" i="2"/>
  <c r="F30" i="2"/>
  <c r="F33" i="2"/>
  <c r="F32" i="2"/>
  <c r="F17" i="2"/>
  <c r="F20" i="2"/>
  <c r="I20" i="2" s="1"/>
  <c r="F7" i="2"/>
  <c r="F25" i="2"/>
  <c r="F14" i="2"/>
  <c r="F15" i="2"/>
  <c r="F16" i="2"/>
  <c r="F11" i="2"/>
  <c r="F29" i="2"/>
  <c r="F22" i="2"/>
  <c r="F31" i="2"/>
  <c r="F18" i="2"/>
  <c r="F26" i="2"/>
  <c r="F28" i="2"/>
  <c r="I28" i="2" s="1"/>
  <c r="F34" i="2"/>
  <c r="F36" i="2"/>
  <c r="F23" i="2"/>
  <c r="F9" i="2"/>
  <c r="I9" i="2" s="1"/>
  <c r="F8" i="2"/>
  <c r="F21" i="2"/>
  <c r="I32" i="2" l="1"/>
  <c r="I27" i="2"/>
  <c r="I12" i="2"/>
  <c r="I31" i="2"/>
  <c r="I16" i="2"/>
  <c r="I7" i="2"/>
  <c r="J9" i="2"/>
  <c r="K9" i="2" s="1"/>
  <c r="L9" i="2" s="1"/>
  <c r="J20" i="2"/>
  <c r="K20" i="2" s="1"/>
  <c r="L20" i="2" s="1"/>
  <c r="J28" i="2"/>
  <c r="K28" i="2" s="1"/>
  <c r="L28" i="2" s="1"/>
  <c r="I11" i="2"/>
  <c r="I25" i="2"/>
  <c r="J12" i="2"/>
  <c r="J27" i="2"/>
  <c r="I21" i="2"/>
  <c r="I18" i="2"/>
  <c r="I15" i="2"/>
  <c r="J7" i="2"/>
  <c r="I36" i="2"/>
  <c r="I8" i="2"/>
  <c r="I33" i="2"/>
  <c r="I10" i="2"/>
  <c r="I24" i="2"/>
  <c r="I29" i="2"/>
  <c r="I34" i="2"/>
  <c r="I22" i="2"/>
  <c r="I30" i="2"/>
  <c r="I35" i="2"/>
  <c r="I26" i="2"/>
  <c r="I13" i="2"/>
  <c r="I19" i="2"/>
  <c r="I14" i="2"/>
  <c r="I23" i="2"/>
  <c r="I17" i="2"/>
  <c r="K24" i="2" l="1"/>
  <c r="L24" i="2" s="1"/>
  <c r="K13" i="2"/>
  <c r="L13" i="2" s="1"/>
  <c r="J32" i="2"/>
  <c r="K32" i="2" s="1"/>
  <c r="L32" i="2" s="1"/>
  <c r="J16" i="2"/>
  <c r="K16" i="2" s="1"/>
  <c r="L16" i="2" s="1"/>
  <c r="K12" i="2"/>
  <c r="L12" i="2" s="1"/>
  <c r="K35" i="2"/>
  <c r="L35" i="2" s="1"/>
  <c r="J31" i="2"/>
  <c r="K31" i="2" s="1"/>
  <c r="L31" i="2" s="1"/>
  <c r="K11" i="2"/>
  <c r="L11" i="2" s="1"/>
  <c r="K7" i="2"/>
  <c r="L7" i="2" s="1"/>
  <c r="K27" i="2"/>
  <c r="L27" i="2" s="1"/>
  <c r="J22" i="2"/>
  <c r="K22" i="2" s="1"/>
  <c r="L22" i="2" s="1"/>
  <c r="J26" i="2"/>
  <c r="K26" i="2" s="1"/>
  <c r="L26" i="2" s="1"/>
  <c r="J13" i="2"/>
  <c r="J23" i="2"/>
  <c r="K23" i="2" s="1"/>
  <c r="L23" i="2" s="1"/>
  <c r="J14" i="2"/>
  <c r="K14" i="2" s="1"/>
  <c r="L14" i="2" s="1"/>
  <c r="J29" i="2"/>
  <c r="K29" i="2" s="1"/>
  <c r="L29" i="2" s="1"/>
  <c r="J11" i="2"/>
  <c r="J17" i="2"/>
  <c r="K17" i="2" s="1"/>
  <c r="L17" i="2" s="1"/>
  <c r="J10" i="2"/>
  <c r="K10" i="2" s="1"/>
  <c r="L10" i="2" s="1"/>
  <c r="J18" i="2"/>
  <c r="K18" i="2" s="1"/>
  <c r="L18" i="2" s="1"/>
  <c r="J34" i="2"/>
  <c r="K34" i="2" s="1"/>
  <c r="L34" i="2" s="1"/>
  <c r="J33" i="2"/>
  <c r="K33" i="2" s="1"/>
  <c r="L33" i="2" s="1"/>
  <c r="J21" i="2"/>
  <c r="K21" i="2" s="1"/>
  <c r="L21" i="2" s="1"/>
  <c r="J25" i="2"/>
  <c r="K25" i="2" s="1"/>
  <c r="L25" i="2" s="1"/>
  <c r="J35" i="2"/>
  <c r="J8" i="2"/>
  <c r="K8" i="2" s="1"/>
  <c r="L8" i="2" s="1"/>
  <c r="J19" i="2"/>
  <c r="K19" i="2" s="1"/>
  <c r="L19" i="2" s="1"/>
  <c r="J30" i="2"/>
  <c r="K30" i="2" s="1"/>
  <c r="L30" i="2" s="1"/>
  <c r="J24" i="2"/>
  <c r="J36" i="2"/>
  <c r="K36" i="2" s="1"/>
  <c r="L36" i="2" s="1"/>
  <c r="J15" i="2"/>
  <c r="K15" i="2" s="1"/>
  <c r="L15" i="2" s="1"/>
</calcChain>
</file>

<file path=xl/sharedStrings.xml><?xml version="1.0" encoding="utf-8"?>
<sst xmlns="http://schemas.openxmlformats.org/spreadsheetml/2006/main" count="400" uniqueCount="168">
  <si>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</si>
  <si>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</si>
  <si>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</si>
  <si>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</si>
  <si>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</si>
  <si>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</si>
  <si>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</si>
  <si>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</si>
  <si>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</si>
  <si>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</si>
  <si>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8 (Real)</t>
  </si>
  <si>
    <t>Quiz: Exercise UNIT 9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</si>
  <si>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</si>
  <si>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</si>
  <si>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</si>
  <si>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</si>
  <si>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</si>
  <si>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</si>
  <si>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10 (Real)</t>
  </si>
  <si>
    <t>Quiz: Exercise UNIT 11 (Real)</t>
  </si>
  <si>
    <t>Quiz: Exercise UNIT 12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</si>
  <si>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</si>
  <si>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</si>
  <si>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</si>
  <si>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</si>
  <si>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</si>
  <si>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</si>
  <si>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</si>
  <si>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</si>
  <si>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</t>
  </si>
  <si>
    <t>Jolie</t>
  </si>
  <si>
    <t>14530</t>
  </si>
  <si>
    <t>an.jolie@pucsr.edu.kh</t>
  </si>
  <si>
    <t>-</t>
  </si>
  <si>
    <t>1673601167</t>
  </si>
  <si>
    <t>Broung</t>
  </si>
  <si>
    <t>Torng</t>
  </si>
  <si>
    <t>12981</t>
  </si>
  <si>
    <t>broung.torng@pucsr.edu.kh</t>
  </si>
  <si>
    <t>Chanroy</t>
  </si>
  <si>
    <t>Chanchakriya</t>
  </si>
  <si>
    <t>13239</t>
  </si>
  <si>
    <t>chanroy.chanchakriya@pucsr.edu.kh</t>
  </si>
  <si>
    <t>Chantha</t>
  </si>
  <si>
    <t>Vannarong</t>
  </si>
  <si>
    <t>12350</t>
  </si>
  <si>
    <t>chantha.vannarong@pucsr.edu.kh</t>
  </si>
  <si>
    <t>Chhay</t>
  </si>
  <si>
    <t>Vitou</t>
  </si>
  <si>
    <t>14441</t>
  </si>
  <si>
    <t>chhay.vitou@pucsr.edu.kh</t>
  </si>
  <si>
    <t>Chhean</t>
  </si>
  <si>
    <t>Pichhing</t>
  </si>
  <si>
    <t>11573</t>
  </si>
  <si>
    <t>chhean.pichhing@pucsr.edu.kh</t>
  </si>
  <si>
    <t>Chheang</t>
  </si>
  <si>
    <t>Vichana</t>
  </si>
  <si>
    <t>11791</t>
  </si>
  <si>
    <t>chheang.vichana@pucsr.edu.kh</t>
  </si>
  <si>
    <t>Chhuon</t>
  </si>
  <si>
    <t>Vannara</t>
  </si>
  <si>
    <t>11958</t>
  </si>
  <si>
    <t>chhuon.vannara@pucsr.edu.kh</t>
  </si>
  <si>
    <t>Dy</t>
  </si>
  <si>
    <t>Sornvichhra</t>
  </si>
  <si>
    <t>13406</t>
  </si>
  <si>
    <t>dy.sornvichhra@pucsr.edu.kh</t>
  </si>
  <si>
    <t>Kin</t>
  </si>
  <si>
    <t>Ryyuk</t>
  </si>
  <si>
    <t>13729</t>
  </si>
  <si>
    <t>kin.ryyuk@pucsr.edu.kh</t>
  </si>
  <si>
    <t>Kiv</t>
  </si>
  <si>
    <t>Kakadapitou</t>
  </si>
  <si>
    <t>13659</t>
  </si>
  <si>
    <t>kiv.kakadapitou@pucsr.edu.kh</t>
  </si>
  <si>
    <t>Kouy</t>
  </si>
  <si>
    <t>Sreynich</t>
  </si>
  <si>
    <t>12275</t>
  </si>
  <si>
    <t>kouy.sreynich@pucsr.edu.kh</t>
  </si>
  <si>
    <t>Leang</t>
  </si>
  <si>
    <t>Kanha</t>
  </si>
  <si>
    <t>12530</t>
  </si>
  <si>
    <t>leang.kanha@pucsr.edu.kh</t>
  </si>
  <si>
    <t>Lom</t>
  </si>
  <si>
    <t>Kemleang</t>
  </si>
  <si>
    <t>09793</t>
  </si>
  <si>
    <t>lom.kemleang@pucsr.edu.kh</t>
  </si>
  <si>
    <t>Mach</t>
  </si>
  <si>
    <t>Menghour</t>
  </si>
  <si>
    <t>13117</t>
  </si>
  <si>
    <t>mach.menghour@pucsr.edu.kh</t>
  </si>
  <si>
    <t>Meng</t>
  </si>
  <si>
    <t>Hokseng</t>
  </si>
  <si>
    <t>12011</t>
  </si>
  <si>
    <t>meng.hokseng@pucsr.edu.kh</t>
  </si>
  <si>
    <t>Nean</t>
  </si>
  <si>
    <t>Sounita</t>
  </si>
  <si>
    <t>12012</t>
  </si>
  <si>
    <t>nean.sounita@pucsr.edu.kh</t>
  </si>
  <si>
    <t>Oeun</t>
  </si>
  <si>
    <t>Somathea</t>
  </si>
  <si>
    <t>12212</t>
  </si>
  <si>
    <t>oeun.somathea@pucsr.edu.kh</t>
  </si>
  <si>
    <t>Om</t>
  </si>
  <si>
    <t>Davy</t>
  </si>
  <si>
    <t>11701</t>
  </si>
  <si>
    <t>om.davy@pucsr.edu.kh</t>
  </si>
  <si>
    <t>Phall</t>
  </si>
  <si>
    <t>Raphou</t>
  </si>
  <si>
    <t>13364</t>
  </si>
  <si>
    <t>phall.raphou@pucsr.edu.kh</t>
  </si>
  <si>
    <t>Punlouk</t>
  </si>
  <si>
    <t>Pakka</t>
  </si>
  <si>
    <t>12779</t>
  </si>
  <si>
    <t>punlouk.pakka@pucsr.edu.kh</t>
  </si>
  <si>
    <t>Riel</t>
  </si>
  <si>
    <t>Voranuk</t>
  </si>
  <si>
    <t>13523</t>
  </si>
  <si>
    <t>riel.voranuk@pucsr.edu.kh</t>
  </si>
  <si>
    <t>Sieng</t>
  </si>
  <si>
    <t>Sovathna</t>
  </si>
  <si>
    <t>12299</t>
  </si>
  <si>
    <t>sieng.sovathna@pucsr.edu.kh</t>
  </si>
  <si>
    <t>Soth</t>
  </si>
  <si>
    <t>Sreyneth</t>
  </si>
  <si>
    <t>13120</t>
  </si>
  <si>
    <t>soth.sreyneth@pucsr.edu.kh</t>
  </si>
  <si>
    <t>Suon</t>
  </si>
  <si>
    <t>Cheasa</t>
  </si>
  <si>
    <t>13245</t>
  </si>
  <si>
    <t>suon.cheasa@pucsr.edu.kh</t>
  </si>
  <si>
    <t>Teng</t>
  </si>
  <si>
    <t>Pichsovannita</t>
  </si>
  <si>
    <t>14249</t>
  </si>
  <si>
    <t>teng.pichsovannita@pucsr.edu.kh</t>
  </si>
  <si>
    <t>Thev</t>
  </si>
  <si>
    <t>Rada</t>
  </si>
  <si>
    <t>14587</t>
  </si>
  <si>
    <t>thev.rada@pucsr.edu.kh</t>
  </si>
  <si>
    <t>Thuch</t>
  </si>
  <si>
    <t>Kimheang</t>
  </si>
  <si>
    <t>12788</t>
  </si>
  <si>
    <t>thuch.kimheang@pucsr.edu.kh</t>
  </si>
  <si>
    <t>Tom</t>
  </si>
  <si>
    <t>Vandalin</t>
  </si>
  <si>
    <t>10864</t>
  </si>
  <si>
    <t>tom.vandalin@pucsr.edu.kh</t>
  </si>
  <si>
    <t>Voeur</t>
  </si>
  <si>
    <t>Davin</t>
  </si>
  <si>
    <t>10761</t>
  </si>
  <si>
    <t>voeur.davin@pucsr.edu.kh</t>
  </si>
  <si>
    <t>Yoeum</t>
  </si>
  <si>
    <t>Sovanmunin</t>
  </si>
  <si>
    <t>12569</t>
  </si>
  <si>
    <t>yoeum.sovanmunin@pucsr.edu.kh</t>
  </si>
  <si>
    <t>SURNAME</t>
  </si>
  <si>
    <t>FIRST NAME</t>
  </si>
  <si>
    <t>ID</t>
  </si>
  <si>
    <t>2 DAYS</t>
  </si>
  <si>
    <t>3 DAYS</t>
  </si>
  <si>
    <t>GRADE</t>
  </si>
  <si>
    <t>EHSS-10/ Result</t>
  </si>
  <si>
    <t>ABSENCE PENALTY</t>
  </si>
  <si>
    <t>FINAL SCORE AFTER PENALTY</t>
  </si>
  <si>
    <t>SUB-TOTAL</t>
  </si>
  <si>
    <t>Column1</t>
  </si>
  <si>
    <t>Column2</t>
  </si>
  <si>
    <t>EHSS-10 - Final Grades for Oct 17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</si>
</sst>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4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0" fillId="0" borderId="0" xfId="0" applyNumberForma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AE921-06F2-424A-B41C-E2963D29D542}" name="Table1" displayName="Table1" ref="D6:L36" totalsRowShown="0" headerRowDxfId="0" headerRowCellStyle="Comma">
  <autoFilter ref="D6:L36" xr:uid="{17BAE921-06F2-424A-B41C-E2963D29D542}"/>
  <tableColumns count="9">
    <tableColumn id="1" xr3:uid="{F78BF90C-5390-534A-987D-BD2617F54261}" name="ID" dataDxfId="9"/>
    <tableColumn id="2" xr3:uid="{882E16CE-2C21-BA41-979F-E6EBB6523DEE}" name="2 DAYS" dataDxfId="8" dataCellStyle="Comma"/>
    <tableColumn id="3" xr3:uid="{B121A2B5-171D-B040-BD16-388B90F3A281}" name="Column1" dataDxfId="7" dataCellStyle="Comma">
      <calculatedColumnFormula>E7*0.4</calculatedColumnFormula>
    </tableColumn>
    <tableColumn id="4" xr3:uid="{708DB60F-7141-9D4F-98BD-E9D38232416A}" name="3 DAYS" dataDxfId="6" dataCellStyle="Comma"/>
    <tableColumn id="5" xr3:uid="{07E62D19-F266-6A45-8742-30A73517D87C}" name="Column2" dataDxfId="5" dataCellStyle="Comma">
      <calculatedColumnFormula>G7*0.6</calculatedColumnFormula>
    </tableColumn>
    <tableColumn id="6" xr3:uid="{80878D97-A59A-7448-9DCD-56F43DB74D4D}" name="SUB-TOTAL" dataDxfId="4" dataCellStyle="Comma">
      <calculatedColumnFormula>F7+H7</calculatedColumnFormula>
    </tableColumn>
    <tableColumn id="7" xr3:uid="{756B5C8C-7777-6745-AA6E-8B4441C1B6C2}" name="ABSENCE PENALTY" dataDxfId="3" dataCellStyle="Comma">
      <calculatedColumnFormula>I7*W7*0.7*0.475</calculatedColumnFormula>
    </tableColumn>
    <tableColumn id="8" xr3:uid="{56358E3E-FA51-9444-A42A-E1FF64A3E9D8}" name="FINAL SCORE AFTER PENALTY" dataDxfId="2">
      <calculatedColumnFormula>I7-J7</calculatedColumnFormula>
    </tableColumn>
    <tableColumn id="9" xr3:uid="{FD4E6C85-4CC9-8D4B-9F1C-C38EF4895E1A}" name="GRADE" dataDxfId="1">
      <calculatedColumnFormula>IF(K7&lt;50,"F",IF(K7&lt;=64,"D",IF(K7&lt;80,"C",IF(K7&lt;90,"B",IF(K7&gt;=90,"A")))))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opLeftCell="I1" workbookViewId="0">
      <selection activeCell="AA1" sqref="AA1:AB32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6.33</v>
      </c>
      <c r="H2">
        <v>13.33</v>
      </c>
      <c r="I2">
        <v>40</v>
      </c>
      <c r="J2">
        <v>6.8</v>
      </c>
      <c r="K2">
        <v>0</v>
      </c>
      <c r="L2">
        <v>5.2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" t="s">
        <v>33</v>
      </c>
      <c r="AB2">
        <v>50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38.25</v>
      </c>
      <c r="H3">
        <v>80.540000000000006</v>
      </c>
      <c r="I3">
        <v>66.67</v>
      </c>
      <c r="J3">
        <v>10</v>
      </c>
      <c r="K3">
        <v>0</v>
      </c>
      <c r="L3">
        <v>10</v>
      </c>
      <c r="M3">
        <v>92</v>
      </c>
      <c r="N3">
        <v>9.1999999999999993</v>
      </c>
      <c r="O3">
        <v>82.94</v>
      </c>
      <c r="P3">
        <v>8.2899999999999991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" t="s">
        <v>33</v>
      </c>
      <c r="AB3">
        <v>50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66.37</v>
      </c>
      <c r="H4">
        <v>56.69</v>
      </c>
      <c r="I4">
        <v>34.67</v>
      </c>
      <c r="J4">
        <v>6.4</v>
      </c>
      <c r="K4">
        <v>0</v>
      </c>
      <c r="L4">
        <v>4</v>
      </c>
      <c r="M4">
        <v>56</v>
      </c>
      <c r="N4">
        <v>5.6</v>
      </c>
      <c r="O4">
        <v>79.41</v>
      </c>
      <c r="P4">
        <v>7.94</v>
      </c>
      <c r="Q4">
        <v>74.61</v>
      </c>
      <c r="R4">
        <v>89.44</v>
      </c>
      <c r="S4">
        <v>9.5</v>
      </c>
      <c r="T4">
        <v>10</v>
      </c>
      <c r="U4">
        <v>7.33</v>
      </c>
      <c r="V4">
        <v>70</v>
      </c>
      <c r="W4">
        <v>7</v>
      </c>
      <c r="X4">
        <v>64.38</v>
      </c>
      <c r="Y4">
        <v>6.44</v>
      </c>
      <c r="Z4">
        <v>4</v>
      </c>
      <c r="AA4" s="1" t="s">
        <v>33</v>
      </c>
      <c r="AB4">
        <v>10</v>
      </c>
      <c r="AC4" s="1" t="s">
        <v>34</v>
      </c>
    </row>
    <row r="5" spans="1:29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83.82</v>
      </c>
      <c r="H5">
        <v>78.569999999999993</v>
      </c>
      <c r="I5">
        <v>100</v>
      </c>
      <c r="J5">
        <v>10</v>
      </c>
      <c r="K5">
        <v>10</v>
      </c>
      <c r="L5">
        <v>10</v>
      </c>
      <c r="M5">
        <v>71</v>
      </c>
      <c r="N5">
        <v>7.1</v>
      </c>
      <c r="O5">
        <v>64.709999999999994</v>
      </c>
      <c r="P5">
        <v>6.47</v>
      </c>
      <c r="Q5">
        <v>87.38</v>
      </c>
      <c r="R5">
        <v>100</v>
      </c>
      <c r="S5">
        <v>10</v>
      </c>
      <c r="T5">
        <v>10</v>
      </c>
      <c r="U5">
        <v>10</v>
      </c>
      <c r="V5">
        <v>79</v>
      </c>
      <c r="W5">
        <v>7.9</v>
      </c>
      <c r="X5">
        <v>83.13</v>
      </c>
      <c r="Y5">
        <v>8.31</v>
      </c>
      <c r="Z5">
        <v>5</v>
      </c>
      <c r="AA5" s="1" t="s">
        <v>33</v>
      </c>
      <c r="AB5">
        <v>10</v>
      </c>
      <c r="AC5" s="1" t="s">
        <v>34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85.79</v>
      </c>
      <c r="H6">
        <v>87.2</v>
      </c>
      <c r="I6">
        <v>82.43</v>
      </c>
      <c r="J6">
        <v>8.4</v>
      </c>
      <c r="K6">
        <v>9.1300000000000008</v>
      </c>
      <c r="L6">
        <v>7.2</v>
      </c>
      <c r="M6">
        <v>88</v>
      </c>
      <c r="N6">
        <v>8.8000000000000007</v>
      </c>
      <c r="O6">
        <v>91.18</v>
      </c>
      <c r="P6">
        <v>9.1199999999999992</v>
      </c>
      <c r="Q6">
        <v>84.98</v>
      </c>
      <c r="R6">
        <v>79.56</v>
      </c>
      <c r="S6">
        <v>8.25</v>
      </c>
      <c r="T6">
        <v>8.2899999999999991</v>
      </c>
      <c r="U6">
        <v>7.33</v>
      </c>
      <c r="V6">
        <v>86</v>
      </c>
      <c r="W6">
        <v>8.6</v>
      </c>
      <c r="X6">
        <v>89.38</v>
      </c>
      <c r="Y6">
        <v>8.94</v>
      </c>
      <c r="Z6">
        <v>4</v>
      </c>
      <c r="AA6" s="1" t="s">
        <v>33</v>
      </c>
      <c r="AB6">
        <v>0</v>
      </c>
      <c r="AC6" s="1" t="s">
        <v>34</v>
      </c>
    </row>
    <row r="7" spans="1:29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89.13</v>
      </c>
      <c r="H7">
        <v>89.45</v>
      </c>
      <c r="I7">
        <v>100</v>
      </c>
      <c r="J7">
        <v>10</v>
      </c>
      <c r="K7">
        <v>10</v>
      </c>
      <c r="L7">
        <v>10</v>
      </c>
      <c r="M7">
        <v>86</v>
      </c>
      <c r="N7">
        <v>8.6</v>
      </c>
      <c r="O7">
        <v>82.35</v>
      </c>
      <c r="P7">
        <v>8.24</v>
      </c>
      <c r="Q7">
        <v>89.77</v>
      </c>
      <c r="R7">
        <v>96.43</v>
      </c>
      <c r="S7">
        <v>9.5</v>
      </c>
      <c r="T7">
        <v>9.43</v>
      </c>
      <c r="U7">
        <v>10</v>
      </c>
      <c r="V7">
        <v>86</v>
      </c>
      <c r="W7">
        <v>8.6</v>
      </c>
      <c r="X7">
        <v>86.88</v>
      </c>
      <c r="Y7">
        <v>8.69</v>
      </c>
      <c r="Z7">
        <v>4</v>
      </c>
      <c r="AA7" s="1" t="s">
        <v>33</v>
      </c>
      <c r="AB7">
        <v>50</v>
      </c>
      <c r="AC7" s="1" t="s">
        <v>34</v>
      </c>
    </row>
    <row r="8" spans="1:29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75.44</v>
      </c>
      <c r="H8">
        <v>74.67</v>
      </c>
      <c r="I8">
        <v>100</v>
      </c>
      <c r="J8">
        <v>10</v>
      </c>
      <c r="K8">
        <v>10</v>
      </c>
      <c r="L8">
        <v>10</v>
      </c>
      <c r="M8">
        <v>64</v>
      </c>
      <c r="N8">
        <v>6.4</v>
      </c>
      <c r="O8">
        <v>60</v>
      </c>
      <c r="P8">
        <v>6</v>
      </c>
      <c r="Q8">
        <v>75.739999999999995</v>
      </c>
      <c r="R8">
        <v>95.71</v>
      </c>
      <c r="S8">
        <v>10</v>
      </c>
      <c r="T8">
        <v>9.7100000000000009</v>
      </c>
      <c r="U8">
        <v>9</v>
      </c>
      <c r="V8">
        <v>89</v>
      </c>
      <c r="W8">
        <v>8.9</v>
      </c>
      <c r="X8">
        <v>42.5</v>
      </c>
      <c r="Y8">
        <v>4.25</v>
      </c>
      <c r="Z8">
        <v>4</v>
      </c>
      <c r="AA8" s="1" t="s">
        <v>33</v>
      </c>
      <c r="AB8">
        <v>0</v>
      </c>
      <c r="AC8" s="1" t="s">
        <v>34</v>
      </c>
    </row>
    <row r="9" spans="1:29" x14ac:dyDescent="0.2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67.75</v>
      </c>
      <c r="H9">
        <v>61.4</v>
      </c>
      <c r="I9">
        <v>90.43</v>
      </c>
      <c r="J9">
        <v>8</v>
      </c>
      <c r="K9">
        <v>9.1300000000000008</v>
      </c>
      <c r="L9">
        <v>10</v>
      </c>
      <c r="M9">
        <v>45.25</v>
      </c>
      <c r="N9">
        <v>4.53</v>
      </c>
      <c r="O9">
        <v>48.53</v>
      </c>
      <c r="P9">
        <v>4.8499999999999996</v>
      </c>
      <c r="Q9">
        <v>72.81</v>
      </c>
      <c r="R9">
        <v>99.17</v>
      </c>
      <c r="S9">
        <v>9.75</v>
      </c>
      <c r="T9">
        <v>10</v>
      </c>
      <c r="U9">
        <v>10</v>
      </c>
      <c r="V9">
        <v>88</v>
      </c>
      <c r="W9">
        <v>8.8000000000000007</v>
      </c>
      <c r="X9">
        <v>31.25</v>
      </c>
      <c r="Y9">
        <v>3.13</v>
      </c>
      <c r="Z9">
        <v>4</v>
      </c>
      <c r="AA9" s="1" t="s">
        <v>33</v>
      </c>
      <c r="AB9">
        <v>0</v>
      </c>
      <c r="AC9" s="1" t="s">
        <v>34</v>
      </c>
    </row>
    <row r="10" spans="1:29" x14ac:dyDescent="0.2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93.68</v>
      </c>
      <c r="H10">
        <v>91.78</v>
      </c>
      <c r="I10">
        <v>100</v>
      </c>
      <c r="J10">
        <v>10</v>
      </c>
      <c r="K10">
        <v>10</v>
      </c>
      <c r="L10">
        <v>10</v>
      </c>
      <c r="M10">
        <v>93</v>
      </c>
      <c r="N10">
        <v>9.3000000000000007</v>
      </c>
      <c r="O10">
        <v>82.35</v>
      </c>
      <c r="P10">
        <v>8.24</v>
      </c>
      <c r="Q10">
        <v>94.92</v>
      </c>
      <c r="R10">
        <v>100</v>
      </c>
      <c r="S10">
        <v>10</v>
      </c>
      <c r="T10">
        <v>10</v>
      </c>
      <c r="U10">
        <v>10</v>
      </c>
      <c r="V10">
        <v>96</v>
      </c>
      <c r="W10">
        <v>9.6</v>
      </c>
      <c r="X10">
        <v>88.75</v>
      </c>
      <c r="Y10">
        <v>8.8800000000000008</v>
      </c>
      <c r="Z10">
        <v>5</v>
      </c>
      <c r="AA10" s="1" t="s">
        <v>33</v>
      </c>
      <c r="AB10">
        <v>0</v>
      </c>
      <c r="AC10" s="1" t="s">
        <v>34</v>
      </c>
    </row>
    <row r="11" spans="1:29" x14ac:dyDescent="0.2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46.91</v>
      </c>
      <c r="H11">
        <v>60.13</v>
      </c>
      <c r="I11">
        <v>55.07</v>
      </c>
      <c r="J11">
        <v>5.6</v>
      </c>
      <c r="K11">
        <v>6.52</v>
      </c>
      <c r="L11">
        <v>4.4000000000000004</v>
      </c>
      <c r="M11">
        <v>59</v>
      </c>
      <c r="N11">
        <v>5.9</v>
      </c>
      <c r="O11">
        <v>66.319999999999993</v>
      </c>
      <c r="P11">
        <v>6.63</v>
      </c>
      <c r="Q11">
        <v>30.21</v>
      </c>
      <c r="R11">
        <v>20</v>
      </c>
      <c r="S11">
        <v>6</v>
      </c>
      <c r="T11">
        <v>0</v>
      </c>
      <c r="U11">
        <v>0</v>
      </c>
      <c r="V11">
        <v>0</v>
      </c>
      <c r="W11">
        <v>0</v>
      </c>
      <c r="X11">
        <v>70.63</v>
      </c>
      <c r="Y11">
        <v>7.06</v>
      </c>
      <c r="Z11">
        <v>4</v>
      </c>
      <c r="AA11" s="1" t="s">
        <v>33</v>
      </c>
      <c r="AB11">
        <v>0</v>
      </c>
      <c r="AC11" s="1" t="s">
        <v>34</v>
      </c>
    </row>
    <row r="12" spans="1:29" x14ac:dyDescent="0.2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88.61</v>
      </c>
      <c r="H12">
        <v>88.56</v>
      </c>
      <c r="I12">
        <v>98.67</v>
      </c>
      <c r="J12">
        <v>9.6</v>
      </c>
      <c r="K12">
        <v>10</v>
      </c>
      <c r="L12">
        <v>10</v>
      </c>
      <c r="M12">
        <v>77</v>
      </c>
      <c r="N12">
        <v>7.7</v>
      </c>
      <c r="O12">
        <v>90</v>
      </c>
      <c r="P12">
        <v>9</v>
      </c>
      <c r="Q12">
        <v>89.57</v>
      </c>
      <c r="R12">
        <v>94.72</v>
      </c>
      <c r="S12">
        <v>9.75</v>
      </c>
      <c r="T12">
        <v>10</v>
      </c>
      <c r="U12">
        <v>8.67</v>
      </c>
      <c r="V12">
        <v>89</v>
      </c>
      <c r="W12">
        <v>8.9</v>
      </c>
      <c r="X12">
        <v>85</v>
      </c>
      <c r="Y12">
        <v>8.5</v>
      </c>
      <c r="Z12">
        <v>4</v>
      </c>
      <c r="AA12" s="1" t="s">
        <v>33</v>
      </c>
      <c r="AB12">
        <v>0</v>
      </c>
      <c r="AC12" s="1" t="s">
        <v>34</v>
      </c>
    </row>
    <row r="13" spans="1:29" x14ac:dyDescent="0.2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86.67</v>
      </c>
      <c r="H13">
        <v>90.93</v>
      </c>
      <c r="I13">
        <v>91.77</v>
      </c>
      <c r="J13">
        <v>9.1999999999999993</v>
      </c>
      <c r="K13">
        <v>9.1300000000000008</v>
      </c>
      <c r="L13">
        <v>9.1999999999999993</v>
      </c>
      <c r="M13">
        <v>90</v>
      </c>
      <c r="N13">
        <v>9</v>
      </c>
      <c r="O13">
        <v>91.03</v>
      </c>
      <c r="P13">
        <v>9.1</v>
      </c>
      <c r="Q13">
        <v>81.010000000000005</v>
      </c>
      <c r="R13">
        <v>91.15</v>
      </c>
      <c r="S13">
        <v>9.25</v>
      </c>
      <c r="T13">
        <v>9.43</v>
      </c>
      <c r="U13">
        <v>8.67</v>
      </c>
      <c r="V13">
        <v>90</v>
      </c>
      <c r="W13">
        <v>9</v>
      </c>
      <c r="X13">
        <v>61.88</v>
      </c>
      <c r="Y13">
        <v>6.19</v>
      </c>
      <c r="Z13">
        <v>5</v>
      </c>
      <c r="AA13" s="1" t="s">
        <v>33</v>
      </c>
      <c r="AB13">
        <v>0</v>
      </c>
      <c r="AC13" s="1" t="s">
        <v>34</v>
      </c>
    </row>
    <row r="14" spans="1:29" x14ac:dyDescent="0.2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81.66</v>
      </c>
      <c r="H14">
        <v>80.03</v>
      </c>
      <c r="I14">
        <v>94.55</v>
      </c>
      <c r="J14">
        <v>8.8000000000000007</v>
      </c>
      <c r="K14">
        <v>9.57</v>
      </c>
      <c r="L14">
        <v>10</v>
      </c>
      <c r="M14">
        <v>82</v>
      </c>
      <c r="N14">
        <v>8.1999999999999993</v>
      </c>
      <c r="O14">
        <v>63.53</v>
      </c>
      <c r="P14">
        <v>6.35</v>
      </c>
      <c r="Q14">
        <v>83.48</v>
      </c>
      <c r="R14">
        <v>98.06</v>
      </c>
      <c r="S14">
        <v>9.75</v>
      </c>
      <c r="T14">
        <v>10</v>
      </c>
      <c r="U14">
        <v>9.67</v>
      </c>
      <c r="V14">
        <v>83</v>
      </c>
      <c r="W14">
        <v>8.3000000000000007</v>
      </c>
      <c r="X14">
        <v>69.38</v>
      </c>
      <c r="Y14">
        <v>6.94</v>
      </c>
      <c r="Z14">
        <v>4</v>
      </c>
      <c r="AA14" s="1" t="s">
        <v>33</v>
      </c>
      <c r="AB14">
        <v>10</v>
      </c>
      <c r="AC14" s="1" t="s">
        <v>34</v>
      </c>
    </row>
    <row r="15" spans="1:29" x14ac:dyDescent="0.2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56.64</v>
      </c>
      <c r="H15">
        <v>74.45</v>
      </c>
      <c r="I15">
        <v>97.1</v>
      </c>
      <c r="J15">
        <v>10</v>
      </c>
      <c r="K15">
        <v>9.1300000000000008</v>
      </c>
      <c r="L15">
        <v>10</v>
      </c>
      <c r="M15">
        <v>68</v>
      </c>
      <c r="N15">
        <v>6.8</v>
      </c>
      <c r="O15">
        <v>58.24</v>
      </c>
      <c r="P15">
        <v>5.82</v>
      </c>
      <c r="Q15">
        <v>36.369999999999997</v>
      </c>
      <c r="R15">
        <v>41.35</v>
      </c>
      <c r="S15">
        <v>7.5</v>
      </c>
      <c r="T15">
        <v>2.57</v>
      </c>
      <c r="U15">
        <v>2.33</v>
      </c>
      <c r="V15">
        <v>34</v>
      </c>
      <c r="W15">
        <v>3.4</v>
      </c>
      <c r="X15">
        <v>33.75</v>
      </c>
      <c r="Y15">
        <v>3.38</v>
      </c>
      <c r="Z15">
        <v>4</v>
      </c>
      <c r="AA15" s="1" t="s">
        <v>33</v>
      </c>
      <c r="AB15">
        <v>0</v>
      </c>
      <c r="AC15" s="1" t="s">
        <v>34</v>
      </c>
    </row>
    <row r="16" spans="1:29" x14ac:dyDescent="0.2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85.34</v>
      </c>
      <c r="H16">
        <v>89.69</v>
      </c>
      <c r="I16">
        <v>100</v>
      </c>
      <c r="J16">
        <v>10</v>
      </c>
      <c r="K16">
        <v>10</v>
      </c>
      <c r="L16">
        <v>10</v>
      </c>
      <c r="M16">
        <v>92</v>
      </c>
      <c r="N16">
        <v>9.1999999999999993</v>
      </c>
      <c r="O16">
        <v>77.06</v>
      </c>
      <c r="P16">
        <v>7.71</v>
      </c>
      <c r="Q16">
        <v>81.56</v>
      </c>
      <c r="R16">
        <v>99.17</v>
      </c>
      <c r="S16">
        <v>9.75</v>
      </c>
      <c r="T16">
        <v>10</v>
      </c>
      <c r="U16">
        <v>10</v>
      </c>
      <c r="V16">
        <v>68</v>
      </c>
      <c r="W16">
        <v>6.8</v>
      </c>
      <c r="X16">
        <v>77.5</v>
      </c>
      <c r="Y16">
        <v>7.75</v>
      </c>
      <c r="Z16">
        <v>4</v>
      </c>
      <c r="AA16" s="1" t="s">
        <v>33</v>
      </c>
      <c r="AB16">
        <v>0</v>
      </c>
      <c r="AC16" s="1" t="s">
        <v>34</v>
      </c>
    </row>
    <row r="17" spans="1:29" x14ac:dyDescent="0.2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85.28</v>
      </c>
      <c r="H17">
        <v>79.849999999999994</v>
      </c>
      <c r="I17">
        <v>79.540000000000006</v>
      </c>
      <c r="J17">
        <v>6</v>
      </c>
      <c r="K17">
        <v>8.26</v>
      </c>
      <c r="L17">
        <v>9.6</v>
      </c>
      <c r="M17">
        <v>90</v>
      </c>
      <c r="N17">
        <v>9</v>
      </c>
      <c r="O17">
        <v>70</v>
      </c>
      <c r="P17">
        <v>7</v>
      </c>
      <c r="Q17">
        <v>89.17</v>
      </c>
      <c r="R17">
        <v>90.87</v>
      </c>
      <c r="S17">
        <v>8.5</v>
      </c>
      <c r="T17">
        <v>9.43</v>
      </c>
      <c r="U17">
        <v>9.33</v>
      </c>
      <c r="V17">
        <v>96</v>
      </c>
      <c r="W17">
        <v>9.6</v>
      </c>
      <c r="X17">
        <v>80.63</v>
      </c>
      <c r="Y17">
        <v>8.06</v>
      </c>
      <c r="Z17">
        <v>5</v>
      </c>
      <c r="AA17" s="1" t="s">
        <v>33</v>
      </c>
      <c r="AB17">
        <v>10</v>
      </c>
      <c r="AC17" s="1" t="s">
        <v>34</v>
      </c>
    </row>
    <row r="18" spans="1:29" x14ac:dyDescent="0.2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87.78</v>
      </c>
      <c r="H18">
        <v>92.08</v>
      </c>
      <c r="I18">
        <v>100</v>
      </c>
      <c r="J18">
        <v>10</v>
      </c>
      <c r="K18">
        <v>10</v>
      </c>
      <c r="L18">
        <v>10</v>
      </c>
      <c r="M18">
        <v>88</v>
      </c>
      <c r="N18">
        <v>8.8000000000000007</v>
      </c>
      <c r="O18">
        <v>88.24</v>
      </c>
      <c r="P18">
        <v>8.82</v>
      </c>
      <c r="Q18">
        <v>84.31</v>
      </c>
      <c r="R18">
        <v>84.68</v>
      </c>
      <c r="S18">
        <v>7.5</v>
      </c>
      <c r="T18">
        <v>8.57</v>
      </c>
      <c r="U18">
        <v>9.33</v>
      </c>
      <c r="V18">
        <v>87</v>
      </c>
      <c r="W18">
        <v>8.6999999999999993</v>
      </c>
      <c r="X18">
        <v>81.25</v>
      </c>
      <c r="Y18">
        <v>8.1300000000000008</v>
      </c>
      <c r="Z18">
        <v>4</v>
      </c>
      <c r="AA18" s="1" t="s">
        <v>33</v>
      </c>
      <c r="AB18">
        <v>0</v>
      </c>
      <c r="AC18" s="1" t="s">
        <v>34</v>
      </c>
    </row>
    <row r="19" spans="1:29" x14ac:dyDescent="0.2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85.77</v>
      </c>
      <c r="H19">
        <v>87.31</v>
      </c>
      <c r="I19">
        <v>100</v>
      </c>
      <c r="J19">
        <v>10</v>
      </c>
      <c r="K19">
        <v>10</v>
      </c>
      <c r="L19">
        <v>10</v>
      </c>
      <c r="M19">
        <v>89</v>
      </c>
      <c r="N19">
        <v>8.9</v>
      </c>
      <c r="O19">
        <v>72.94</v>
      </c>
      <c r="P19">
        <v>7.29</v>
      </c>
      <c r="Q19">
        <v>84.83</v>
      </c>
      <c r="R19">
        <v>100</v>
      </c>
      <c r="S19">
        <v>10</v>
      </c>
      <c r="T19">
        <v>10</v>
      </c>
      <c r="U19">
        <v>10</v>
      </c>
      <c r="V19">
        <v>97</v>
      </c>
      <c r="W19">
        <v>9.6999999999999993</v>
      </c>
      <c r="X19">
        <v>57.5</v>
      </c>
      <c r="Y19">
        <v>5.75</v>
      </c>
      <c r="Z19">
        <v>4</v>
      </c>
      <c r="AA19" s="1" t="s">
        <v>33</v>
      </c>
      <c r="AB19">
        <v>0</v>
      </c>
      <c r="AC19" s="1" t="s">
        <v>34</v>
      </c>
    </row>
    <row r="20" spans="1:29" x14ac:dyDescent="0.2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83.72</v>
      </c>
      <c r="H20">
        <v>79.22</v>
      </c>
      <c r="I20">
        <v>97.22</v>
      </c>
      <c r="J20">
        <v>10</v>
      </c>
      <c r="K20">
        <v>9.57</v>
      </c>
      <c r="L20">
        <v>9.6</v>
      </c>
      <c r="M20">
        <v>90.75</v>
      </c>
      <c r="N20">
        <v>9.08</v>
      </c>
      <c r="O20">
        <v>49.71</v>
      </c>
      <c r="P20">
        <v>4.97</v>
      </c>
      <c r="Q20">
        <v>86.5</v>
      </c>
      <c r="R20">
        <v>100</v>
      </c>
      <c r="S20">
        <v>10</v>
      </c>
      <c r="T20">
        <v>10</v>
      </c>
      <c r="U20">
        <v>10</v>
      </c>
      <c r="V20">
        <v>87</v>
      </c>
      <c r="W20">
        <v>8.6999999999999993</v>
      </c>
      <c r="X20">
        <v>72.5</v>
      </c>
      <c r="Y20">
        <v>7.25</v>
      </c>
      <c r="Z20">
        <v>5</v>
      </c>
      <c r="AA20" s="1" t="s">
        <v>33</v>
      </c>
      <c r="AB20">
        <v>10</v>
      </c>
      <c r="AC20" s="1" t="s">
        <v>34</v>
      </c>
    </row>
    <row r="21" spans="1:29" x14ac:dyDescent="0.2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91.01</v>
      </c>
      <c r="H21">
        <v>92.63</v>
      </c>
      <c r="I21">
        <v>100</v>
      </c>
      <c r="J21">
        <v>10</v>
      </c>
      <c r="K21">
        <v>10</v>
      </c>
      <c r="L21">
        <v>10</v>
      </c>
      <c r="M21">
        <v>92</v>
      </c>
      <c r="N21">
        <v>9.1999999999999993</v>
      </c>
      <c r="O21">
        <v>85.88</v>
      </c>
      <c r="P21">
        <v>8.59</v>
      </c>
      <c r="Q21">
        <v>90.54</v>
      </c>
      <c r="R21">
        <v>100</v>
      </c>
      <c r="S21">
        <v>10</v>
      </c>
      <c r="T21">
        <v>10</v>
      </c>
      <c r="U21">
        <v>10</v>
      </c>
      <c r="V21">
        <v>96</v>
      </c>
      <c r="W21">
        <v>9.6</v>
      </c>
      <c r="X21">
        <v>75.63</v>
      </c>
      <c r="Y21">
        <v>7.56</v>
      </c>
      <c r="Z21">
        <v>4</v>
      </c>
      <c r="AA21" s="1" t="s">
        <v>33</v>
      </c>
      <c r="AB21">
        <v>0</v>
      </c>
      <c r="AC21" s="1" t="s">
        <v>34</v>
      </c>
    </row>
    <row r="22" spans="1:29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65.75</v>
      </c>
      <c r="H22">
        <v>89.37</v>
      </c>
      <c r="I22">
        <v>100</v>
      </c>
      <c r="J22">
        <v>10</v>
      </c>
      <c r="K22">
        <v>10</v>
      </c>
      <c r="L22">
        <v>10</v>
      </c>
      <c r="M22">
        <v>94</v>
      </c>
      <c r="N22">
        <v>9.4</v>
      </c>
      <c r="O22">
        <v>74.12</v>
      </c>
      <c r="P22">
        <v>7.41</v>
      </c>
      <c r="Q22">
        <v>38.53</v>
      </c>
      <c r="R22">
        <v>43.1</v>
      </c>
      <c r="S22">
        <v>7.5</v>
      </c>
      <c r="T22">
        <v>5.43</v>
      </c>
      <c r="U22">
        <v>0</v>
      </c>
      <c r="V22">
        <v>0</v>
      </c>
      <c r="W22">
        <v>0</v>
      </c>
      <c r="X22">
        <v>72.5</v>
      </c>
      <c r="Y22">
        <v>7.25</v>
      </c>
      <c r="Z22">
        <v>5</v>
      </c>
      <c r="AA22" s="1" t="s">
        <v>33</v>
      </c>
      <c r="AB22">
        <v>0</v>
      </c>
      <c r="AC22" s="1" t="s">
        <v>34</v>
      </c>
    </row>
    <row r="23" spans="1:29" x14ac:dyDescent="0.2">
      <c r="A23" s="1" t="s">
        <v>115</v>
      </c>
      <c r="B23" s="1" t="s">
        <v>116</v>
      </c>
      <c r="C23" s="1" t="s">
        <v>117</v>
      </c>
      <c r="D23" s="1"/>
      <c r="E23" s="1"/>
      <c r="F23" s="1" t="s">
        <v>118</v>
      </c>
      <c r="G23">
        <v>92.03</v>
      </c>
      <c r="H23">
        <v>94.08</v>
      </c>
      <c r="I23">
        <v>100</v>
      </c>
      <c r="J23">
        <v>10</v>
      </c>
      <c r="K23">
        <v>10</v>
      </c>
      <c r="L23">
        <v>10</v>
      </c>
      <c r="M23">
        <v>94</v>
      </c>
      <c r="N23">
        <v>9.4</v>
      </c>
      <c r="O23">
        <v>88.24</v>
      </c>
      <c r="P23">
        <v>8.82</v>
      </c>
      <c r="Q23">
        <v>91.25</v>
      </c>
      <c r="R23">
        <v>100</v>
      </c>
      <c r="S23">
        <v>10</v>
      </c>
      <c r="T23">
        <v>10</v>
      </c>
      <c r="U23">
        <v>10</v>
      </c>
      <c r="V23">
        <v>90</v>
      </c>
      <c r="W23">
        <v>9</v>
      </c>
      <c r="X23">
        <v>83.75</v>
      </c>
      <c r="Y23">
        <v>8.3800000000000008</v>
      </c>
      <c r="Z23">
        <v>4</v>
      </c>
      <c r="AA23" s="1" t="s">
        <v>33</v>
      </c>
      <c r="AB23">
        <v>0</v>
      </c>
      <c r="AC23" s="1" t="s">
        <v>34</v>
      </c>
    </row>
    <row r="24" spans="1:29" x14ac:dyDescent="0.2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87.11</v>
      </c>
      <c r="H24">
        <v>84.14</v>
      </c>
      <c r="I24">
        <v>95.77</v>
      </c>
      <c r="J24">
        <v>10</v>
      </c>
      <c r="K24">
        <v>9.1300000000000008</v>
      </c>
      <c r="L24">
        <v>9.6</v>
      </c>
      <c r="M24">
        <v>79</v>
      </c>
      <c r="N24">
        <v>7.9</v>
      </c>
      <c r="O24">
        <v>77.650000000000006</v>
      </c>
      <c r="P24">
        <v>7.76</v>
      </c>
      <c r="Q24">
        <v>90.84</v>
      </c>
      <c r="R24">
        <v>98.89</v>
      </c>
      <c r="S24">
        <v>10</v>
      </c>
      <c r="T24">
        <v>10</v>
      </c>
      <c r="U24">
        <v>9.67</v>
      </c>
      <c r="V24">
        <v>98</v>
      </c>
      <c r="W24">
        <v>9.8000000000000007</v>
      </c>
      <c r="X24">
        <v>75.63</v>
      </c>
      <c r="Y24">
        <v>7.56</v>
      </c>
      <c r="Z24">
        <v>4</v>
      </c>
      <c r="AA24" s="1" t="s">
        <v>33</v>
      </c>
      <c r="AB24">
        <v>10</v>
      </c>
      <c r="AC24" s="1" t="s">
        <v>34</v>
      </c>
    </row>
    <row r="25" spans="1:29" x14ac:dyDescent="0.2">
      <c r="A25" s="1" t="s">
        <v>123</v>
      </c>
      <c r="B25" s="1" t="s">
        <v>124</v>
      </c>
      <c r="C25" s="1" t="s">
        <v>125</v>
      </c>
      <c r="D25" s="1"/>
      <c r="E25" s="1"/>
      <c r="F25" s="1" t="s">
        <v>126</v>
      </c>
      <c r="G25">
        <v>63.46</v>
      </c>
      <c r="H25">
        <v>50.54</v>
      </c>
      <c r="I25">
        <v>34.380000000000003</v>
      </c>
      <c r="J25">
        <v>3.6</v>
      </c>
      <c r="K25">
        <v>3.91</v>
      </c>
      <c r="L25">
        <v>2.8</v>
      </c>
      <c r="M25">
        <v>39</v>
      </c>
      <c r="N25">
        <v>3.9</v>
      </c>
      <c r="O25">
        <v>78.239999999999995</v>
      </c>
      <c r="P25">
        <v>7.82</v>
      </c>
      <c r="Q25">
        <v>76.75</v>
      </c>
      <c r="R25">
        <v>88.89</v>
      </c>
      <c r="S25">
        <v>10</v>
      </c>
      <c r="T25">
        <v>8</v>
      </c>
      <c r="U25">
        <v>8.67</v>
      </c>
      <c r="V25">
        <v>82</v>
      </c>
      <c r="W25">
        <v>8.1999999999999993</v>
      </c>
      <c r="X25">
        <v>59.38</v>
      </c>
      <c r="Y25">
        <v>5.94</v>
      </c>
      <c r="Z25">
        <v>3</v>
      </c>
      <c r="AA25" s="1" t="s">
        <v>33</v>
      </c>
      <c r="AB25">
        <v>50</v>
      </c>
      <c r="AC25" s="1" t="s">
        <v>34</v>
      </c>
    </row>
    <row r="26" spans="1:29" x14ac:dyDescent="0.2">
      <c r="A26" s="1" t="s">
        <v>127</v>
      </c>
      <c r="B26" s="1" t="s">
        <v>128</v>
      </c>
      <c r="C26" s="1" t="s">
        <v>129</v>
      </c>
      <c r="D26" s="1"/>
      <c r="E26" s="1"/>
      <c r="F26" s="1" t="s">
        <v>130</v>
      </c>
      <c r="G26">
        <v>95.05</v>
      </c>
      <c r="H26">
        <v>95.39</v>
      </c>
      <c r="I26">
        <v>100</v>
      </c>
      <c r="J26">
        <v>10</v>
      </c>
      <c r="K26">
        <v>10</v>
      </c>
      <c r="L26">
        <v>10</v>
      </c>
      <c r="M26">
        <v>95</v>
      </c>
      <c r="N26">
        <v>9.5</v>
      </c>
      <c r="O26">
        <v>91.18</v>
      </c>
      <c r="P26">
        <v>9.1199999999999992</v>
      </c>
      <c r="Q26">
        <v>96.29</v>
      </c>
      <c r="R26">
        <v>100</v>
      </c>
      <c r="S26">
        <v>10</v>
      </c>
      <c r="T26">
        <v>10</v>
      </c>
      <c r="U26">
        <v>10</v>
      </c>
      <c r="V26">
        <v>97</v>
      </c>
      <c r="W26">
        <v>9.6999999999999993</v>
      </c>
      <c r="X26">
        <v>91.88</v>
      </c>
      <c r="Y26">
        <v>9.19</v>
      </c>
      <c r="Z26">
        <v>4</v>
      </c>
      <c r="AA26" s="1" t="s">
        <v>33</v>
      </c>
      <c r="AB26">
        <v>0</v>
      </c>
      <c r="AC26" s="1" t="s">
        <v>34</v>
      </c>
    </row>
    <row r="27" spans="1:29" x14ac:dyDescent="0.2">
      <c r="A27" s="1" t="s">
        <v>131</v>
      </c>
      <c r="B27" s="1" t="s">
        <v>132</v>
      </c>
      <c r="C27" s="1" t="s">
        <v>133</v>
      </c>
      <c r="D27" s="1"/>
      <c r="E27" s="1"/>
      <c r="F27" s="1" t="s">
        <v>134</v>
      </c>
      <c r="G27">
        <v>92.02</v>
      </c>
      <c r="H27">
        <v>92.21</v>
      </c>
      <c r="I27">
        <v>97.33</v>
      </c>
      <c r="J27">
        <v>9.1999999999999993</v>
      </c>
      <c r="K27">
        <v>10</v>
      </c>
      <c r="L27">
        <v>10</v>
      </c>
      <c r="M27">
        <v>94</v>
      </c>
      <c r="N27">
        <v>9.4</v>
      </c>
      <c r="O27">
        <v>85.29</v>
      </c>
      <c r="P27">
        <v>8.5299999999999994</v>
      </c>
      <c r="Q27">
        <v>91</v>
      </c>
      <c r="R27">
        <v>100</v>
      </c>
      <c r="S27">
        <v>10</v>
      </c>
      <c r="T27">
        <v>10</v>
      </c>
      <c r="U27">
        <v>10</v>
      </c>
      <c r="V27">
        <v>88</v>
      </c>
      <c r="W27">
        <v>8.8000000000000007</v>
      </c>
      <c r="X27">
        <v>85</v>
      </c>
      <c r="Y27">
        <v>8.5</v>
      </c>
      <c r="Z27">
        <v>5</v>
      </c>
      <c r="AA27" s="1" t="s">
        <v>33</v>
      </c>
      <c r="AB27">
        <v>0</v>
      </c>
      <c r="AC27" s="1" t="s">
        <v>34</v>
      </c>
    </row>
    <row r="28" spans="1:29" x14ac:dyDescent="0.2">
      <c r="A28" s="1" t="s">
        <v>135</v>
      </c>
      <c r="B28" s="1" t="s">
        <v>136</v>
      </c>
      <c r="C28" s="1" t="s">
        <v>137</v>
      </c>
      <c r="D28" s="1"/>
      <c r="E28" s="1"/>
      <c r="F28" s="1" t="s">
        <v>138</v>
      </c>
      <c r="G28">
        <v>91.52</v>
      </c>
      <c r="H28">
        <v>85.98</v>
      </c>
      <c r="I28">
        <v>88.87</v>
      </c>
      <c r="J28">
        <v>9.6</v>
      </c>
      <c r="K28">
        <v>8.26</v>
      </c>
      <c r="L28">
        <v>8.8000000000000007</v>
      </c>
      <c r="M28">
        <v>82</v>
      </c>
      <c r="N28">
        <v>8.1999999999999993</v>
      </c>
      <c r="O28">
        <v>87.06</v>
      </c>
      <c r="P28">
        <v>8.7100000000000009</v>
      </c>
      <c r="Q28">
        <v>96.17</v>
      </c>
      <c r="R28">
        <v>97.5</v>
      </c>
      <c r="S28">
        <v>9.25</v>
      </c>
      <c r="T28">
        <v>10</v>
      </c>
      <c r="U28">
        <v>10</v>
      </c>
      <c r="V28">
        <v>96</v>
      </c>
      <c r="W28">
        <v>9.6</v>
      </c>
      <c r="X28">
        <v>95</v>
      </c>
      <c r="Y28">
        <v>9.5</v>
      </c>
      <c r="Z28">
        <v>5</v>
      </c>
      <c r="AA28" s="1" t="s">
        <v>33</v>
      </c>
      <c r="AB28">
        <v>0</v>
      </c>
      <c r="AC28" s="1" t="s">
        <v>34</v>
      </c>
    </row>
    <row r="29" spans="1:29" x14ac:dyDescent="0.2">
      <c r="A29" s="1" t="s">
        <v>139</v>
      </c>
      <c r="B29" s="1" t="s">
        <v>140</v>
      </c>
      <c r="C29" s="1" t="s">
        <v>141</v>
      </c>
      <c r="D29" s="1"/>
      <c r="E29" s="1"/>
      <c r="F29" s="1" t="s">
        <v>142</v>
      </c>
      <c r="G29">
        <v>89.33</v>
      </c>
      <c r="H29">
        <v>86.9</v>
      </c>
      <c r="I29">
        <v>85.51</v>
      </c>
      <c r="J29">
        <v>10</v>
      </c>
      <c r="K29">
        <v>5.65</v>
      </c>
      <c r="L29">
        <v>10</v>
      </c>
      <c r="M29">
        <v>88</v>
      </c>
      <c r="N29">
        <v>8.8000000000000007</v>
      </c>
      <c r="O29">
        <v>87.21</v>
      </c>
      <c r="P29">
        <v>8.7200000000000006</v>
      </c>
      <c r="Q29">
        <v>90.63</v>
      </c>
      <c r="R29">
        <v>100</v>
      </c>
      <c r="S29">
        <v>10</v>
      </c>
      <c r="T29">
        <v>10</v>
      </c>
      <c r="U29">
        <v>10</v>
      </c>
      <c r="V29">
        <v>90</v>
      </c>
      <c r="W29">
        <v>9</v>
      </c>
      <c r="X29">
        <v>81.88</v>
      </c>
      <c r="Y29">
        <v>8.19</v>
      </c>
      <c r="Z29">
        <v>5</v>
      </c>
      <c r="AA29" s="1" t="s">
        <v>33</v>
      </c>
      <c r="AB29">
        <v>0</v>
      </c>
      <c r="AC29" s="1" t="s">
        <v>34</v>
      </c>
    </row>
    <row r="30" spans="1:29" x14ac:dyDescent="0.2">
      <c r="A30" s="1" t="s">
        <v>143</v>
      </c>
      <c r="B30" s="1" t="s">
        <v>144</v>
      </c>
      <c r="C30" s="1" t="s">
        <v>145</v>
      </c>
      <c r="D30" s="1"/>
      <c r="E30" s="1"/>
      <c r="F30" s="1" t="s">
        <v>146</v>
      </c>
      <c r="G30">
        <v>80.83</v>
      </c>
      <c r="H30">
        <v>80.63</v>
      </c>
      <c r="I30">
        <v>78.959999999999994</v>
      </c>
      <c r="J30">
        <v>7.6</v>
      </c>
      <c r="K30">
        <v>6.09</v>
      </c>
      <c r="L30">
        <v>10</v>
      </c>
      <c r="M30">
        <v>90</v>
      </c>
      <c r="N30">
        <v>9</v>
      </c>
      <c r="O30">
        <v>72.94</v>
      </c>
      <c r="P30">
        <v>7.29</v>
      </c>
      <c r="Q30">
        <v>81.11</v>
      </c>
      <c r="R30">
        <v>88.57</v>
      </c>
      <c r="S30">
        <v>8</v>
      </c>
      <c r="T30">
        <v>8.57</v>
      </c>
      <c r="U30">
        <v>10</v>
      </c>
      <c r="V30">
        <v>81</v>
      </c>
      <c r="W30">
        <v>8.1</v>
      </c>
      <c r="X30">
        <v>73.75</v>
      </c>
      <c r="Y30">
        <v>7.38</v>
      </c>
      <c r="Z30">
        <v>4</v>
      </c>
      <c r="AA30" s="1" t="s">
        <v>33</v>
      </c>
      <c r="AB30">
        <v>0</v>
      </c>
      <c r="AC30" s="1" t="s">
        <v>34</v>
      </c>
    </row>
    <row r="31" spans="1:29" x14ac:dyDescent="0.2">
      <c r="A31" s="1" t="s">
        <v>147</v>
      </c>
      <c r="B31" s="1" t="s">
        <v>148</v>
      </c>
      <c r="C31" s="1" t="s">
        <v>149</v>
      </c>
      <c r="D31" s="1"/>
      <c r="E31" s="1"/>
      <c r="F31" s="1" t="s">
        <v>150</v>
      </c>
      <c r="G31">
        <v>89.97</v>
      </c>
      <c r="H31">
        <v>91.56</v>
      </c>
      <c r="I31">
        <v>100</v>
      </c>
      <c r="J31">
        <v>10</v>
      </c>
      <c r="K31">
        <v>10</v>
      </c>
      <c r="L31">
        <v>10</v>
      </c>
      <c r="M31">
        <v>91.75</v>
      </c>
      <c r="N31">
        <v>9.18</v>
      </c>
      <c r="O31">
        <v>82.94</v>
      </c>
      <c r="P31">
        <v>8.2899999999999991</v>
      </c>
      <c r="Q31">
        <v>87.31</v>
      </c>
      <c r="R31">
        <v>95.56</v>
      </c>
      <c r="S31">
        <v>10</v>
      </c>
      <c r="T31">
        <v>10</v>
      </c>
      <c r="U31">
        <v>8.67</v>
      </c>
      <c r="V31">
        <v>77</v>
      </c>
      <c r="W31">
        <v>7.7</v>
      </c>
      <c r="X31">
        <v>89.38</v>
      </c>
      <c r="Y31">
        <v>8.94</v>
      </c>
      <c r="Z31">
        <v>5</v>
      </c>
      <c r="AA31" s="1" t="s">
        <v>33</v>
      </c>
      <c r="AB31">
        <v>0</v>
      </c>
      <c r="AC31" s="1" t="s">
        <v>34</v>
      </c>
    </row>
    <row r="32" spans="1:29" x14ac:dyDescent="0.2">
      <c r="A32" s="1" t="s">
        <v>151</v>
      </c>
      <c r="B32" s="1" t="s">
        <v>152</v>
      </c>
      <c r="C32" s="1" t="s">
        <v>153</v>
      </c>
      <c r="D32" s="1"/>
      <c r="E32" s="1"/>
      <c r="F32" s="1" t="s">
        <v>154</v>
      </c>
      <c r="G32">
        <v>73.14</v>
      </c>
      <c r="H32">
        <v>74.510000000000005</v>
      </c>
      <c r="I32">
        <v>60</v>
      </c>
      <c r="J32">
        <v>9.1999999999999993</v>
      </c>
      <c r="K32">
        <v>0</v>
      </c>
      <c r="L32">
        <v>8.8000000000000007</v>
      </c>
      <c r="M32">
        <v>80</v>
      </c>
      <c r="N32">
        <v>8</v>
      </c>
      <c r="O32">
        <v>83.53</v>
      </c>
      <c r="P32">
        <v>8.35</v>
      </c>
      <c r="Q32">
        <v>68.94</v>
      </c>
      <c r="R32">
        <v>65.08</v>
      </c>
      <c r="S32">
        <v>7</v>
      </c>
      <c r="T32">
        <v>6.86</v>
      </c>
      <c r="U32">
        <v>5.67</v>
      </c>
      <c r="V32">
        <v>68</v>
      </c>
      <c r="W32">
        <v>6.8</v>
      </c>
      <c r="X32">
        <v>73.75</v>
      </c>
      <c r="Y32">
        <v>7.38</v>
      </c>
      <c r="Z32">
        <v>5</v>
      </c>
      <c r="AA32" s="1" t="s">
        <v>33</v>
      </c>
      <c r="AB32">
        <v>0</v>
      </c>
      <c r="AC32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W36"/>
  <sheetViews>
    <sheetView tabSelected="1" workbookViewId="0">
      <selection activeCell="N38" sqref="N38"/>
    </sheetView>
  </sheetViews>
  <sheetFormatPr baseColWidth="10" defaultColWidth="8.83203125" defaultRowHeight="15" x14ac:dyDescent="0.2"/>
  <cols>
    <col min="2" max="2" width="17.1640625" customWidth="1"/>
    <col min="3" max="3" width="16.6640625" customWidth="1"/>
    <col min="5" max="8" width="0" style="8" hidden="1" customWidth="1"/>
    <col min="9" max="9" width="14.33203125" style="8" customWidth="1"/>
    <col min="10" max="10" width="13.83203125" style="8" customWidth="1"/>
    <col min="11" max="11" width="16.6640625" customWidth="1"/>
    <col min="12" max="12" width="10.33203125" customWidth="1"/>
  </cols>
  <sheetData>
    <row r="3" spans="2:23" ht="26" x14ac:dyDescent="0.3">
      <c r="B3" s="2" t="s">
        <v>161</v>
      </c>
      <c r="C3" s="2"/>
      <c r="D3" s="3"/>
    </row>
    <row r="4" spans="2:23" ht="24" x14ac:dyDescent="0.3">
      <c r="D4" s="15" t="s">
        <v>167</v>
      </c>
    </row>
    <row r="5" spans="2:23" ht="16" x14ac:dyDescent="0.2">
      <c r="N5" s="7" t="s">
        <v>158</v>
      </c>
      <c r="O5" s="7"/>
      <c r="P5" s="7"/>
      <c r="Q5" s="7"/>
      <c r="S5" s="7" t="s">
        <v>159</v>
      </c>
      <c r="T5" s="7"/>
      <c r="U5" s="7"/>
      <c r="V5" s="7"/>
    </row>
    <row r="6" spans="2:23" ht="51" x14ac:dyDescent="0.2">
      <c r="B6" s="4" t="s">
        <v>155</v>
      </c>
      <c r="C6" s="4" t="s">
        <v>156</v>
      </c>
      <c r="D6" s="4" t="s">
        <v>157</v>
      </c>
      <c r="E6" s="9" t="s">
        <v>158</v>
      </c>
      <c r="F6" s="9" t="s">
        <v>165</v>
      </c>
      <c r="G6" s="9" t="s">
        <v>159</v>
      </c>
      <c r="H6" s="9" t="s">
        <v>166</v>
      </c>
      <c r="I6" s="9" t="s">
        <v>164</v>
      </c>
      <c r="J6" s="12" t="s">
        <v>162</v>
      </c>
      <c r="K6" s="13" t="s">
        <v>163</v>
      </c>
      <c r="L6" s="5" t="s">
        <v>160</v>
      </c>
      <c r="N6" s="1" t="s">
        <v>26</v>
      </c>
      <c r="O6" s="1" t="s">
        <v>27</v>
      </c>
      <c r="S6" s="1" t="s">
        <v>26</v>
      </c>
      <c r="T6" s="1" t="s">
        <v>27</v>
      </c>
    </row>
    <row r="7" spans="2:23" ht="16" x14ac:dyDescent="0.2">
      <c r="B7" s="1" t="s">
        <v>83</v>
      </c>
      <c r="C7" s="1" t="s">
        <v>84</v>
      </c>
      <c r="D7" s="1" t="s">
        <v>85</v>
      </c>
      <c r="E7" s="8">
        <v>56.64</v>
      </c>
      <c r="F7" s="11">
        <f>E7*0.4</f>
        <v>22.656000000000002</v>
      </c>
      <c r="G7" s="8">
        <v>83.61</v>
      </c>
      <c r="H7" s="11">
        <f>G7*0.6</f>
        <v>50.165999999999997</v>
      </c>
      <c r="I7" s="10">
        <f>F7+H7</f>
        <v>72.822000000000003</v>
      </c>
      <c r="J7" s="10">
        <f>I7*W7*0.7*0.475</f>
        <v>0</v>
      </c>
      <c r="K7" s="14">
        <f>I7-J7</f>
        <v>72.822000000000003</v>
      </c>
      <c r="L7" s="6" t="str">
        <f>IF(K7&lt;50,"F",IF(K7&lt;=64,"D",IF(K7&lt;80,"C",IF(K7&lt;90,"B",IF(K7&gt;=90,"A")))))</f>
        <v>C</v>
      </c>
      <c r="N7" s="1" t="s">
        <v>33</v>
      </c>
      <c r="O7">
        <v>0</v>
      </c>
      <c r="S7" s="1" t="s">
        <v>33</v>
      </c>
      <c r="T7" s="1" t="s">
        <v>33</v>
      </c>
      <c r="W7" s="1">
        <f>SUM(N7:T7)/100</f>
        <v>0</v>
      </c>
    </row>
    <row r="8" spans="2:23" ht="16" x14ac:dyDescent="0.2">
      <c r="B8" s="1" t="s">
        <v>147</v>
      </c>
      <c r="C8" s="1" t="s">
        <v>148</v>
      </c>
      <c r="D8" s="1" t="s">
        <v>149</v>
      </c>
      <c r="E8" s="8">
        <v>89.97</v>
      </c>
      <c r="F8" s="11">
        <f>E8*0.4</f>
        <v>35.988</v>
      </c>
      <c r="G8" s="8">
        <v>80.86</v>
      </c>
      <c r="H8" s="11">
        <f>G8*0.6</f>
        <v>48.515999999999998</v>
      </c>
      <c r="I8" s="10">
        <f>F8+H8</f>
        <v>84.503999999999991</v>
      </c>
      <c r="J8" s="10">
        <f>I8*W8*0.7*0.475</f>
        <v>0</v>
      </c>
      <c r="K8" s="14">
        <f>I8-J8</f>
        <v>84.503999999999991</v>
      </c>
      <c r="L8" s="6" t="str">
        <f>IF(K8&lt;50,"F",IF(K8&lt;=64,"D",IF(K8&lt;80,"C",IF(K8&lt;90,"B",IF(K8&gt;=90,"A")))))</f>
        <v>B</v>
      </c>
      <c r="N8" s="1" t="s">
        <v>33</v>
      </c>
      <c r="O8">
        <v>0</v>
      </c>
      <c r="S8" s="1" t="s">
        <v>33</v>
      </c>
      <c r="T8" s="1" t="s">
        <v>33</v>
      </c>
      <c r="W8" s="1">
        <f>SUM(N8:T8)/100</f>
        <v>0</v>
      </c>
    </row>
    <row r="9" spans="2:23" ht="16" x14ac:dyDescent="0.2">
      <c r="B9" s="1" t="s">
        <v>143</v>
      </c>
      <c r="C9" s="1" t="s">
        <v>144</v>
      </c>
      <c r="D9" s="1" t="s">
        <v>145</v>
      </c>
      <c r="E9" s="8">
        <v>80.83</v>
      </c>
      <c r="F9" s="11">
        <f>E9*0.4</f>
        <v>32.332000000000001</v>
      </c>
      <c r="G9" s="8">
        <v>77.349999999999994</v>
      </c>
      <c r="H9" s="11">
        <f>G9*0.6</f>
        <v>46.41</v>
      </c>
      <c r="I9" s="10">
        <f>F9+H9</f>
        <v>78.74199999999999</v>
      </c>
      <c r="J9" s="10">
        <f>I9*W9*0.7*0.475</f>
        <v>0</v>
      </c>
      <c r="K9" s="14">
        <f>I9-J9</f>
        <v>78.74199999999999</v>
      </c>
      <c r="L9" s="6" t="str">
        <f>IF(K9&lt;50,"F",IF(K9&lt;=64,"D",IF(K9&lt;80,"C",IF(K9&lt;90,"B",IF(K9&gt;=90,"A")))))</f>
        <v>C</v>
      </c>
      <c r="N9" s="1" t="s">
        <v>33</v>
      </c>
      <c r="O9">
        <v>0</v>
      </c>
      <c r="S9" s="1" t="s">
        <v>33</v>
      </c>
      <c r="T9" s="1" t="s">
        <v>33</v>
      </c>
      <c r="W9" s="1">
        <f>SUM(N9:T9)/100</f>
        <v>0</v>
      </c>
    </row>
    <row r="10" spans="2:23" ht="16" x14ac:dyDescent="0.2">
      <c r="B10" s="1" t="s">
        <v>51</v>
      </c>
      <c r="C10" s="1" t="s">
        <v>52</v>
      </c>
      <c r="D10" s="1" t="s">
        <v>53</v>
      </c>
      <c r="E10" s="8">
        <v>89.13</v>
      </c>
      <c r="F10" s="11">
        <f>E10*0.4</f>
        <v>35.652000000000001</v>
      </c>
      <c r="G10" s="8">
        <v>59.9</v>
      </c>
      <c r="H10" s="11">
        <f>G10*0.6</f>
        <v>35.94</v>
      </c>
      <c r="I10" s="10">
        <f>F10+H10</f>
        <v>71.591999999999999</v>
      </c>
      <c r="J10" s="10">
        <f>I10*W10*0.7*0.475</f>
        <v>16.663037999999997</v>
      </c>
      <c r="K10" s="14">
        <f>I10-J10</f>
        <v>54.928961999999999</v>
      </c>
      <c r="L10" s="6" t="str">
        <f>IF(K10&lt;50,"F",IF(K10&lt;=64,"D",IF(K10&lt;80,"C",IF(K10&lt;90,"B",IF(K10&gt;=90,"A")))))</f>
        <v>D</v>
      </c>
      <c r="N10" s="1" t="s">
        <v>33</v>
      </c>
      <c r="O10">
        <v>50</v>
      </c>
      <c r="S10">
        <v>10</v>
      </c>
      <c r="T10">
        <v>10</v>
      </c>
      <c r="W10" s="1">
        <f>SUM(N10:T10)/100</f>
        <v>0.7</v>
      </c>
    </row>
    <row r="11" spans="2:23" ht="16" x14ac:dyDescent="0.2">
      <c r="B11" s="1" t="s">
        <v>103</v>
      </c>
      <c r="C11" s="1" t="s">
        <v>104</v>
      </c>
      <c r="D11" s="1" t="s">
        <v>105</v>
      </c>
      <c r="E11" s="8">
        <v>83.72</v>
      </c>
      <c r="F11" s="11">
        <f>E11*0.4</f>
        <v>33.488</v>
      </c>
      <c r="G11" s="8">
        <v>80.239999999999995</v>
      </c>
      <c r="H11" s="11">
        <f>G11*0.6</f>
        <v>48.143999999999998</v>
      </c>
      <c r="I11" s="10">
        <f>F11+H11</f>
        <v>81.632000000000005</v>
      </c>
      <c r="J11" s="10">
        <f>I11*W11*0.7*0.475</f>
        <v>8.1427919999999983</v>
      </c>
      <c r="K11" s="14">
        <f>I11-J11</f>
        <v>73.489208000000005</v>
      </c>
      <c r="L11" s="6" t="str">
        <f>IF(K11&lt;50,"F",IF(K11&lt;=64,"D",IF(K11&lt;80,"C",IF(K11&lt;90,"B",IF(K11&gt;=90,"A")))))</f>
        <v>C</v>
      </c>
      <c r="N11" s="1" t="s">
        <v>33</v>
      </c>
      <c r="O11">
        <v>10</v>
      </c>
      <c r="S11">
        <v>10</v>
      </c>
      <c r="T11">
        <v>10</v>
      </c>
      <c r="W11" s="1">
        <f>SUM(N11:T11)/100</f>
        <v>0.3</v>
      </c>
    </row>
    <row r="12" spans="2:23" ht="16" x14ac:dyDescent="0.2">
      <c r="B12" s="1" t="s">
        <v>55</v>
      </c>
      <c r="C12" s="1" t="s">
        <v>56</v>
      </c>
      <c r="D12" s="1" t="s">
        <v>57</v>
      </c>
      <c r="E12" s="8">
        <v>75.44</v>
      </c>
      <c r="F12" s="11">
        <f>E12*0.4</f>
        <v>30.176000000000002</v>
      </c>
      <c r="G12" s="8">
        <v>58.82</v>
      </c>
      <c r="H12" s="11">
        <f>G12*0.6</f>
        <v>35.292000000000002</v>
      </c>
      <c r="I12" s="10">
        <f>F12+H12</f>
        <v>65.468000000000004</v>
      </c>
      <c r="J12" s="10">
        <f>I12*W12*0.7*0.475</f>
        <v>0</v>
      </c>
      <c r="K12" s="14">
        <f>I12-J12</f>
        <v>65.468000000000004</v>
      </c>
      <c r="L12" s="6" t="str">
        <f>IF(K12&lt;50,"F",IF(K12&lt;=64,"D",IF(K12&lt;80,"C",IF(K12&lt;90,"B",IF(K12&gt;=90,"A")))))</f>
        <v>C</v>
      </c>
      <c r="N12" s="1" t="s">
        <v>33</v>
      </c>
      <c r="O12">
        <v>0</v>
      </c>
      <c r="S12" s="1" t="s">
        <v>33</v>
      </c>
      <c r="T12" s="1" t="s">
        <v>33</v>
      </c>
      <c r="W12" s="1">
        <f>SUM(N12:T12)/100</f>
        <v>0</v>
      </c>
    </row>
    <row r="13" spans="2:23" ht="16" x14ac:dyDescent="0.2">
      <c r="B13" s="1" t="s">
        <v>59</v>
      </c>
      <c r="C13" s="1" t="s">
        <v>60</v>
      </c>
      <c r="D13" s="1" t="s">
        <v>61</v>
      </c>
      <c r="E13" s="8">
        <v>67.75</v>
      </c>
      <c r="F13" s="11">
        <f>E13*0.4</f>
        <v>27.1</v>
      </c>
      <c r="G13" s="8">
        <v>68.17</v>
      </c>
      <c r="H13" s="11">
        <f>G13*0.6</f>
        <v>40.902000000000001</v>
      </c>
      <c r="I13" s="10">
        <f>F13+H13</f>
        <v>68.00200000000001</v>
      </c>
      <c r="J13" s="10">
        <f>I13*W13*0.7*0.475</f>
        <v>0</v>
      </c>
      <c r="K13" s="14">
        <f>I13-J13</f>
        <v>68.00200000000001</v>
      </c>
      <c r="L13" s="6" t="str">
        <f>IF(K13&lt;50,"F",IF(K13&lt;=64,"D",IF(K13&lt;80,"C",IF(K13&lt;90,"B",IF(K13&gt;=90,"A")))))</f>
        <v>C</v>
      </c>
      <c r="N13" s="1" t="s">
        <v>33</v>
      </c>
      <c r="O13">
        <v>0</v>
      </c>
      <c r="S13" s="1" t="s">
        <v>33</v>
      </c>
      <c r="T13" s="1" t="s">
        <v>33</v>
      </c>
      <c r="W13" s="1">
        <f>SUM(N13:T13)/100</f>
        <v>0</v>
      </c>
    </row>
    <row r="14" spans="2:23" ht="16" x14ac:dyDescent="0.2">
      <c r="B14" s="1" t="s">
        <v>91</v>
      </c>
      <c r="C14" s="1" t="s">
        <v>92</v>
      </c>
      <c r="D14" s="1" t="s">
        <v>93</v>
      </c>
      <c r="E14" s="8">
        <v>85.28</v>
      </c>
      <c r="F14" s="11">
        <f>E14*0.4</f>
        <v>34.112000000000002</v>
      </c>
      <c r="G14" s="8">
        <v>78.52</v>
      </c>
      <c r="H14" s="11">
        <f>G14*0.6</f>
        <v>47.111999999999995</v>
      </c>
      <c r="I14" s="10">
        <f>F14+H14</f>
        <v>81.22399999999999</v>
      </c>
      <c r="J14" s="10">
        <f>I14*W14*0.7*0.475</f>
        <v>2.7006979999999992</v>
      </c>
      <c r="K14" s="14">
        <f>I14-J14</f>
        <v>78.523301999999987</v>
      </c>
      <c r="L14" s="6" t="str">
        <f>IF(K14&lt;50,"F",IF(K14&lt;=64,"D",IF(K14&lt;80,"C",IF(K14&lt;90,"B",IF(K14&gt;=90,"A")))))</f>
        <v>C</v>
      </c>
      <c r="N14" s="1" t="s">
        <v>33</v>
      </c>
      <c r="O14">
        <v>10</v>
      </c>
      <c r="S14" s="1" t="s">
        <v>33</v>
      </c>
      <c r="T14" s="1" t="s">
        <v>33</v>
      </c>
      <c r="W14" s="1">
        <f>SUM(N14:T14)/100</f>
        <v>0.1</v>
      </c>
    </row>
    <row r="15" spans="2:23" ht="16" x14ac:dyDescent="0.2">
      <c r="B15" s="1" t="s">
        <v>95</v>
      </c>
      <c r="C15" s="1" t="s">
        <v>96</v>
      </c>
      <c r="D15" s="1" t="s">
        <v>97</v>
      </c>
      <c r="E15" s="8">
        <v>87.78</v>
      </c>
      <c r="F15" s="11">
        <f>E15*0.4</f>
        <v>35.112000000000002</v>
      </c>
      <c r="G15" s="8">
        <v>87.25</v>
      </c>
      <c r="H15" s="11">
        <f>G15*0.6</f>
        <v>52.35</v>
      </c>
      <c r="I15" s="10">
        <f>F15+H15</f>
        <v>87.462000000000003</v>
      </c>
      <c r="J15" s="10">
        <f>I15*W15*0.7*0.475</f>
        <v>0</v>
      </c>
      <c r="K15" s="14">
        <f>I15-J15</f>
        <v>87.462000000000003</v>
      </c>
      <c r="L15" s="6" t="str">
        <f>IF(K15&lt;50,"F",IF(K15&lt;=64,"D",IF(K15&lt;80,"C",IF(K15&lt;90,"B",IF(K15&gt;=90,"A")))))</f>
        <v>B</v>
      </c>
      <c r="N15" s="1" t="s">
        <v>33</v>
      </c>
      <c r="O15">
        <v>0</v>
      </c>
      <c r="S15" s="1" t="s">
        <v>33</v>
      </c>
      <c r="T15" s="1" t="s">
        <v>33</v>
      </c>
      <c r="W15" s="1">
        <f>SUM(N15:T15)/100</f>
        <v>0</v>
      </c>
    </row>
    <row r="16" spans="2:23" ht="16" x14ac:dyDescent="0.2">
      <c r="B16" s="1" t="s">
        <v>99</v>
      </c>
      <c r="C16" s="1" t="s">
        <v>100</v>
      </c>
      <c r="D16" s="1" t="s">
        <v>101</v>
      </c>
      <c r="E16" s="8">
        <v>85.77</v>
      </c>
      <c r="F16" s="11">
        <f>E16*0.4</f>
        <v>34.308</v>
      </c>
      <c r="G16" s="8">
        <v>75.33</v>
      </c>
      <c r="H16" s="11">
        <f>G16*0.6</f>
        <v>45.198</v>
      </c>
      <c r="I16" s="10">
        <f>F16+H16</f>
        <v>79.506</v>
      </c>
      <c r="J16" s="10">
        <f>I16*W16*0.7*0.475</f>
        <v>0</v>
      </c>
      <c r="K16" s="14">
        <f>I16-J16</f>
        <v>79.506</v>
      </c>
      <c r="L16" s="6" t="str">
        <f>IF(K16&lt;50,"F",IF(K16&lt;=64,"D",IF(K16&lt;80,"C",IF(K16&lt;90,"B",IF(K16&gt;=90,"A")))))</f>
        <v>C</v>
      </c>
      <c r="N16" s="1" t="s">
        <v>33</v>
      </c>
      <c r="O16">
        <v>0</v>
      </c>
      <c r="S16" s="1" t="s">
        <v>33</v>
      </c>
      <c r="T16" s="1" t="s">
        <v>33</v>
      </c>
      <c r="W16" s="1">
        <f>SUM(N16:T16)/100</f>
        <v>0</v>
      </c>
    </row>
    <row r="17" spans="2:23" ht="16" x14ac:dyDescent="0.2">
      <c r="B17" s="1" t="s">
        <v>75</v>
      </c>
      <c r="C17" s="1" t="s">
        <v>76</v>
      </c>
      <c r="D17" s="1" t="s">
        <v>77</v>
      </c>
      <c r="E17" s="8">
        <v>86.67</v>
      </c>
      <c r="F17" s="11">
        <f>E17*0.4</f>
        <v>34.667999999999999</v>
      </c>
      <c r="G17" s="8">
        <v>87.46</v>
      </c>
      <c r="H17" s="11">
        <f>G17*0.6</f>
        <v>52.475999999999992</v>
      </c>
      <c r="I17" s="10">
        <f>F17+H17</f>
        <v>87.143999999999991</v>
      </c>
      <c r="J17" s="10">
        <f>I17*W17*0.7*0.475</f>
        <v>0</v>
      </c>
      <c r="K17" s="14">
        <f>I17-J17</f>
        <v>87.143999999999991</v>
      </c>
      <c r="L17" s="6" t="str">
        <f>IF(K17&lt;50,"F",IF(K17&lt;=64,"D",IF(K17&lt;80,"C",IF(K17&lt;90,"B",IF(K17&gt;=90,"A")))))</f>
        <v>B</v>
      </c>
      <c r="N17" s="1" t="s">
        <v>33</v>
      </c>
      <c r="O17">
        <v>0</v>
      </c>
      <c r="S17" s="1" t="s">
        <v>33</v>
      </c>
      <c r="T17" s="1" t="s">
        <v>33</v>
      </c>
      <c r="W17" s="1">
        <f>SUM(N17:T17)/100</f>
        <v>0</v>
      </c>
    </row>
    <row r="18" spans="2:23" ht="16" x14ac:dyDescent="0.2">
      <c r="B18" s="1" t="s">
        <v>119</v>
      </c>
      <c r="C18" s="1" t="s">
        <v>120</v>
      </c>
      <c r="D18" s="1" t="s">
        <v>121</v>
      </c>
      <c r="E18" s="8">
        <v>87.11</v>
      </c>
      <c r="F18" s="11">
        <f>E18*0.4</f>
        <v>34.844000000000001</v>
      </c>
      <c r="G18" s="8">
        <v>80.67</v>
      </c>
      <c r="H18" s="11">
        <f>G18*0.6</f>
        <v>48.402000000000001</v>
      </c>
      <c r="I18" s="10">
        <f>F18+H18</f>
        <v>83.246000000000009</v>
      </c>
      <c r="J18" s="10">
        <f>I18*W18*0.7*0.475</f>
        <v>2.7679295000000006</v>
      </c>
      <c r="K18" s="14">
        <f>I18-J18</f>
        <v>80.478070500000015</v>
      </c>
      <c r="L18" s="6" t="str">
        <f>IF(K18&lt;50,"F",IF(K18&lt;=64,"D",IF(K18&lt;80,"C",IF(K18&lt;90,"B",IF(K18&gt;=90,"A")))))</f>
        <v>B</v>
      </c>
      <c r="N18" s="1" t="s">
        <v>33</v>
      </c>
      <c r="O18">
        <v>10</v>
      </c>
      <c r="S18" s="1" t="s">
        <v>33</v>
      </c>
      <c r="T18" s="1" t="s">
        <v>33</v>
      </c>
      <c r="W18" s="1">
        <f>SUM(N18:T18)/100</f>
        <v>0.1</v>
      </c>
    </row>
    <row r="19" spans="2:23" ht="16" x14ac:dyDescent="0.2">
      <c r="B19" s="1" t="s">
        <v>43</v>
      </c>
      <c r="C19" s="1" t="s">
        <v>44</v>
      </c>
      <c r="D19" s="1" t="s">
        <v>45</v>
      </c>
      <c r="E19" s="8">
        <v>83.82</v>
      </c>
      <c r="F19" s="11">
        <f>E19*0.4</f>
        <v>33.527999999999999</v>
      </c>
      <c r="G19" s="8">
        <v>82.82</v>
      </c>
      <c r="H19" s="11">
        <f>G19*0.6</f>
        <v>49.691999999999993</v>
      </c>
      <c r="I19" s="10">
        <f>F19+H19</f>
        <v>83.22</v>
      </c>
      <c r="J19" s="10">
        <f>I19*W19*0.7*0.475</f>
        <v>5.5341300000000002</v>
      </c>
      <c r="K19" s="14">
        <f>I19-J19</f>
        <v>77.685869999999994</v>
      </c>
      <c r="L19" s="6" t="str">
        <f>IF(K19&lt;50,"F",IF(K19&lt;=64,"D",IF(K19&lt;80,"C",IF(K19&lt;90,"B",IF(K19&gt;=90,"A")))))</f>
        <v>C</v>
      </c>
      <c r="N19" s="1" t="s">
        <v>33</v>
      </c>
      <c r="O19">
        <v>10</v>
      </c>
      <c r="S19">
        <v>10</v>
      </c>
      <c r="T19" s="1" t="s">
        <v>33</v>
      </c>
      <c r="W19" s="1">
        <f>SUM(N19:T19)/100</f>
        <v>0.2</v>
      </c>
    </row>
    <row r="20" spans="2:23" ht="16" x14ac:dyDescent="0.2">
      <c r="B20" s="1" t="s">
        <v>79</v>
      </c>
      <c r="C20" s="1" t="s">
        <v>80</v>
      </c>
      <c r="D20" s="1" t="s">
        <v>81</v>
      </c>
      <c r="E20" s="8">
        <v>81.66</v>
      </c>
      <c r="F20" s="11">
        <f>E20*0.4</f>
        <v>32.664000000000001</v>
      </c>
      <c r="G20" s="8">
        <v>73.77</v>
      </c>
      <c r="H20" s="11">
        <f>G20*0.6</f>
        <v>44.261999999999993</v>
      </c>
      <c r="I20" s="10">
        <f>F20+H20</f>
        <v>76.925999999999988</v>
      </c>
      <c r="J20" s="10">
        <f>I20*W20*0.7*0.475</f>
        <v>5.1155789999999985</v>
      </c>
      <c r="K20" s="14">
        <f>I20-J20</f>
        <v>71.810420999999991</v>
      </c>
      <c r="L20" s="6" t="str">
        <f>IF(K20&lt;50,"F",IF(K20&lt;=64,"D",IF(K20&lt;80,"C",IF(K20&lt;90,"B",IF(K20&gt;=90,"A")))))</f>
        <v>C</v>
      </c>
      <c r="N20" s="1" t="s">
        <v>33</v>
      </c>
      <c r="O20">
        <v>10</v>
      </c>
      <c r="S20" s="1" t="s">
        <v>33</v>
      </c>
      <c r="T20">
        <v>10</v>
      </c>
      <c r="W20" s="1">
        <f>SUM(N20:T20)/100</f>
        <v>0.2</v>
      </c>
    </row>
    <row r="21" spans="2:23" ht="16" x14ac:dyDescent="0.2">
      <c r="B21" s="1" t="s">
        <v>151</v>
      </c>
      <c r="C21" s="1" t="s">
        <v>152</v>
      </c>
      <c r="D21" s="1" t="s">
        <v>153</v>
      </c>
      <c r="E21" s="8">
        <v>73.14</v>
      </c>
      <c r="F21" s="11">
        <f>E21*0.4</f>
        <v>29.256</v>
      </c>
      <c r="G21" s="8">
        <v>90.78</v>
      </c>
      <c r="H21" s="11">
        <f>G21*0.6</f>
        <v>54.467999999999996</v>
      </c>
      <c r="I21" s="10">
        <f>F21+H21</f>
        <v>83.72399999999999</v>
      </c>
      <c r="J21" s="10">
        <f>I21*W21*0.7*0.475</f>
        <v>0</v>
      </c>
      <c r="K21" s="14">
        <f>I21-J21</f>
        <v>83.72399999999999</v>
      </c>
      <c r="L21" s="6" t="str">
        <f>IF(K21&lt;50,"F",IF(K21&lt;=64,"D",IF(K21&lt;80,"C",IF(K21&lt;90,"B",IF(K21&gt;=90,"A")))))</f>
        <v>B</v>
      </c>
      <c r="N21" s="1" t="s">
        <v>33</v>
      </c>
      <c r="O21">
        <v>0</v>
      </c>
      <c r="S21" s="1" t="s">
        <v>33</v>
      </c>
      <c r="T21" s="1" t="s">
        <v>33</v>
      </c>
      <c r="W21" s="1">
        <f>SUM(N21:T21)/100</f>
        <v>0</v>
      </c>
    </row>
    <row r="22" spans="2:23" ht="16" x14ac:dyDescent="0.2">
      <c r="B22" s="1" t="s">
        <v>111</v>
      </c>
      <c r="C22" s="1" t="s">
        <v>112</v>
      </c>
      <c r="D22" s="1" t="s">
        <v>113</v>
      </c>
      <c r="E22" s="8">
        <v>65.75</v>
      </c>
      <c r="F22" s="11">
        <f>E22*0.4</f>
        <v>26.3</v>
      </c>
      <c r="G22" s="8">
        <v>90.71</v>
      </c>
      <c r="H22" s="11">
        <f>G22*0.6</f>
        <v>54.425999999999995</v>
      </c>
      <c r="I22" s="10">
        <f>F22+H22</f>
        <v>80.725999999999999</v>
      </c>
      <c r="J22" s="10">
        <f>I22*W22*0.7*0.475</f>
        <v>0</v>
      </c>
      <c r="K22" s="14">
        <f>I22-J22</f>
        <v>80.725999999999999</v>
      </c>
      <c r="L22" s="6" t="str">
        <f>IF(K22&lt;50,"F",IF(K22&lt;=64,"D",IF(K22&lt;80,"C",IF(K22&lt;90,"B",IF(K22&gt;=90,"A")))))</f>
        <v>B</v>
      </c>
      <c r="N22" s="1" t="s">
        <v>33</v>
      </c>
      <c r="O22">
        <v>0</v>
      </c>
      <c r="S22" s="1" t="s">
        <v>33</v>
      </c>
      <c r="T22" s="1" t="s">
        <v>33</v>
      </c>
      <c r="W22" s="1">
        <f>SUM(N22:T22)/100</f>
        <v>0</v>
      </c>
    </row>
    <row r="23" spans="2:23" ht="16" x14ac:dyDescent="0.2">
      <c r="B23" s="1" t="s">
        <v>139</v>
      </c>
      <c r="C23" s="1" t="s">
        <v>140</v>
      </c>
      <c r="D23" s="1" t="s">
        <v>141</v>
      </c>
      <c r="E23" s="8">
        <v>89.33</v>
      </c>
      <c r="F23" s="11">
        <f>E23*0.4</f>
        <v>35.731999999999999</v>
      </c>
      <c r="G23" s="8">
        <v>81.12</v>
      </c>
      <c r="H23" s="11">
        <f>G23*0.6</f>
        <v>48.672000000000004</v>
      </c>
      <c r="I23" s="10">
        <f>F23+H23</f>
        <v>84.403999999999996</v>
      </c>
      <c r="J23" s="10">
        <f>I23*W23*0.7*0.475</f>
        <v>5.6128659999999995</v>
      </c>
      <c r="K23" s="14">
        <f>I23-J23</f>
        <v>78.791134</v>
      </c>
      <c r="L23" s="6" t="str">
        <f>IF(K23&lt;50,"F",IF(K23&lt;=64,"D",IF(K23&lt;80,"C",IF(K23&lt;90,"B",IF(K23&gt;=90,"A")))))</f>
        <v>C</v>
      </c>
      <c r="N23" s="1" t="s">
        <v>33</v>
      </c>
      <c r="O23">
        <v>0</v>
      </c>
      <c r="S23">
        <v>10</v>
      </c>
      <c r="T23">
        <v>10</v>
      </c>
      <c r="W23" s="1">
        <f>SUM(N23:T23)/100</f>
        <v>0.2</v>
      </c>
    </row>
    <row r="24" spans="2:23" ht="16" x14ac:dyDescent="0.2">
      <c r="B24" s="1" t="s">
        <v>35</v>
      </c>
      <c r="C24" s="1" t="s">
        <v>36</v>
      </c>
      <c r="D24" s="1" t="s">
        <v>37</v>
      </c>
      <c r="E24" s="8">
        <v>38.25</v>
      </c>
      <c r="F24" s="11">
        <f>E24*0.4</f>
        <v>15.3</v>
      </c>
      <c r="G24" s="8">
        <v>28.65</v>
      </c>
      <c r="H24" s="11">
        <f>G24*0.6</f>
        <v>17.189999999999998</v>
      </c>
      <c r="I24" s="10">
        <f>F24+H24</f>
        <v>32.489999999999995</v>
      </c>
      <c r="J24" s="10">
        <f>I24*W24*0.7*0.475</f>
        <v>16.204387499999996</v>
      </c>
      <c r="K24" s="14">
        <f>I24-J24</f>
        <v>16.285612499999999</v>
      </c>
      <c r="L24" s="6" t="str">
        <f>IF(K24&lt;50,"F",IF(K24&lt;=64,"D",IF(K24&lt;80,"C",IF(K24&lt;90,"B",IF(K24&gt;=90,"A")))))</f>
        <v>F</v>
      </c>
      <c r="N24" s="1" t="s">
        <v>33</v>
      </c>
      <c r="O24">
        <v>50</v>
      </c>
      <c r="S24">
        <v>50</v>
      </c>
      <c r="T24">
        <v>50</v>
      </c>
      <c r="W24" s="1">
        <f>SUM(N24:T24)/100</f>
        <v>1.5</v>
      </c>
    </row>
    <row r="25" spans="2:23" ht="16" x14ac:dyDescent="0.2">
      <c r="B25" s="1" t="s">
        <v>87</v>
      </c>
      <c r="C25" s="1" t="s">
        <v>88</v>
      </c>
      <c r="D25" s="1" t="s">
        <v>89</v>
      </c>
      <c r="E25" s="8">
        <v>85.34</v>
      </c>
      <c r="F25" s="11">
        <f>E25*0.4</f>
        <v>34.136000000000003</v>
      </c>
      <c r="G25" s="8">
        <v>74.900000000000006</v>
      </c>
      <c r="H25" s="11">
        <f>G25*0.6</f>
        <v>44.940000000000005</v>
      </c>
      <c r="I25" s="10">
        <f>F25+H25</f>
        <v>79.076000000000008</v>
      </c>
      <c r="J25" s="10">
        <f>I25*W25*0.7*0.475</f>
        <v>0</v>
      </c>
      <c r="K25" s="14">
        <f>I25-J25</f>
        <v>79.076000000000008</v>
      </c>
      <c r="L25" s="6" t="str">
        <f>IF(K25&lt;50,"F",IF(K25&lt;=64,"D",IF(K25&lt;80,"C",IF(K25&lt;90,"B",IF(K25&gt;=90,"A")))))</f>
        <v>C</v>
      </c>
      <c r="N25" s="1" t="s">
        <v>33</v>
      </c>
      <c r="O25">
        <v>0</v>
      </c>
      <c r="S25" s="1" t="s">
        <v>33</v>
      </c>
      <c r="T25" s="1" t="s">
        <v>33</v>
      </c>
      <c r="W25" s="1">
        <f>SUM(N25:T25)/100</f>
        <v>0</v>
      </c>
    </row>
    <row r="26" spans="2:23" ht="16" x14ac:dyDescent="0.2">
      <c r="B26" s="1" t="s">
        <v>123</v>
      </c>
      <c r="C26" s="1" t="s">
        <v>124</v>
      </c>
      <c r="D26" s="1" t="s">
        <v>125</v>
      </c>
      <c r="E26" s="8">
        <v>63.46</v>
      </c>
      <c r="F26" s="11">
        <f>E26*0.4</f>
        <v>25.384</v>
      </c>
      <c r="G26" s="8">
        <v>69.61</v>
      </c>
      <c r="H26" s="11">
        <f>G26*0.6</f>
        <v>41.765999999999998</v>
      </c>
      <c r="I26" s="10">
        <f>F26+H26</f>
        <v>67.150000000000006</v>
      </c>
      <c r="J26" s="10">
        <f>I26*W26*0.7*0.475</f>
        <v>27.909218749999997</v>
      </c>
      <c r="K26" s="14">
        <f>I26-J26</f>
        <v>39.240781250000012</v>
      </c>
      <c r="L26" s="6" t="str">
        <f>IF(K26&lt;50,"F",IF(K26&lt;=64,"D",IF(K26&lt;80,"C",IF(K26&lt;90,"B",IF(K26&gt;=90,"A")))))</f>
        <v>F</v>
      </c>
      <c r="N26" s="1" t="s">
        <v>33</v>
      </c>
      <c r="O26">
        <v>50</v>
      </c>
      <c r="S26">
        <v>50</v>
      </c>
      <c r="T26">
        <v>25</v>
      </c>
      <c r="W26" s="1">
        <f>SUM(N26:T26)/100</f>
        <v>1.25</v>
      </c>
    </row>
    <row r="27" spans="2:23" ht="16" x14ac:dyDescent="0.2">
      <c r="B27" s="1" t="s">
        <v>39</v>
      </c>
      <c r="C27" s="1" t="s">
        <v>40</v>
      </c>
      <c r="D27" s="1" t="s">
        <v>41</v>
      </c>
      <c r="E27" s="8">
        <v>66.37</v>
      </c>
      <c r="F27" s="11">
        <f>E27*0.4</f>
        <v>26.548000000000002</v>
      </c>
      <c r="G27" s="8">
        <v>85.18</v>
      </c>
      <c r="H27" s="11">
        <f>G27*0.6</f>
        <v>51.108000000000004</v>
      </c>
      <c r="I27" s="10">
        <f>F27+H27</f>
        <v>77.656000000000006</v>
      </c>
      <c r="J27" s="10">
        <f>I27*W27*0.7*0.475</f>
        <v>5.1641240000000002</v>
      </c>
      <c r="K27" s="14">
        <f>I27-J27</f>
        <v>72.491876000000005</v>
      </c>
      <c r="L27" s="6" t="str">
        <f>IF(K27&lt;50,"F",IF(K27&lt;=64,"D",IF(K27&lt;80,"C",IF(K27&lt;90,"B",IF(K27&gt;=90,"A")))))</f>
        <v>C</v>
      </c>
      <c r="N27" s="1" t="s">
        <v>33</v>
      </c>
      <c r="O27">
        <v>10</v>
      </c>
      <c r="S27">
        <v>10</v>
      </c>
      <c r="T27" s="1" t="s">
        <v>33</v>
      </c>
      <c r="W27" s="1">
        <f>SUM(N27:T27)/100</f>
        <v>0.2</v>
      </c>
    </row>
    <row r="28" spans="2:23" ht="16" x14ac:dyDescent="0.2">
      <c r="B28" s="1" t="s">
        <v>127</v>
      </c>
      <c r="C28" s="1" t="s">
        <v>128</v>
      </c>
      <c r="D28" s="1" t="s">
        <v>129</v>
      </c>
      <c r="E28" s="8">
        <v>95.05</v>
      </c>
      <c r="F28" s="11">
        <f>E28*0.4</f>
        <v>38.020000000000003</v>
      </c>
      <c r="G28" s="8">
        <v>88.7</v>
      </c>
      <c r="H28" s="11">
        <f>G28*0.6</f>
        <v>53.22</v>
      </c>
      <c r="I28" s="10">
        <f>F28+H28</f>
        <v>91.240000000000009</v>
      </c>
      <c r="J28" s="10">
        <f>I28*W28*0.7*0.475</f>
        <v>0</v>
      </c>
      <c r="K28" s="14">
        <f>I28-J28</f>
        <v>91.240000000000009</v>
      </c>
      <c r="L28" s="6" t="str">
        <f>IF(K28&lt;50,"F",IF(K28&lt;=64,"D",IF(K28&lt;80,"C",IF(K28&lt;90,"B",IF(K28&gt;=90,"A")))))</f>
        <v>A</v>
      </c>
      <c r="N28" s="1" t="s">
        <v>33</v>
      </c>
      <c r="O28">
        <v>0</v>
      </c>
      <c r="S28" s="1" t="s">
        <v>33</v>
      </c>
      <c r="T28" s="1" t="s">
        <v>33</v>
      </c>
      <c r="W28" s="1">
        <f>SUM(N28:T28)/100</f>
        <v>0</v>
      </c>
    </row>
    <row r="29" spans="2:23" ht="16" x14ac:dyDescent="0.2">
      <c r="B29" s="1" t="s">
        <v>107</v>
      </c>
      <c r="C29" s="1" t="s">
        <v>108</v>
      </c>
      <c r="D29" s="1" t="s">
        <v>109</v>
      </c>
      <c r="E29" s="8">
        <v>91.01</v>
      </c>
      <c r="F29" s="11">
        <f>E29*0.4</f>
        <v>36.404000000000003</v>
      </c>
      <c r="G29" s="8">
        <v>87.95</v>
      </c>
      <c r="H29" s="11">
        <f>G29*0.6</f>
        <v>52.77</v>
      </c>
      <c r="I29" s="10">
        <f>F29+H29</f>
        <v>89.174000000000007</v>
      </c>
      <c r="J29" s="10">
        <f>I29*W29*0.7*0.475</f>
        <v>0</v>
      </c>
      <c r="K29" s="14">
        <f>I29-J29</f>
        <v>89.174000000000007</v>
      </c>
      <c r="L29" s="6" t="str">
        <f>IF(K29&lt;50,"F",IF(K29&lt;=64,"D",IF(K29&lt;80,"C",IF(K29&lt;90,"B",IF(K29&gt;=90,"A")))))</f>
        <v>B</v>
      </c>
      <c r="N29" s="1" t="s">
        <v>33</v>
      </c>
      <c r="O29">
        <v>0</v>
      </c>
      <c r="S29" s="1" t="s">
        <v>33</v>
      </c>
      <c r="T29" s="1" t="s">
        <v>33</v>
      </c>
      <c r="W29" s="1">
        <f>SUM(N29:T29)/100</f>
        <v>0</v>
      </c>
    </row>
    <row r="30" spans="2:23" ht="16" x14ac:dyDescent="0.2">
      <c r="B30" s="1" t="s">
        <v>63</v>
      </c>
      <c r="C30" s="1" t="s">
        <v>64</v>
      </c>
      <c r="D30" s="1" t="s">
        <v>65</v>
      </c>
      <c r="E30" s="8">
        <v>93.68</v>
      </c>
      <c r="F30" s="11">
        <f>E30*0.4</f>
        <v>37.472000000000001</v>
      </c>
      <c r="G30" s="8">
        <v>93.52</v>
      </c>
      <c r="H30" s="11">
        <f>G30*0.6</f>
        <v>56.111999999999995</v>
      </c>
      <c r="I30" s="10">
        <f>F30+H30</f>
        <v>93.584000000000003</v>
      </c>
      <c r="J30" s="10">
        <f>I30*W30*0.7*0.475</f>
        <v>0</v>
      </c>
      <c r="K30" s="14">
        <f>I30-J30</f>
        <v>93.584000000000003</v>
      </c>
      <c r="L30" s="6" t="str">
        <f>IF(K30&lt;50,"F",IF(K30&lt;=64,"D",IF(K30&lt;80,"C",IF(K30&lt;90,"B",IF(K30&gt;=90,"A")))))</f>
        <v>A</v>
      </c>
      <c r="N30" s="1" t="s">
        <v>33</v>
      </c>
      <c r="O30">
        <v>0</v>
      </c>
      <c r="S30" s="1" t="s">
        <v>33</v>
      </c>
      <c r="T30" s="1" t="s">
        <v>33</v>
      </c>
      <c r="W30" s="1">
        <f>SUM(N30:T30)/100</f>
        <v>0</v>
      </c>
    </row>
    <row r="31" spans="2:23" ht="16" x14ac:dyDescent="0.2">
      <c r="B31" s="1" t="s">
        <v>115</v>
      </c>
      <c r="C31" s="1" t="s">
        <v>116</v>
      </c>
      <c r="D31" s="1" t="s">
        <v>117</v>
      </c>
      <c r="E31" s="8">
        <v>92.03</v>
      </c>
      <c r="F31" s="11">
        <f>E31*0.4</f>
        <v>36.812000000000005</v>
      </c>
      <c r="G31" s="8">
        <v>90.82</v>
      </c>
      <c r="H31" s="11">
        <f>G31*0.6</f>
        <v>54.491999999999997</v>
      </c>
      <c r="I31" s="10">
        <f>F31+H31</f>
        <v>91.304000000000002</v>
      </c>
      <c r="J31" s="10">
        <f>I31*W31*0.7*0.475</f>
        <v>0</v>
      </c>
      <c r="K31" s="14">
        <f>I31-J31</f>
        <v>91.304000000000002</v>
      </c>
      <c r="L31" s="6" t="str">
        <f>IF(K31&lt;50,"F",IF(K31&lt;=64,"D",IF(K31&lt;80,"C",IF(K31&lt;90,"B",IF(K31&gt;=90,"A")))))</f>
        <v>A</v>
      </c>
      <c r="N31" s="1" t="s">
        <v>33</v>
      </c>
      <c r="O31">
        <v>0</v>
      </c>
      <c r="S31" s="1" t="s">
        <v>33</v>
      </c>
      <c r="T31" s="1" t="s">
        <v>33</v>
      </c>
      <c r="W31" s="1">
        <f>SUM(N31:T31)/100</f>
        <v>0</v>
      </c>
    </row>
    <row r="32" spans="2:23" ht="16" x14ac:dyDescent="0.2">
      <c r="B32" s="1" t="s">
        <v>71</v>
      </c>
      <c r="C32" s="1" t="s">
        <v>72</v>
      </c>
      <c r="D32" s="1" t="s">
        <v>73</v>
      </c>
      <c r="E32" s="8">
        <v>88.61</v>
      </c>
      <c r="F32" s="11">
        <f>E32*0.4</f>
        <v>35.444000000000003</v>
      </c>
      <c r="G32" s="8">
        <v>87.36</v>
      </c>
      <c r="H32" s="11">
        <f>G32*0.6</f>
        <v>52.415999999999997</v>
      </c>
      <c r="I32" s="10">
        <f>F32+H32</f>
        <v>87.86</v>
      </c>
      <c r="J32" s="10">
        <f>I32*W32*0.7*0.475</f>
        <v>0</v>
      </c>
      <c r="K32" s="14">
        <f>I32-J32</f>
        <v>87.86</v>
      </c>
      <c r="L32" s="6" t="str">
        <f>IF(K32&lt;50,"F",IF(K32&lt;=64,"D",IF(K32&lt;80,"C",IF(K32&lt;90,"B",IF(K32&gt;=90,"A")))))</f>
        <v>B</v>
      </c>
      <c r="N32" s="1" t="s">
        <v>33</v>
      </c>
      <c r="O32">
        <v>0</v>
      </c>
      <c r="S32" s="1" t="s">
        <v>33</v>
      </c>
      <c r="T32" s="1" t="s">
        <v>33</v>
      </c>
      <c r="W32" s="1">
        <f>SUM(N32:T32)/100</f>
        <v>0</v>
      </c>
    </row>
    <row r="33" spans="2:23" ht="16" x14ac:dyDescent="0.2">
      <c r="B33" s="1" t="s">
        <v>67</v>
      </c>
      <c r="C33" s="1" t="s">
        <v>68</v>
      </c>
      <c r="D33" s="1" t="s">
        <v>69</v>
      </c>
      <c r="E33" s="8">
        <v>46.91</v>
      </c>
      <c r="F33" s="11">
        <f>E33*0.4</f>
        <v>18.763999999999999</v>
      </c>
      <c r="G33" s="8">
        <v>89.07</v>
      </c>
      <c r="H33" s="11">
        <f>G33*0.6</f>
        <v>53.441999999999993</v>
      </c>
      <c r="I33" s="10">
        <f>F33+H33</f>
        <v>72.205999999999989</v>
      </c>
      <c r="J33" s="10">
        <f>I33*W33*0.7*0.475</f>
        <v>2.4008494999999996</v>
      </c>
      <c r="K33" s="14">
        <f>I33-J33</f>
        <v>69.805150499999996</v>
      </c>
      <c r="L33" s="6" t="str">
        <f>IF(K33&lt;50,"F",IF(K33&lt;=64,"D",IF(K33&lt;80,"C",IF(K33&lt;90,"B",IF(K33&gt;=90,"A")))))</f>
        <v>C</v>
      </c>
      <c r="N33" s="1" t="s">
        <v>33</v>
      </c>
      <c r="O33">
        <v>0</v>
      </c>
      <c r="S33" s="1" t="s">
        <v>33</v>
      </c>
      <c r="T33">
        <v>10</v>
      </c>
      <c r="W33" s="1">
        <f>SUM(N33:T33)/100</f>
        <v>0.1</v>
      </c>
    </row>
    <row r="34" spans="2:23" ht="16" x14ac:dyDescent="0.2">
      <c r="B34" s="1" t="s">
        <v>131</v>
      </c>
      <c r="C34" s="1" t="s">
        <v>132</v>
      </c>
      <c r="D34" s="1" t="s">
        <v>133</v>
      </c>
      <c r="E34" s="8">
        <v>92.02</v>
      </c>
      <c r="F34" s="11">
        <f>E34*0.4</f>
        <v>36.808</v>
      </c>
      <c r="G34" s="8">
        <v>94.36</v>
      </c>
      <c r="H34" s="11">
        <f>G34*0.6</f>
        <v>56.616</v>
      </c>
      <c r="I34" s="10">
        <f>F34+H34</f>
        <v>93.424000000000007</v>
      </c>
      <c r="J34" s="10">
        <f>I34*W34*0.7*0.475</f>
        <v>0</v>
      </c>
      <c r="K34" s="14">
        <f>I34-J34</f>
        <v>93.424000000000007</v>
      </c>
      <c r="L34" s="6" t="str">
        <f>IF(K34&lt;50,"F",IF(K34&lt;=64,"D",IF(K34&lt;80,"C",IF(K34&lt;90,"B",IF(K34&gt;=90,"A")))))</f>
        <v>A</v>
      </c>
      <c r="N34" s="1" t="s">
        <v>33</v>
      </c>
      <c r="O34">
        <v>0</v>
      </c>
      <c r="S34" s="1" t="s">
        <v>33</v>
      </c>
      <c r="T34" s="1" t="s">
        <v>33</v>
      </c>
      <c r="W34" s="1">
        <f>SUM(N34:T34)/100</f>
        <v>0</v>
      </c>
    </row>
    <row r="35" spans="2:23" ht="16" x14ac:dyDescent="0.2">
      <c r="B35" s="1" t="s">
        <v>47</v>
      </c>
      <c r="C35" s="1" t="s">
        <v>48</v>
      </c>
      <c r="D35" s="1" t="s">
        <v>49</v>
      </c>
      <c r="E35" s="8">
        <v>85.79</v>
      </c>
      <c r="F35" s="11">
        <f>E35*0.4</f>
        <v>34.316000000000003</v>
      </c>
      <c r="G35" s="8">
        <v>92.6</v>
      </c>
      <c r="H35" s="11">
        <f>G35*0.6</f>
        <v>55.559999999999995</v>
      </c>
      <c r="I35" s="10">
        <f>F35+H35</f>
        <v>89.876000000000005</v>
      </c>
      <c r="J35" s="10">
        <f>I35*W35*0.7*0.475</f>
        <v>0</v>
      </c>
      <c r="K35" s="14">
        <f>I35-J35</f>
        <v>89.876000000000005</v>
      </c>
      <c r="L35" s="6" t="str">
        <f>IF(K35&lt;50,"F",IF(K35&lt;=64,"D",IF(K35&lt;80,"C",IF(K35&lt;90,"B",IF(K35&gt;=90,"A")))))</f>
        <v>B</v>
      </c>
      <c r="N35" s="1" t="s">
        <v>33</v>
      </c>
      <c r="O35">
        <v>0</v>
      </c>
      <c r="S35" s="1" t="s">
        <v>33</v>
      </c>
      <c r="T35" s="1" t="s">
        <v>33</v>
      </c>
      <c r="W35" s="1">
        <f>SUM(N35:T35)/100</f>
        <v>0</v>
      </c>
    </row>
    <row r="36" spans="2:23" ht="16" x14ac:dyDescent="0.2">
      <c r="B36" s="1" t="s">
        <v>135</v>
      </c>
      <c r="C36" s="1" t="s">
        <v>136</v>
      </c>
      <c r="D36" s="1" t="s">
        <v>137</v>
      </c>
      <c r="E36" s="8">
        <v>91.52</v>
      </c>
      <c r="F36" s="11">
        <f>E36*0.4</f>
        <v>36.607999999999997</v>
      </c>
      <c r="G36" s="8">
        <v>97.71</v>
      </c>
      <c r="H36" s="11">
        <f>G36*0.6</f>
        <v>58.625999999999991</v>
      </c>
      <c r="I36" s="10">
        <f>F36+H36</f>
        <v>95.23399999999998</v>
      </c>
      <c r="J36" s="10">
        <f>I36*W36*0.7*0.475</f>
        <v>0</v>
      </c>
      <c r="K36" s="14">
        <f>I36-J36</f>
        <v>95.23399999999998</v>
      </c>
      <c r="L36" s="6" t="str">
        <f>IF(K36&lt;50,"F",IF(K36&lt;=64,"D",IF(K36&lt;80,"C",IF(K36&lt;90,"B",IF(K36&gt;=90,"A")))))</f>
        <v>A</v>
      </c>
      <c r="N36" s="1" t="s">
        <v>33</v>
      </c>
      <c r="O36">
        <v>0</v>
      </c>
      <c r="S36" s="1" t="s">
        <v>33</v>
      </c>
      <c r="T36" s="1" t="s">
        <v>33</v>
      </c>
      <c r="W36" s="1">
        <f>SUM(N36:T36)/100</f>
        <v>0</v>
      </c>
    </row>
  </sheetData>
  <sortState xmlns:xlrd2="http://schemas.microsoft.com/office/spreadsheetml/2017/richdata2" ref="B7:W36">
    <sortCondition ref="D7:D36"/>
  </sortState>
  <mergeCells count="2">
    <mergeCell ref="N5:Q5"/>
    <mergeCell ref="S5:V5"/>
  </mergeCells>
  <conditionalFormatting sqref="L7:L36">
    <cfRule type="cellIs" dxfId="12" priority="1" stopIfTrue="1" operator="lessThan">
      <formula>#REF!/#REF!*60</formula>
    </cfRule>
    <cfRule type="cellIs" dxfId="11" priority="2" stopIfTrue="1" operator="between">
      <formula>#REF!/#REF!*60</formula>
      <formula>#REF!/#REF!*89</formula>
    </cfRule>
    <cfRule type="cellIs" dxfId="10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2023-01-13T09:12:47Z</dcterms:created>
  <dcterms:modified xsi:type="dcterms:W3CDTF">2023-01-13T10:41:53Z</dcterms:modified>
  <cp:category/>
</cp:coreProperties>
</file>