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IFL Grade Oct 17 2022/"/>
    </mc:Choice>
  </mc:AlternateContent>
  <xr:revisionPtr revIDLastSave="0" documentId="8_{DC6ECFD8-2C1C-E544-A617-01FE40E57CD1}" xr6:coauthVersionLast="47" xr6:coauthVersionMax="47" xr10:uidLastSave="{00000000-0000-0000-0000-000000000000}"/>
  <bookViews>
    <workbookView xWindow="400" yWindow="620" windowWidth="30080" windowHeight="21500" activeTab="1" xr2:uid="{00000000-000D-0000-FFFF-FFFF00000000}"/>
  </bookViews>
  <sheets>
    <sheet name="Grades" sheetId="1" r:id="rId1"/>
    <sheet name="calcula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2" l="1"/>
  <c r="V14" i="2"/>
  <c r="V10" i="2"/>
  <c r="V13" i="2"/>
  <c r="V18" i="2"/>
  <c r="V19" i="2"/>
  <c r="V16" i="2"/>
  <c r="V12" i="2"/>
  <c r="V22" i="2"/>
  <c r="V11" i="2"/>
  <c r="V9" i="2"/>
  <c r="V20" i="2"/>
  <c r="V17" i="2"/>
  <c r="V8" i="2"/>
  <c r="V7" i="2"/>
  <c r="V23" i="2"/>
  <c r="J17" i="2"/>
  <c r="J8" i="2"/>
  <c r="V21" i="2"/>
  <c r="H15" i="2"/>
  <c r="H14" i="2"/>
  <c r="H10" i="2"/>
  <c r="H13" i="2"/>
  <c r="H18" i="2"/>
  <c r="H19" i="2"/>
  <c r="H16" i="2"/>
  <c r="H12" i="2"/>
  <c r="H22" i="2"/>
  <c r="H11" i="2"/>
  <c r="H9" i="2"/>
  <c r="H20" i="2"/>
  <c r="H17" i="2"/>
  <c r="H8" i="2"/>
  <c r="H7" i="2"/>
  <c r="H23" i="2"/>
  <c r="F15" i="2"/>
  <c r="F14" i="2"/>
  <c r="F10" i="2"/>
  <c r="F13" i="2"/>
  <c r="F18" i="2"/>
  <c r="F19" i="2"/>
  <c r="I19" i="2" s="1"/>
  <c r="F16" i="2"/>
  <c r="F12" i="2"/>
  <c r="F22" i="2"/>
  <c r="F11" i="2"/>
  <c r="F9" i="2"/>
  <c r="F20" i="2"/>
  <c r="F17" i="2"/>
  <c r="I17" i="2" s="1"/>
  <c r="K17" i="2" s="1"/>
  <c r="L17" i="2" s="1"/>
  <c r="F8" i="2"/>
  <c r="I8" i="2" s="1"/>
  <c r="F7" i="2"/>
  <c r="F23" i="2"/>
  <c r="H21" i="2"/>
  <c r="F21" i="2"/>
  <c r="J19" i="2" l="1"/>
  <c r="K19" i="2"/>
  <c r="L19" i="2" s="1"/>
  <c r="K8" i="2"/>
  <c r="L8" i="2" s="1"/>
  <c r="I18" i="2"/>
  <c r="I15" i="2"/>
  <c r="I22" i="2"/>
  <c r="I11" i="2"/>
  <c r="I14" i="2"/>
  <c r="I23" i="2"/>
  <c r="I9" i="2"/>
  <c r="I7" i="2"/>
  <c r="I13" i="2"/>
  <c r="I12" i="2"/>
  <c r="I10" i="2"/>
  <c r="I20" i="2"/>
  <c r="I16" i="2"/>
  <c r="I21" i="2"/>
  <c r="J9" i="2" l="1"/>
  <c r="K9" i="2" s="1"/>
  <c r="L9" i="2" s="1"/>
  <c r="J21" i="2"/>
  <c r="K21" i="2" s="1"/>
  <c r="L21" i="2" s="1"/>
  <c r="J12" i="2"/>
  <c r="K12" i="2"/>
  <c r="L12" i="2"/>
  <c r="K15" i="2"/>
  <c r="L15" i="2" s="1"/>
  <c r="J15" i="2"/>
  <c r="J13" i="2"/>
  <c r="K13" i="2" s="1"/>
  <c r="L13" i="2" s="1"/>
  <c r="J18" i="2"/>
  <c r="K18" i="2"/>
  <c r="L18" i="2" s="1"/>
  <c r="J10" i="2"/>
  <c r="K10" i="2" s="1"/>
  <c r="L10" i="2" s="1"/>
  <c r="J22" i="2"/>
  <c r="K22" i="2" s="1"/>
  <c r="L22" i="2" s="1"/>
  <c r="J23" i="2"/>
  <c r="K23" i="2"/>
  <c r="L23" i="2" s="1"/>
  <c r="J16" i="2"/>
  <c r="K16" i="2" s="1"/>
  <c r="L16" i="2" s="1"/>
  <c r="K14" i="2"/>
  <c r="L14" i="2" s="1"/>
  <c r="J14" i="2"/>
  <c r="J20" i="2"/>
  <c r="K20" i="2" s="1"/>
  <c r="L20" i="2" s="1"/>
  <c r="J7" i="2"/>
  <c r="K7" i="2" s="1"/>
  <c r="L7" i="2" s="1"/>
  <c r="J11" i="2"/>
  <c r="K11" i="2" s="1"/>
  <c r="L11" i="2" s="1"/>
</calcChain>
</file>

<file path=xl/sharedStrings.xml><?xml version="1.0" encoding="utf-8"?>
<sst xmlns="http://schemas.openxmlformats.org/spreadsheetml/2006/main" count="276" uniqueCount="110">
  <si>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</si>
  <si>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</si>
  <si>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</si>
  <si>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</si>
  <si>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</si>
  <si>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</si>
  <si>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</si>
  <si>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</si>
  <si>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</si>
  <si>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</si>
  <si>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</si>
  <si>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</si>
  <si>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</si>
  <si>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</si>
  <si>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</si>
  <si>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</si>
  <si>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</si>
  <si>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</si>
  <si>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</si>
  <si>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</si>
  <si>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</si>
  <si>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</si>
  <si>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</si>
  <si>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</si>
  <si>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</si>
  <si>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</si>
  <si>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</si>
  <si>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</si>
  <si>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</si>
  <si>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Buth</t>
  </si>
  <si>
    <t>Sopanha</t>
  </si>
  <si>
    <t>13149</t>
  </si>
  <si>
    <t>buth.sopanha@pucsr.edu.kh</t>
  </si>
  <si>
    <t>-</t>
  </si>
  <si>
    <t>1673603044</t>
  </si>
  <si>
    <t>Chang</t>
  </si>
  <si>
    <t>Hakseng</t>
  </si>
  <si>
    <t>11910</t>
  </si>
  <si>
    <t>chang.hakseng@pucsr.edu.kh</t>
  </si>
  <si>
    <t>Da</t>
  </si>
  <si>
    <t>Phanarith</t>
  </si>
  <si>
    <t>11863</t>
  </si>
  <si>
    <t>da.phanarith@pucsr.edu.kh</t>
  </si>
  <si>
    <t>Hou</t>
  </si>
  <si>
    <t>Chhayrong</t>
  </si>
  <si>
    <t>09970</t>
  </si>
  <si>
    <t>hou.chhayrong@pucsr.edu.kh</t>
  </si>
  <si>
    <t>Hun</t>
  </si>
  <si>
    <t>Sothearith</t>
  </si>
  <si>
    <t>10977</t>
  </si>
  <si>
    <t>hun.sothearith@pucsr.edu.kh</t>
  </si>
  <si>
    <t>Kre</t>
  </si>
  <si>
    <t>Sreypich</t>
  </si>
  <si>
    <t>12307</t>
  </si>
  <si>
    <t>kre.sreypich@pucsr.edu.kh</t>
  </si>
  <si>
    <t>Ky</t>
  </si>
  <si>
    <t>Ouksaphea</t>
  </si>
  <si>
    <t>12920</t>
  </si>
  <si>
    <t>ky.ouksaphea@pucsr.edu.kh</t>
  </si>
  <si>
    <t>Ley</t>
  </si>
  <si>
    <t>Limey</t>
  </si>
  <si>
    <t>11999</t>
  </si>
  <si>
    <t>ley.limey@pucsr.edu.kh</t>
  </si>
  <si>
    <t>Phalla</t>
  </si>
  <si>
    <t>Mengkhun</t>
  </si>
  <si>
    <t>10930</t>
  </si>
  <si>
    <t>phalla.mengkhun@pucsr.edu.kh</t>
  </si>
  <si>
    <t>San</t>
  </si>
  <si>
    <t>Chanvoleak</t>
  </si>
  <si>
    <t>14457</t>
  </si>
  <si>
    <t>san.chanvoleak@pucsr.edu.kh</t>
  </si>
  <si>
    <t>Sok</t>
  </si>
  <si>
    <t>Somaly</t>
  </si>
  <si>
    <t>10760</t>
  </si>
  <si>
    <t>sok.somaly@pucsr.edu.kh</t>
  </si>
  <si>
    <t>Sreng</t>
  </si>
  <si>
    <t>Sambatthyrit</t>
  </si>
  <si>
    <t>09822</t>
  </si>
  <si>
    <t>sreng.sambatthyrit@pucsr.edu.kh</t>
  </si>
  <si>
    <t>Suong</t>
  </si>
  <si>
    <t>Sreykea</t>
  </si>
  <si>
    <t>12941</t>
  </si>
  <si>
    <t>suong.sreykea@pucsr.edu.kh</t>
  </si>
  <si>
    <t>Sreymoch</t>
  </si>
  <si>
    <t>12097</t>
  </si>
  <si>
    <t>suong.sreymoch@pucsr.edu.kh</t>
  </si>
  <si>
    <t>Tha</t>
  </si>
  <si>
    <t>Channturn</t>
  </si>
  <si>
    <t>09740</t>
  </si>
  <si>
    <t>tha.channturn@pucsr.edu.kh</t>
  </si>
  <si>
    <t>Chantoun</t>
  </si>
  <si>
    <t>09739</t>
  </si>
  <si>
    <t>tha.chantoun@pucsr.edu.kh</t>
  </si>
  <si>
    <t>Ty</t>
  </si>
  <si>
    <t>Channra</t>
  </si>
  <si>
    <t>14740</t>
  </si>
  <si>
    <t>ty.channra@pucsr.edu.kh</t>
  </si>
  <si>
    <t>SURNAME</t>
  </si>
  <si>
    <t>FIRST NAME</t>
  </si>
  <si>
    <t>ID</t>
  </si>
  <si>
    <t>2 DAYS</t>
  </si>
  <si>
    <t>3 DAYS</t>
  </si>
  <si>
    <t>GRADE</t>
  </si>
  <si>
    <t>EHSS-12/ Result</t>
  </si>
  <si>
    <t>ABSENCE PENALTY</t>
  </si>
  <si>
    <t>FINAL SCORE AFTER PENALTY</t>
  </si>
  <si>
    <t>SUB-TOTAL</t>
  </si>
  <si>
    <t>Column1</t>
  </si>
  <si>
    <t>Column2</t>
  </si>
  <si>
    <t>EHSS-12 - Final Grades 17 Oct 2022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</si>
</sst>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1"/>
      <color rgb="FF000000"/>
      <name val="Calibri"/>
      <family val="2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3" fontId="3" fillId="0" borderId="0" xfId="1" applyFont="1" applyAlignment="1">
      <alignment horizontal="center" vertical="center" wrapText="1"/>
    </xf>
    <xf numFmtId="43" fontId="0" fillId="0" borderId="0" xfId="1" applyFont="1" applyAlignment="1">
      <alignment horizontal="center"/>
    </xf>
    <xf numFmtId="4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14"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30" formatCode="@"/>
      <alignment horizontal="center" textRotation="0" indent="0" justifyLastLine="0" shrinkToFit="0" readingOrder="0"/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29C14-C561-7248-9E55-0B0971F76B2F}" name="Table1" displayName="Table1" ref="D6:L23" totalsRowShown="0" headerRowDxfId="1" dataDxfId="0">
  <autoFilter ref="D6:L23" xr:uid="{A2C29C14-C561-7248-9E55-0B0971F76B2F}"/>
  <tableColumns count="9">
    <tableColumn id="1" xr3:uid="{3183AC8F-9C0B-1A4D-86DB-2CFF82F603B3}" name="ID" dataDxfId="10"/>
    <tableColumn id="2" xr3:uid="{BB57C96B-FEA5-3248-8F6F-76F7F61EA314}" name="2 DAYS" dataDxfId="9"/>
    <tableColumn id="3" xr3:uid="{29FF4721-3778-484B-AD85-1C49247080E1}" name="Column1" dataDxfId="8">
      <calculatedColumnFormula>E7*0.4</calculatedColumnFormula>
    </tableColumn>
    <tableColumn id="4" xr3:uid="{5AE8280C-2A74-E045-80C8-97904F484B49}" name="3 DAYS" dataDxfId="7"/>
    <tableColumn id="5" xr3:uid="{9CE56B05-2454-0E42-9813-793045E039EF}" name="Column2" dataDxfId="6">
      <calculatedColumnFormula>G7*0.6</calculatedColumnFormula>
    </tableColumn>
    <tableColumn id="6" xr3:uid="{E9C0DB75-464A-ED45-AE66-C867560289D7}" name="SUB-TOTAL" dataDxfId="5">
      <calculatedColumnFormula>F7+H7</calculatedColumnFormula>
    </tableColumn>
    <tableColumn id="7" xr3:uid="{E93F9376-3207-8647-A423-EE69C58AE90D}" name="ABSENCE PENALTY" dataDxfId="4" dataCellStyle="Comma">
      <calculatedColumnFormula>I7*V7*0.475*0.7</calculatedColumnFormula>
    </tableColumn>
    <tableColumn id="8" xr3:uid="{3F6C7C56-2F56-974D-8B60-655543D45F6E}" name="FINAL SCORE AFTER PENALTY" dataDxfId="3">
      <calculatedColumnFormula>I7-J7</calculatedColumnFormula>
    </tableColumn>
    <tableColumn id="9" xr3:uid="{52E5ADE6-10CC-F64C-B1D1-4511D81D4113}" name="GRADE" dataDxfId="2">
      <calculatedColumnFormula>IF(I7&lt;50,"F",IF(K7&lt;65,"D",IF(K7&lt;80,"C",IF(K7&lt;90,"B",IF(K7&gt;=90,"A")))))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opLeftCell="I1" workbookViewId="0">
      <selection activeCell="AA1" sqref="AA1:AB18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94.2</v>
      </c>
      <c r="H2">
        <v>96.76</v>
      </c>
      <c r="I2">
        <v>100</v>
      </c>
      <c r="J2">
        <v>10</v>
      </c>
      <c r="K2">
        <v>10</v>
      </c>
      <c r="L2">
        <v>10</v>
      </c>
      <c r="M2">
        <v>100</v>
      </c>
      <c r="N2">
        <v>10</v>
      </c>
      <c r="O2">
        <v>90.28</v>
      </c>
      <c r="P2">
        <v>9.0299999999999994</v>
      </c>
      <c r="Q2">
        <v>97.34</v>
      </c>
      <c r="R2">
        <v>100</v>
      </c>
      <c r="S2">
        <v>10</v>
      </c>
      <c r="T2">
        <v>10</v>
      </c>
      <c r="U2">
        <v>10</v>
      </c>
      <c r="V2">
        <v>97.22</v>
      </c>
      <c r="W2">
        <v>9.7200000000000006</v>
      </c>
      <c r="X2">
        <v>94.79</v>
      </c>
      <c r="Y2">
        <v>9.48</v>
      </c>
      <c r="Z2">
        <v>2</v>
      </c>
      <c r="AA2" s="1" t="s">
        <v>33</v>
      </c>
      <c r="AB2">
        <v>10</v>
      </c>
      <c r="AC2" s="1" t="s">
        <v>34</v>
      </c>
    </row>
    <row r="3" spans="1:29" x14ac:dyDescent="0.2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86.86</v>
      </c>
      <c r="H3">
        <v>92.39</v>
      </c>
      <c r="I3">
        <v>100</v>
      </c>
      <c r="J3">
        <v>10</v>
      </c>
      <c r="K3">
        <v>10</v>
      </c>
      <c r="L3">
        <v>10</v>
      </c>
      <c r="M3">
        <v>88.04</v>
      </c>
      <c r="N3">
        <v>8.8000000000000007</v>
      </c>
      <c r="O3">
        <v>89.12</v>
      </c>
      <c r="P3">
        <v>8.91</v>
      </c>
      <c r="Q3">
        <v>82.06</v>
      </c>
      <c r="R3">
        <v>66.67</v>
      </c>
      <c r="S3">
        <v>0</v>
      </c>
      <c r="T3">
        <v>10</v>
      </c>
      <c r="U3">
        <v>10</v>
      </c>
      <c r="V3">
        <v>88.89</v>
      </c>
      <c r="W3">
        <v>8.89</v>
      </c>
      <c r="X3">
        <v>90.63</v>
      </c>
      <c r="Y3">
        <v>9.06</v>
      </c>
      <c r="Z3">
        <v>4</v>
      </c>
      <c r="AA3" s="1" t="s">
        <v>33</v>
      </c>
      <c r="AB3" s="1" t="s">
        <v>33</v>
      </c>
      <c r="AC3" s="1" t="s">
        <v>34</v>
      </c>
    </row>
    <row r="4" spans="1:29" x14ac:dyDescent="0.2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93.22</v>
      </c>
      <c r="H4">
        <v>93.8</v>
      </c>
      <c r="I4">
        <v>100</v>
      </c>
      <c r="J4">
        <v>10</v>
      </c>
      <c r="K4">
        <v>10</v>
      </c>
      <c r="L4">
        <v>10</v>
      </c>
      <c r="M4">
        <v>86.87</v>
      </c>
      <c r="N4">
        <v>8.69</v>
      </c>
      <c r="O4">
        <v>94.54</v>
      </c>
      <c r="P4">
        <v>9.4499999999999993</v>
      </c>
      <c r="Q4">
        <v>96.12</v>
      </c>
      <c r="R4">
        <v>100</v>
      </c>
      <c r="S4">
        <v>10</v>
      </c>
      <c r="T4">
        <v>10</v>
      </c>
      <c r="U4">
        <v>10</v>
      </c>
      <c r="V4">
        <v>94.44</v>
      </c>
      <c r="W4">
        <v>9.44</v>
      </c>
      <c r="X4">
        <v>93.92</v>
      </c>
      <c r="Y4">
        <v>9.39</v>
      </c>
      <c r="Z4">
        <v>3</v>
      </c>
      <c r="AA4" s="1" t="s">
        <v>33</v>
      </c>
      <c r="AB4" s="1" t="s">
        <v>33</v>
      </c>
      <c r="AC4" s="1" t="s">
        <v>34</v>
      </c>
    </row>
    <row r="5" spans="1:29" x14ac:dyDescent="0.2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54.28</v>
      </c>
      <c r="H5">
        <v>29.98</v>
      </c>
      <c r="I5">
        <v>38.619999999999997</v>
      </c>
      <c r="J5">
        <v>0</v>
      </c>
      <c r="K5">
        <v>7.67</v>
      </c>
      <c r="L5">
        <v>3.91</v>
      </c>
      <c r="M5">
        <v>5.0199999999999996</v>
      </c>
      <c r="N5">
        <v>0.5</v>
      </c>
      <c r="O5">
        <v>46.29</v>
      </c>
      <c r="P5">
        <v>4.63</v>
      </c>
      <c r="Q5">
        <v>77.98</v>
      </c>
      <c r="R5">
        <v>88.29</v>
      </c>
      <c r="S5">
        <v>6.49</v>
      </c>
      <c r="T5">
        <v>10</v>
      </c>
      <c r="U5">
        <v>10</v>
      </c>
      <c r="V5">
        <v>68.400000000000006</v>
      </c>
      <c r="W5">
        <v>6.84</v>
      </c>
      <c r="X5">
        <v>77.260000000000005</v>
      </c>
      <c r="Y5">
        <v>7.73</v>
      </c>
      <c r="Z5">
        <v>3</v>
      </c>
      <c r="AA5" s="1" t="s">
        <v>33</v>
      </c>
      <c r="AB5" s="1" t="s">
        <v>33</v>
      </c>
      <c r="AC5" s="1" t="s">
        <v>34</v>
      </c>
    </row>
    <row r="6" spans="1:29" x14ac:dyDescent="0.2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93.81</v>
      </c>
      <c r="H6">
        <v>94.36</v>
      </c>
      <c r="I6">
        <v>100</v>
      </c>
      <c r="J6">
        <v>10</v>
      </c>
      <c r="K6">
        <v>10</v>
      </c>
      <c r="L6">
        <v>10</v>
      </c>
      <c r="M6">
        <v>86.14</v>
      </c>
      <c r="N6">
        <v>8.61</v>
      </c>
      <c r="O6">
        <v>96.94</v>
      </c>
      <c r="P6">
        <v>9.69</v>
      </c>
      <c r="Q6">
        <v>92.6</v>
      </c>
      <c r="R6">
        <v>100</v>
      </c>
      <c r="S6">
        <v>10</v>
      </c>
      <c r="T6">
        <v>10</v>
      </c>
      <c r="U6">
        <v>10</v>
      </c>
      <c r="V6">
        <v>84.14</v>
      </c>
      <c r="W6">
        <v>8.41</v>
      </c>
      <c r="X6">
        <v>93.66</v>
      </c>
      <c r="Y6">
        <v>9.3699999999999992</v>
      </c>
      <c r="Z6">
        <v>5</v>
      </c>
      <c r="AA6" s="1" t="s">
        <v>33</v>
      </c>
      <c r="AB6" s="1" t="s">
        <v>33</v>
      </c>
      <c r="AC6" s="1" t="s">
        <v>34</v>
      </c>
    </row>
    <row r="7" spans="1:29" x14ac:dyDescent="0.2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91.7</v>
      </c>
      <c r="H7">
        <v>93.46</v>
      </c>
      <c r="I7">
        <v>100</v>
      </c>
      <c r="J7">
        <v>10</v>
      </c>
      <c r="K7">
        <v>10</v>
      </c>
      <c r="L7">
        <v>10</v>
      </c>
      <c r="M7">
        <v>83.15</v>
      </c>
      <c r="N7">
        <v>8.31</v>
      </c>
      <c r="O7">
        <v>97.22</v>
      </c>
      <c r="P7">
        <v>9.7200000000000006</v>
      </c>
      <c r="Q7">
        <v>93.29</v>
      </c>
      <c r="R7">
        <v>100</v>
      </c>
      <c r="S7">
        <v>10</v>
      </c>
      <c r="T7">
        <v>10</v>
      </c>
      <c r="U7">
        <v>10</v>
      </c>
      <c r="V7">
        <v>86.11</v>
      </c>
      <c r="W7">
        <v>8.61</v>
      </c>
      <c r="X7">
        <v>93.75</v>
      </c>
      <c r="Y7">
        <v>9.3800000000000008</v>
      </c>
      <c r="Z7">
        <v>3</v>
      </c>
      <c r="AA7" s="1" t="s">
        <v>33</v>
      </c>
      <c r="AB7" s="1" t="s">
        <v>33</v>
      </c>
      <c r="AC7" s="1" t="s">
        <v>34</v>
      </c>
    </row>
    <row r="8" spans="1:29" x14ac:dyDescent="0.2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77.23</v>
      </c>
      <c r="H8">
        <v>84.09</v>
      </c>
      <c r="I8">
        <v>83.92</v>
      </c>
      <c r="J8">
        <v>5.61</v>
      </c>
      <c r="K8">
        <v>10</v>
      </c>
      <c r="L8">
        <v>9.57</v>
      </c>
      <c r="M8">
        <v>83.05</v>
      </c>
      <c r="N8">
        <v>8.3000000000000007</v>
      </c>
      <c r="O8">
        <v>85.31</v>
      </c>
      <c r="P8">
        <v>8.5299999999999994</v>
      </c>
      <c r="Q8">
        <v>74.290000000000006</v>
      </c>
      <c r="R8">
        <v>66.67</v>
      </c>
      <c r="S8">
        <v>0</v>
      </c>
      <c r="T8">
        <v>10</v>
      </c>
      <c r="U8">
        <v>10</v>
      </c>
      <c r="V8">
        <v>69.91</v>
      </c>
      <c r="W8">
        <v>6.99</v>
      </c>
      <c r="X8">
        <v>86.28</v>
      </c>
      <c r="Y8">
        <v>8.6300000000000008</v>
      </c>
      <c r="Z8">
        <v>2</v>
      </c>
      <c r="AA8" s="1" t="s">
        <v>33</v>
      </c>
      <c r="AB8">
        <v>10</v>
      </c>
      <c r="AC8" s="1" t="s">
        <v>34</v>
      </c>
    </row>
    <row r="9" spans="1:29" x14ac:dyDescent="0.2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78.069999999999993</v>
      </c>
      <c r="H9">
        <v>61.23</v>
      </c>
      <c r="I9">
        <v>100</v>
      </c>
      <c r="J9">
        <v>10</v>
      </c>
      <c r="K9">
        <v>10</v>
      </c>
      <c r="L9">
        <v>10</v>
      </c>
      <c r="M9">
        <v>0</v>
      </c>
      <c r="N9">
        <v>0</v>
      </c>
      <c r="O9">
        <v>83.68</v>
      </c>
      <c r="P9">
        <v>8.3699999999999992</v>
      </c>
      <c r="Q9">
        <v>94.71</v>
      </c>
      <c r="R9">
        <v>100</v>
      </c>
      <c r="S9">
        <v>10</v>
      </c>
      <c r="T9">
        <v>10</v>
      </c>
      <c r="U9">
        <v>10</v>
      </c>
      <c r="V9">
        <v>94.91</v>
      </c>
      <c r="W9">
        <v>9.49</v>
      </c>
      <c r="X9">
        <v>89.24</v>
      </c>
      <c r="Y9">
        <v>8.92</v>
      </c>
      <c r="Z9">
        <v>4</v>
      </c>
      <c r="AA9" s="1" t="s">
        <v>33</v>
      </c>
      <c r="AB9" s="1" t="s">
        <v>33</v>
      </c>
      <c r="AC9" s="1" t="s">
        <v>34</v>
      </c>
    </row>
    <row r="10" spans="1:29" x14ac:dyDescent="0.2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70.959999999999994</v>
      </c>
      <c r="H10">
        <v>92.63</v>
      </c>
      <c r="I10">
        <v>100</v>
      </c>
      <c r="J10">
        <v>10</v>
      </c>
      <c r="K10">
        <v>10</v>
      </c>
      <c r="L10">
        <v>10</v>
      </c>
      <c r="M10">
        <v>86.76</v>
      </c>
      <c r="N10">
        <v>8.68</v>
      </c>
      <c r="O10">
        <v>91.14</v>
      </c>
      <c r="P10">
        <v>9.11</v>
      </c>
      <c r="Q10">
        <v>50.43</v>
      </c>
      <c r="R10">
        <v>66.67</v>
      </c>
      <c r="S10">
        <v>10</v>
      </c>
      <c r="T10">
        <v>10</v>
      </c>
      <c r="U10">
        <v>0</v>
      </c>
      <c r="V10">
        <v>0</v>
      </c>
      <c r="W10">
        <v>0</v>
      </c>
      <c r="X10">
        <v>84.64</v>
      </c>
      <c r="Y10">
        <v>8.4600000000000009</v>
      </c>
      <c r="Z10">
        <v>3</v>
      </c>
      <c r="AA10" s="1" t="s">
        <v>33</v>
      </c>
      <c r="AB10" s="1" t="s">
        <v>33</v>
      </c>
      <c r="AC10" s="1" t="s">
        <v>34</v>
      </c>
    </row>
    <row r="11" spans="1:29" x14ac:dyDescent="0.2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31.57</v>
      </c>
      <c r="H11">
        <v>28.03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84.08</v>
      </c>
      <c r="P11">
        <v>8.41</v>
      </c>
      <c r="Q11">
        <v>30.01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90.02</v>
      </c>
      <c r="Y11">
        <v>9</v>
      </c>
      <c r="Z11">
        <v>4</v>
      </c>
      <c r="AA11" s="1" t="s">
        <v>33</v>
      </c>
      <c r="AB11" s="1" t="s">
        <v>33</v>
      </c>
      <c r="AC11" s="1" t="s">
        <v>34</v>
      </c>
    </row>
    <row r="12" spans="1:29" x14ac:dyDescent="0.2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89.23</v>
      </c>
      <c r="H12">
        <v>90.06</v>
      </c>
      <c r="I12">
        <v>100</v>
      </c>
      <c r="J12">
        <v>10</v>
      </c>
      <c r="K12">
        <v>10</v>
      </c>
      <c r="L12">
        <v>10</v>
      </c>
      <c r="M12">
        <v>84.43</v>
      </c>
      <c r="N12">
        <v>8.44</v>
      </c>
      <c r="O12">
        <v>85.76</v>
      </c>
      <c r="P12">
        <v>8.58</v>
      </c>
      <c r="Q12">
        <v>91.46</v>
      </c>
      <c r="R12">
        <v>100</v>
      </c>
      <c r="S12">
        <v>10</v>
      </c>
      <c r="T12">
        <v>10</v>
      </c>
      <c r="U12">
        <v>10</v>
      </c>
      <c r="V12">
        <v>79.510000000000005</v>
      </c>
      <c r="W12">
        <v>7.95</v>
      </c>
      <c r="X12">
        <v>94.88</v>
      </c>
      <c r="Y12">
        <v>9.49</v>
      </c>
      <c r="Z12">
        <v>3</v>
      </c>
      <c r="AA12" s="1" t="s">
        <v>33</v>
      </c>
      <c r="AB12" s="1" t="s">
        <v>33</v>
      </c>
      <c r="AC12" s="1" t="s">
        <v>34</v>
      </c>
    </row>
    <row r="13" spans="1:29" x14ac:dyDescent="0.2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89.31</v>
      </c>
      <c r="H13">
        <v>94.11</v>
      </c>
      <c r="I13">
        <v>100</v>
      </c>
      <c r="J13">
        <v>10</v>
      </c>
      <c r="K13">
        <v>10</v>
      </c>
      <c r="L13">
        <v>10</v>
      </c>
      <c r="M13">
        <v>91.63</v>
      </c>
      <c r="N13">
        <v>9.16</v>
      </c>
      <c r="O13">
        <v>90.71</v>
      </c>
      <c r="P13">
        <v>9.07</v>
      </c>
      <c r="Q13">
        <v>89.69</v>
      </c>
      <c r="R13">
        <v>100</v>
      </c>
      <c r="S13">
        <v>10</v>
      </c>
      <c r="T13">
        <v>10</v>
      </c>
      <c r="U13">
        <v>10</v>
      </c>
      <c r="V13">
        <v>86.34</v>
      </c>
      <c r="W13">
        <v>8.6300000000000008</v>
      </c>
      <c r="X13">
        <v>82.73</v>
      </c>
      <c r="Y13">
        <v>8.27</v>
      </c>
      <c r="Z13">
        <v>2</v>
      </c>
      <c r="AA13" s="1" t="s">
        <v>33</v>
      </c>
      <c r="AB13">
        <v>10</v>
      </c>
      <c r="AC13" s="1" t="s">
        <v>34</v>
      </c>
    </row>
    <row r="14" spans="1:29" x14ac:dyDescent="0.2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88.2</v>
      </c>
      <c r="H14">
        <v>92.53</v>
      </c>
      <c r="I14">
        <v>100</v>
      </c>
      <c r="J14">
        <v>10</v>
      </c>
      <c r="K14">
        <v>10</v>
      </c>
      <c r="L14">
        <v>10</v>
      </c>
      <c r="M14">
        <v>89.5</v>
      </c>
      <c r="N14">
        <v>8.9499999999999993</v>
      </c>
      <c r="O14">
        <v>88.09</v>
      </c>
      <c r="P14">
        <v>8.81</v>
      </c>
      <c r="Q14">
        <v>88.95</v>
      </c>
      <c r="R14">
        <v>100</v>
      </c>
      <c r="S14">
        <v>10</v>
      </c>
      <c r="T14">
        <v>10</v>
      </c>
      <c r="U14">
        <v>10</v>
      </c>
      <c r="V14">
        <v>80.209999999999994</v>
      </c>
      <c r="W14">
        <v>8.02</v>
      </c>
      <c r="X14">
        <v>86.63</v>
      </c>
      <c r="Y14">
        <v>8.66</v>
      </c>
      <c r="Z14">
        <v>2</v>
      </c>
      <c r="AA14" s="1" t="s">
        <v>33</v>
      </c>
      <c r="AB14" s="1" t="s">
        <v>33</v>
      </c>
      <c r="AC14" s="1" t="s">
        <v>34</v>
      </c>
    </row>
    <row r="15" spans="1:29" x14ac:dyDescent="0.2">
      <c r="A15" s="1" t="s">
        <v>79</v>
      </c>
      <c r="B15" s="1" t="s">
        <v>83</v>
      </c>
      <c r="C15" s="1" t="s">
        <v>84</v>
      </c>
      <c r="D15" s="1"/>
      <c r="E15" s="1"/>
      <c r="F15" s="1" t="s">
        <v>85</v>
      </c>
      <c r="G15">
        <v>75.98</v>
      </c>
      <c r="H15">
        <v>78.39</v>
      </c>
      <c r="I15">
        <v>81.3</v>
      </c>
      <c r="J15">
        <v>4.3899999999999997</v>
      </c>
      <c r="K15">
        <v>10</v>
      </c>
      <c r="L15">
        <v>10</v>
      </c>
      <c r="M15">
        <v>78.31</v>
      </c>
      <c r="N15">
        <v>7.83</v>
      </c>
      <c r="O15">
        <v>75.55</v>
      </c>
      <c r="P15">
        <v>7.56</v>
      </c>
      <c r="Q15">
        <v>75.260000000000005</v>
      </c>
      <c r="R15">
        <v>66.67</v>
      </c>
      <c r="S15">
        <v>0</v>
      </c>
      <c r="T15">
        <v>10</v>
      </c>
      <c r="U15">
        <v>10</v>
      </c>
      <c r="V15">
        <v>77.08</v>
      </c>
      <c r="W15">
        <v>7.71</v>
      </c>
      <c r="X15">
        <v>82.03</v>
      </c>
      <c r="Y15">
        <v>8.1999999999999993</v>
      </c>
      <c r="Z15">
        <v>3</v>
      </c>
      <c r="AA15" s="1" t="s">
        <v>33</v>
      </c>
      <c r="AB15">
        <v>10</v>
      </c>
      <c r="AC15" s="1" t="s">
        <v>34</v>
      </c>
    </row>
    <row r="16" spans="1:29" x14ac:dyDescent="0.2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94.49</v>
      </c>
      <c r="H16">
        <v>93.86</v>
      </c>
      <c r="I16">
        <v>100</v>
      </c>
      <c r="J16">
        <v>10</v>
      </c>
      <c r="K16">
        <v>10</v>
      </c>
      <c r="L16">
        <v>10</v>
      </c>
      <c r="M16">
        <v>95</v>
      </c>
      <c r="N16">
        <v>9.5</v>
      </c>
      <c r="O16">
        <v>86.58</v>
      </c>
      <c r="P16">
        <v>8.66</v>
      </c>
      <c r="Q16">
        <v>96.65</v>
      </c>
      <c r="R16">
        <v>100</v>
      </c>
      <c r="S16">
        <v>10</v>
      </c>
      <c r="T16">
        <v>10</v>
      </c>
      <c r="U16">
        <v>10</v>
      </c>
      <c r="V16">
        <v>95.95</v>
      </c>
      <c r="W16">
        <v>9.59</v>
      </c>
      <c r="X16">
        <v>94.01</v>
      </c>
      <c r="Y16">
        <v>9.4</v>
      </c>
      <c r="Z16">
        <v>4</v>
      </c>
      <c r="AA16" s="1" t="s">
        <v>33</v>
      </c>
      <c r="AB16" s="1" t="s">
        <v>33</v>
      </c>
      <c r="AC16" s="1" t="s">
        <v>34</v>
      </c>
    </row>
    <row r="17" spans="1:29" x14ac:dyDescent="0.2">
      <c r="A17" s="1" t="s">
        <v>86</v>
      </c>
      <c r="B17" s="1" t="s">
        <v>90</v>
      </c>
      <c r="C17" s="1" t="s">
        <v>91</v>
      </c>
      <c r="D17" s="1"/>
      <c r="E17" s="1"/>
      <c r="F17" s="1" t="s">
        <v>92</v>
      </c>
      <c r="G17">
        <v>84.78</v>
      </c>
      <c r="H17">
        <v>90.2</v>
      </c>
      <c r="I17">
        <v>100</v>
      </c>
      <c r="J17">
        <v>10</v>
      </c>
      <c r="K17">
        <v>10</v>
      </c>
      <c r="L17">
        <v>10</v>
      </c>
      <c r="M17">
        <v>81.39</v>
      </c>
      <c r="N17">
        <v>8.14</v>
      </c>
      <c r="O17">
        <v>89.22</v>
      </c>
      <c r="P17">
        <v>8.92</v>
      </c>
      <c r="Q17">
        <v>79.86</v>
      </c>
      <c r="R17">
        <v>81.52</v>
      </c>
      <c r="S17">
        <v>5.95</v>
      </c>
      <c r="T17">
        <v>10</v>
      </c>
      <c r="U17">
        <v>8.51</v>
      </c>
      <c r="V17">
        <v>71.760000000000005</v>
      </c>
      <c r="W17">
        <v>7.18</v>
      </c>
      <c r="X17">
        <v>86.28</v>
      </c>
      <c r="Y17">
        <v>8.6300000000000008</v>
      </c>
      <c r="Z17">
        <v>4</v>
      </c>
      <c r="AA17" s="1" t="s">
        <v>33</v>
      </c>
      <c r="AB17" s="1" t="s">
        <v>33</v>
      </c>
      <c r="AC17" s="1" t="s">
        <v>34</v>
      </c>
    </row>
    <row r="18" spans="1:29" x14ac:dyDescent="0.2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87.23</v>
      </c>
      <c r="H18">
        <v>97.43</v>
      </c>
      <c r="I18">
        <v>100</v>
      </c>
      <c r="J18">
        <v>10</v>
      </c>
      <c r="K18">
        <v>10</v>
      </c>
      <c r="L18">
        <v>10</v>
      </c>
      <c r="M18">
        <v>96.14</v>
      </c>
      <c r="N18">
        <v>9.61</v>
      </c>
      <c r="O18">
        <v>96.16</v>
      </c>
      <c r="P18">
        <v>9.6199999999999992</v>
      </c>
      <c r="Q18">
        <v>75.680000000000007</v>
      </c>
      <c r="R18">
        <v>33.33</v>
      </c>
      <c r="S18">
        <v>0</v>
      </c>
      <c r="T18">
        <v>0</v>
      </c>
      <c r="U18">
        <v>10</v>
      </c>
      <c r="V18">
        <v>96.06</v>
      </c>
      <c r="W18">
        <v>9.61</v>
      </c>
      <c r="X18">
        <v>97.66</v>
      </c>
      <c r="Y18">
        <v>9.77</v>
      </c>
      <c r="Z18">
        <v>5</v>
      </c>
      <c r="AA18" s="1" t="s">
        <v>33</v>
      </c>
      <c r="AB18">
        <v>10</v>
      </c>
      <c r="AC18" s="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V23"/>
  <sheetViews>
    <sheetView tabSelected="1" workbookViewId="0">
      <selection activeCell="K32" sqref="K32"/>
    </sheetView>
  </sheetViews>
  <sheetFormatPr baseColWidth="10" defaultColWidth="8.83203125" defaultRowHeight="15" x14ac:dyDescent="0.2"/>
  <cols>
    <col min="2" max="2" width="14.5" customWidth="1"/>
    <col min="3" max="3" width="17" customWidth="1"/>
    <col min="4" max="4" width="8.83203125" style="6"/>
    <col min="5" max="8" width="0" style="6" hidden="1" customWidth="1"/>
    <col min="9" max="9" width="13" style="6" customWidth="1"/>
    <col min="10" max="10" width="15.5" style="12" customWidth="1"/>
    <col min="11" max="11" width="17.83203125" style="6" customWidth="1"/>
    <col min="12" max="12" width="9.5" style="6" customWidth="1"/>
  </cols>
  <sheetData>
    <row r="3" spans="2:22" ht="26" x14ac:dyDescent="0.3">
      <c r="B3" s="2" t="s">
        <v>103</v>
      </c>
      <c r="C3" s="2"/>
      <c r="D3" s="14"/>
    </row>
    <row r="4" spans="2:22" ht="26" x14ac:dyDescent="0.3">
      <c r="D4" s="15" t="s">
        <v>109</v>
      </c>
    </row>
    <row r="5" spans="2:22" ht="16" x14ac:dyDescent="0.2">
      <c r="N5" s="8" t="s">
        <v>100</v>
      </c>
      <c r="O5" s="8"/>
      <c r="P5" s="8"/>
      <c r="Q5" s="8"/>
      <c r="S5" s="8" t="s">
        <v>101</v>
      </c>
      <c r="T5" s="8"/>
      <c r="U5" s="8"/>
      <c r="V5" s="8"/>
    </row>
    <row r="6" spans="2:22" ht="34" x14ac:dyDescent="0.2">
      <c r="B6" s="3" t="s">
        <v>97</v>
      </c>
      <c r="C6" s="3" t="s">
        <v>98</v>
      </c>
      <c r="D6" s="4" t="s">
        <v>99</v>
      </c>
      <c r="E6" s="4" t="s">
        <v>100</v>
      </c>
      <c r="F6" s="4" t="s">
        <v>107</v>
      </c>
      <c r="G6" s="4" t="s">
        <v>101</v>
      </c>
      <c r="H6" s="4" t="s">
        <v>108</v>
      </c>
      <c r="I6" s="4" t="s">
        <v>106</v>
      </c>
      <c r="J6" s="11" t="s">
        <v>104</v>
      </c>
      <c r="K6" s="9" t="s">
        <v>105</v>
      </c>
      <c r="L6" s="4" t="s">
        <v>102</v>
      </c>
      <c r="N6" s="1" t="s">
        <v>26</v>
      </c>
      <c r="O6" s="1" t="s">
        <v>27</v>
      </c>
      <c r="S6" s="1" t="s">
        <v>26</v>
      </c>
      <c r="T6" s="1" t="s">
        <v>27</v>
      </c>
    </row>
    <row r="7" spans="2:22" ht="16" x14ac:dyDescent="0.2">
      <c r="B7" s="1" t="s">
        <v>86</v>
      </c>
      <c r="C7" s="1" t="s">
        <v>90</v>
      </c>
      <c r="D7" s="10" t="s">
        <v>91</v>
      </c>
      <c r="E7" s="6">
        <v>84.78</v>
      </c>
      <c r="F7" s="5">
        <f>E7*0.4</f>
        <v>33.911999999999999</v>
      </c>
      <c r="G7" s="6">
        <v>58.31</v>
      </c>
      <c r="H7" s="5">
        <f>G7*0.6</f>
        <v>34.985999999999997</v>
      </c>
      <c r="I7" s="6">
        <f>F7+H7</f>
        <v>68.897999999999996</v>
      </c>
      <c r="J7" s="12">
        <f>I7*V7*0.475*0.7</f>
        <v>0</v>
      </c>
      <c r="K7" s="13">
        <f>I7-J7</f>
        <v>68.897999999999996</v>
      </c>
      <c r="L7" s="7" t="str">
        <f>IF(I7&lt;50,"F",IF(K7&lt;65,"D",IF(K7&lt;80,"C",IF(K7&lt;90,"B",IF(K7&gt;=90,"A")))))</f>
        <v>C</v>
      </c>
      <c r="N7" s="1" t="s">
        <v>33</v>
      </c>
      <c r="O7" s="1" t="s">
        <v>33</v>
      </c>
      <c r="S7" s="1" t="s">
        <v>33</v>
      </c>
      <c r="T7" s="1" t="s">
        <v>33</v>
      </c>
      <c r="V7" s="1">
        <f>SUM(N7:U7)/100</f>
        <v>0</v>
      </c>
    </row>
    <row r="8" spans="2:22" ht="16" x14ac:dyDescent="0.2">
      <c r="B8" s="1" t="s">
        <v>86</v>
      </c>
      <c r="C8" s="1" t="s">
        <v>87</v>
      </c>
      <c r="D8" s="10" t="s">
        <v>88</v>
      </c>
      <c r="E8" s="6">
        <v>94.49</v>
      </c>
      <c r="F8" s="5">
        <f>E8*0.4</f>
        <v>37.795999999999999</v>
      </c>
      <c r="G8" s="6">
        <v>76.53</v>
      </c>
      <c r="H8" s="5">
        <f>G8*0.6</f>
        <v>45.917999999999999</v>
      </c>
      <c r="I8" s="6">
        <f>F8+H8</f>
        <v>83.713999999999999</v>
      </c>
      <c r="J8" s="12">
        <f>I8*V8*0.475*0.7</f>
        <v>0</v>
      </c>
      <c r="K8" s="13">
        <f>I8-J8</f>
        <v>83.713999999999999</v>
      </c>
      <c r="L8" s="7" t="str">
        <f>IF(I8&lt;50,"F",IF(K8&lt;65,"D",IF(K8&lt;80,"C",IF(K8&lt;90,"B",IF(K8&gt;=90,"A")))))</f>
        <v>B</v>
      </c>
      <c r="N8" s="1" t="s">
        <v>33</v>
      </c>
      <c r="O8" s="1" t="s">
        <v>33</v>
      </c>
      <c r="S8" s="1" t="s">
        <v>33</v>
      </c>
      <c r="T8" s="1" t="s">
        <v>33</v>
      </c>
      <c r="V8" s="1">
        <f>SUM(N8:U8)/100</f>
        <v>0</v>
      </c>
    </row>
    <row r="9" spans="2:22" ht="16" x14ac:dyDescent="0.2">
      <c r="B9" s="1" t="s">
        <v>75</v>
      </c>
      <c r="C9" s="1" t="s">
        <v>76</v>
      </c>
      <c r="D9" s="10" t="s">
        <v>77</v>
      </c>
      <c r="E9" s="6">
        <v>89.31</v>
      </c>
      <c r="F9" s="5">
        <f>E9*0.4</f>
        <v>35.724000000000004</v>
      </c>
      <c r="G9" s="6">
        <v>62.88</v>
      </c>
      <c r="H9" s="5">
        <f>G9*0.6</f>
        <v>37.728000000000002</v>
      </c>
      <c r="I9" s="6">
        <f>F9+H9</f>
        <v>73.451999999999998</v>
      </c>
      <c r="J9" s="12">
        <f>I9*V9*0.475*0.7</f>
        <v>2.4422790000000001</v>
      </c>
      <c r="K9" s="13">
        <f>I9-J9</f>
        <v>71.009720999999999</v>
      </c>
      <c r="L9" s="7" t="str">
        <f>IF(I9&lt;50,"F",IF(K9&lt;65,"D",IF(K9&lt;80,"C",IF(K9&lt;90,"B",IF(K9&gt;=90,"A")))))</f>
        <v>C</v>
      </c>
      <c r="N9" s="1" t="s">
        <v>33</v>
      </c>
      <c r="O9">
        <v>10</v>
      </c>
      <c r="S9" s="1" t="s">
        <v>33</v>
      </c>
      <c r="T9" s="1" t="s">
        <v>33</v>
      </c>
      <c r="V9" s="1">
        <f>SUM(N9:U9)/100</f>
        <v>0.1</v>
      </c>
    </row>
    <row r="10" spans="2:22" ht="16" x14ac:dyDescent="0.2">
      <c r="B10" s="1" t="s">
        <v>43</v>
      </c>
      <c r="C10" s="1" t="s">
        <v>44</v>
      </c>
      <c r="D10" s="10" t="s">
        <v>45</v>
      </c>
      <c r="E10" s="6">
        <v>54.28</v>
      </c>
      <c r="F10" s="5">
        <f>E10*0.4</f>
        <v>21.712000000000003</v>
      </c>
      <c r="G10" s="6">
        <v>75.8</v>
      </c>
      <c r="H10" s="5">
        <f>G10*0.6</f>
        <v>45.48</v>
      </c>
      <c r="I10" s="6">
        <f>F10+H10</f>
        <v>67.192000000000007</v>
      </c>
      <c r="J10" s="12">
        <f>I10*V10*0.475*0.7</f>
        <v>0</v>
      </c>
      <c r="K10" s="13">
        <f>I10-J10</f>
        <v>67.192000000000007</v>
      </c>
      <c r="L10" s="7" t="str">
        <f>IF(I10&lt;50,"F",IF(K10&lt;65,"D",IF(K10&lt;80,"C",IF(K10&lt;90,"B",IF(K10&gt;=90,"A")))))</f>
        <v>C</v>
      </c>
      <c r="N10" s="1" t="s">
        <v>33</v>
      </c>
      <c r="O10" s="1" t="s">
        <v>33</v>
      </c>
      <c r="S10" s="1" t="s">
        <v>33</v>
      </c>
      <c r="T10" s="1" t="s">
        <v>33</v>
      </c>
      <c r="V10" s="1">
        <f>SUM(N10:U10)/100</f>
        <v>0</v>
      </c>
    </row>
    <row r="11" spans="2:22" ht="16" x14ac:dyDescent="0.2">
      <c r="B11" s="1" t="s">
        <v>71</v>
      </c>
      <c r="C11" s="1" t="s">
        <v>72</v>
      </c>
      <c r="D11" s="10" t="s">
        <v>73</v>
      </c>
      <c r="E11" s="6">
        <v>89.23</v>
      </c>
      <c r="F11" s="5">
        <f>E11*0.4</f>
        <v>35.692</v>
      </c>
      <c r="G11" s="6">
        <v>69.58</v>
      </c>
      <c r="H11" s="5">
        <f>G11*0.6</f>
        <v>41.747999999999998</v>
      </c>
      <c r="I11" s="6">
        <f>F11+H11</f>
        <v>77.44</v>
      </c>
      <c r="J11" s="12">
        <f>I11*V11*0.475*0.7</f>
        <v>0</v>
      </c>
      <c r="K11" s="13">
        <f>I11-J11</f>
        <v>77.44</v>
      </c>
      <c r="L11" s="7" t="str">
        <f>IF(I11&lt;50,"F",IF(K11&lt;65,"D",IF(K11&lt;80,"C",IF(K11&lt;90,"B",IF(K11&gt;=90,"A")))))</f>
        <v>C</v>
      </c>
      <c r="N11" s="1" t="s">
        <v>33</v>
      </c>
      <c r="O11" s="1" t="s">
        <v>33</v>
      </c>
      <c r="S11" s="1" t="s">
        <v>33</v>
      </c>
      <c r="T11" s="1" t="s">
        <v>33</v>
      </c>
      <c r="V11" s="1">
        <f>SUM(N11:U11)/100</f>
        <v>0</v>
      </c>
    </row>
    <row r="12" spans="2:22" ht="16" x14ac:dyDescent="0.2">
      <c r="B12" s="1" t="s">
        <v>63</v>
      </c>
      <c r="C12" s="1" t="s">
        <v>64</v>
      </c>
      <c r="D12" s="10" t="s">
        <v>65</v>
      </c>
      <c r="E12" s="6">
        <v>70.959999999999994</v>
      </c>
      <c r="F12" s="5">
        <f>E12*0.4</f>
        <v>28.384</v>
      </c>
      <c r="G12" s="6">
        <v>72.81</v>
      </c>
      <c r="H12" s="5">
        <f>G12*0.6</f>
        <v>43.686</v>
      </c>
      <c r="I12" s="6">
        <f>F12+H12</f>
        <v>72.069999999999993</v>
      </c>
      <c r="J12" s="12">
        <f>I12*V12*0.475*0.7</f>
        <v>0</v>
      </c>
      <c r="K12" s="13">
        <f>I12-J12</f>
        <v>72.069999999999993</v>
      </c>
      <c r="L12" s="7" t="str">
        <f>IF(I12&lt;50,"F",IF(K12&lt;65,"D",IF(K12&lt;80,"C",IF(K12&lt;90,"B",IF(K12&gt;=90,"A")))))</f>
        <v>C</v>
      </c>
      <c r="N12" s="1" t="s">
        <v>33</v>
      </c>
      <c r="O12" s="1" t="s">
        <v>33</v>
      </c>
      <c r="S12" s="1" t="s">
        <v>33</v>
      </c>
      <c r="T12" s="1" t="s">
        <v>33</v>
      </c>
      <c r="V12" s="1">
        <f>SUM(N12:U12)/100</f>
        <v>0</v>
      </c>
    </row>
    <row r="13" spans="2:22" ht="16" x14ac:dyDescent="0.2">
      <c r="B13" s="1" t="s">
        <v>47</v>
      </c>
      <c r="C13" s="1" t="s">
        <v>48</v>
      </c>
      <c r="D13" s="10" t="s">
        <v>49</v>
      </c>
      <c r="E13" s="6">
        <v>93.81</v>
      </c>
      <c r="F13" s="5">
        <f>E13*0.4</f>
        <v>37.524000000000001</v>
      </c>
      <c r="G13" s="6">
        <v>76.55</v>
      </c>
      <c r="H13" s="5">
        <f>G13*0.6</f>
        <v>45.93</v>
      </c>
      <c r="I13" s="6">
        <f>F13+H13</f>
        <v>83.454000000000008</v>
      </c>
      <c r="J13" s="12">
        <f>I13*V13*0.475*0.7</f>
        <v>0</v>
      </c>
      <c r="K13" s="13">
        <f>I13-J13</f>
        <v>83.454000000000008</v>
      </c>
      <c r="L13" s="7" t="str">
        <f>IF(I13&lt;50,"F",IF(K13&lt;65,"D",IF(K13&lt;80,"C",IF(K13&lt;90,"B",IF(K13&gt;=90,"A")))))</f>
        <v>B</v>
      </c>
      <c r="N13" s="1" t="s">
        <v>33</v>
      </c>
      <c r="O13" s="1" t="s">
        <v>33</v>
      </c>
      <c r="S13" s="1" t="s">
        <v>33</v>
      </c>
      <c r="T13" s="1" t="s">
        <v>33</v>
      </c>
      <c r="V13" s="1">
        <f>SUM(N13:U13)/100</f>
        <v>0</v>
      </c>
    </row>
    <row r="14" spans="2:22" ht="16" x14ac:dyDescent="0.2">
      <c r="B14" s="1" t="s">
        <v>39</v>
      </c>
      <c r="C14" s="1" t="s">
        <v>40</v>
      </c>
      <c r="D14" s="10" t="s">
        <v>41</v>
      </c>
      <c r="E14" s="6">
        <v>93.22</v>
      </c>
      <c r="F14" s="5">
        <f>E14*0.4</f>
        <v>37.288000000000004</v>
      </c>
      <c r="G14" s="6">
        <v>75.59</v>
      </c>
      <c r="H14" s="5">
        <f>G14*0.6</f>
        <v>45.353999999999999</v>
      </c>
      <c r="I14" s="6">
        <f>F14+H14</f>
        <v>82.641999999999996</v>
      </c>
      <c r="J14" s="12">
        <f>I14*V14*0.475*0.7</f>
        <v>0</v>
      </c>
      <c r="K14" s="13">
        <f>I14-J14</f>
        <v>82.641999999999996</v>
      </c>
      <c r="L14" s="7" t="str">
        <f>IF(I14&lt;50,"F",IF(K14&lt;65,"D",IF(K14&lt;80,"C",IF(K14&lt;90,"B",IF(K14&gt;=90,"A")))))</f>
        <v>B</v>
      </c>
      <c r="N14" s="1" t="s">
        <v>33</v>
      </c>
      <c r="O14" s="1" t="s">
        <v>33</v>
      </c>
      <c r="S14" s="1" t="s">
        <v>33</v>
      </c>
      <c r="T14" s="1" t="s">
        <v>33</v>
      </c>
      <c r="V14" s="1">
        <f>SUM(N14:U14)/100</f>
        <v>0</v>
      </c>
    </row>
    <row r="15" spans="2:22" ht="16" x14ac:dyDescent="0.2">
      <c r="B15" s="1" t="s">
        <v>35</v>
      </c>
      <c r="C15" s="1" t="s">
        <v>36</v>
      </c>
      <c r="D15" s="10" t="s">
        <v>37</v>
      </c>
      <c r="E15" s="6">
        <v>86.86</v>
      </c>
      <c r="F15" s="5">
        <f>E15*0.4</f>
        <v>34.744</v>
      </c>
      <c r="G15" s="6">
        <v>80.05</v>
      </c>
      <c r="H15" s="5">
        <f>G15*0.6</f>
        <v>48.029999999999994</v>
      </c>
      <c r="I15" s="6">
        <f>F15+H15</f>
        <v>82.774000000000001</v>
      </c>
      <c r="J15" s="12">
        <f>I15*V15*0.475*0.7</f>
        <v>0</v>
      </c>
      <c r="K15" s="13">
        <f>I15-J15</f>
        <v>82.774000000000001</v>
      </c>
      <c r="L15" s="7" t="str">
        <f>IF(I15&lt;50,"F",IF(K15&lt;65,"D",IF(K15&lt;80,"C",IF(K15&lt;90,"B",IF(K15&gt;=90,"A")))))</f>
        <v>B</v>
      </c>
      <c r="N15" s="1" t="s">
        <v>33</v>
      </c>
      <c r="O15" s="1" t="s">
        <v>33</v>
      </c>
      <c r="S15" s="1" t="s">
        <v>33</v>
      </c>
      <c r="T15" s="1" t="s">
        <v>33</v>
      </c>
      <c r="V15" s="1">
        <f>SUM(N15:U15)/100</f>
        <v>0</v>
      </c>
    </row>
    <row r="16" spans="2:22" ht="16" x14ac:dyDescent="0.2">
      <c r="B16" s="1" t="s">
        <v>59</v>
      </c>
      <c r="C16" s="1" t="s">
        <v>60</v>
      </c>
      <c r="D16" s="10" t="s">
        <v>61</v>
      </c>
      <c r="E16" s="6">
        <v>78.069999999999993</v>
      </c>
      <c r="F16" s="5">
        <f>E16*0.4</f>
        <v>31.227999999999998</v>
      </c>
      <c r="G16" s="6">
        <v>68.290000000000006</v>
      </c>
      <c r="H16" s="5">
        <f>G16*0.6</f>
        <v>40.974000000000004</v>
      </c>
      <c r="I16" s="6">
        <f>F16+H16</f>
        <v>72.201999999999998</v>
      </c>
      <c r="J16" s="12">
        <f>I16*V16*0.475*0.7</f>
        <v>0</v>
      </c>
      <c r="K16" s="13">
        <f>I16-J16</f>
        <v>72.201999999999998</v>
      </c>
      <c r="L16" s="7" t="str">
        <f>IF(I16&lt;50,"F",IF(K16&lt;65,"D",IF(K16&lt;80,"C",IF(K16&lt;90,"B",IF(K16&gt;=90,"A")))))</f>
        <v>C</v>
      </c>
      <c r="N16" s="1" t="s">
        <v>33</v>
      </c>
      <c r="O16" s="1" t="s">
        <v>33</v>
      </c>
      <c r="S16" s="1" t="s">
        <v>33</v>
      </c>
      <c r="T16" s="1" t="s">
        <v>33</v>
      </c>
      <c r="V16" s="1">
        <f>SUM(N16:U16)/100</f>
        <v>0</v>
      </c>
    </row>
    <row r="17" spans="2:22" ht="16" x14ac:dyDescent="0.2">
      <c r="B17" s="1" t="s">
        <v>79</v>
      </c>
      <c r="C17" s="1" t="s">
        <v>83</v>
      </c>
      <c r="D17" s="10" t="s">
        <v>84</v>
      </c>
      <c r="E17" s="6">
        <v>75.98</v>
      </c>
      <c r="F17" s="5">
        <f>E17*0.4</f>
        <v>30.392000000000003</v>
      </c>
      <c r="G17" s="6">
        <v>60.11</v>
      </c>
      <c r="H17" s="5">
        <f>G17*0.6</f>
        <v>36.065999999999995</v>
      </c>
      <c r="I17" s="6">
        <f>F17+H17</f>
        <v>66.457999999999998</v>
      </c>
      <c r="J17" s="12">
        <f>I17*V17*0.475*0.7</f>
        <v>2.2097284999999998</v>
      </c>
      <c r="K17" s="13">
        <f>I17-J17</f>
        <v>64.248271500000001</v>
      </c>
      <c r="L17" s="7" t="str">
        <f>IF(I17&lt;50,"F",IF(K17&lt;65,"D",IF(K17&lt;80,"C",IF(K17&lt;90,"B",IF(K17&gt;=90,"A")))))</f>
        <v>D</v>
      </c>
      <c r="N17" s="1" t="s">
        <v>33</v>
      </c>
      <c r="O17">
        <v>10</v>
      </c>
      <c r="S17" s="1" t="s">
        <v>33</v>
      </c>
      <c r="T17" s="1" t="s">
        <v>33</v>
      </c>
      <c r="V17" s="1">
        <f>SUM(N17:U17)/100</f>
        <v>0.1</v>
      </c>
    </row>
    <row r="18" spans="2:22" ht="16" x14ac:dyDescent="0.2">
      <c r="B18" s="1" t="s">
        <v>51</v>
      </c>
      <c r="C18" s="1" t="s">
        <v>52</v>
      </c>
      <c r="D18" s="10" t="s">
        <v>53</v>
      </c>
      <c r="E18" s="6">
        <v>91.7</v>
      </c>
      <c r="F18" s="5">
        <f>E18*0.4</f>
        <v>36.68</v>
      </c>
      <c r="G18" s="6">
        <v>80.33</v>
      </c>
      <c r="H18" s="5">
        <f>G18*0.6</f>
        <v>48.198</v>
      </c>
      <c r="I18" s="6">
        <f>F18+H18</f>
        <v>84.878</v>
      </c>
      <c r="J18" s="12">
        <f>I18*V18*0.475*0.7</f>
        <v>0</v>
      </c>
      <c r="K18" s="13">
        <f>I18-J18</f>
        <v>84.878</v>
      </c>
      <c r="L18" s="7" t="str">
        <f>IF(I18&lt;50,"F",IF(K18&lt;65,"D",IF(K18&lt;80,"C",IF(K18&lt;90,"B",IF(K18&gt;=90,"A")))))</f>
        <v>B</v>
      </c>
      <c r="N18" s="1" t="s">
        <v>33</v>
      </c>
      <c r="O18" s="1" t="s">
        <v>33</v>
      </c>
      <c r="S18" s="1" t="s">
        <v>33</v>
      </c>
      <c r="T18" s="1" t="s">
        <v>33</v>
      </c>
      <c r="V18" s="1">
        <f>SUM(N18:U18)/100</f>
        <v>0</v>
      </c>
    </row>
    <row r="19" spans="2:22" ht="16" x14ac:dyDescent="0.2">
      <c r="B19" s="1" t="s">
        <v>55</v>
      </c>
      <c r="C19" s="1" t="s">
        <v>56</v>
      </c>
      <c r="D19" s="10" t="s">
        <v>57</v>
      </c>
      <c r="E19" s="6">
        <v>77.23</v>
      </c>
      <c r="F19" s="5">
        <f>E19*0.4</f>
        <v>30.892000000000003</v>
      </c>
      <c r="G19" s="6">
        <v>56.95</v>
      </c>
      <c r="H19" s="5">
        <f>G19*0.6</f>
        <v>34.17</v>
      </c>
      <c r="I19" s="6">
        <f>F19+H19</f>
        <v>65.062000000000012</v>
      </c>
      <c r="J19" s="12">
        <f>I19*V19*0.475*0.7</f>
        <v>2.1633115000000003</v>
      </c>
      <c r="K19" s="13">
        <f>I19-J19</f>
        <v>62.898688500000013</v>
      </c>
      <c r="L19" s="7" t="str">
        <f>IF(I19&lt;50,"F",IF(K19&lt;65,"D",IF(K19&lt;80,"C",IF(K19&lt;90,"B",IF(K19&gt;=90,"A")))))</f>
        <v>D</v>
      </c>
      <c r="N19" s="1" t="s">
        <v>33</v>
      </c>
      <c r="O19">
        <v>10</v>
      </c>
      <c r="S19" s="1" t="s">
        <v>33</v>
      </c>
      <c r="T19" s="1" t="s">
        <v>33</v>
      </c>
      <c r="V19" s="1">
        <f>SUM(N19:U19)/100</f>
        <v>0.1</v>
      </c>
    </row>
    <row r="20" spans="2:22" ht="16" x14ac:dyDescent="0.2">
      <c r="B20" s="1" t="s">
        <v>79</v>
      </c>
      <c r="C20" s="1" t="s">
        <v>80</v>
      </c>
      <c r="D20" s="10" t="s">
        <v>81</v>
      </c>
      <c r="E20" s="6">
        <v>88.2</v>
      </c>
      <c r="F20" s="5">
        <f>E20*0.4</f>
        <v>35.28</v>
      </c>
      <c r="G20" s="6">
        <v>75.91</v>
      </c>
      <c r="H20" s="5">
        <f>G20*0.6</f>
        <v>45.545999999999999</v>
      </c>
      <c r="I20" s="6">
        <f>F20+H20</f>
        <v>80.825999999999993</v>
      </c>
      <c r="J20" s="12">
        <f>I20*V20*0.475*0.7</f>
        <v>0</v>
      </c>
      <c r="K20" s="13">
        <f>I20-J20</f>
        <v>80.825999999999993</v>
      </c>
      <c r="L20" s="7" t="str">
        <f>IF(I20&lt;50,"F",IF(K20&lt;65,"D",IF(K20&lt;80,"C",IF(K20&lt;90,"B",IF(K20&gt;=90,"A")))))</f>
        <v>B</v>
      </c>
      <c r="N20" s="1" t="s">
        <v>33</v>
      </c>
      <c r="O20" s="1" t="s">
        <v>33</v>
      </c>
      <c r="S20" s="1" t="s">
        <v>33</v>
      </c>
      <c r="T20" s="1" t="s">
        <v>33</v>
      </c>
      <c r="V20" s="1">
        <f>SUM(N20:U20)/100</f>
        <v>0</v>
      </c>
    </row>
    <row r="21" spans="2:22" ht="16" x14ac:dyDescent="0.2">
      <c r="B21" s="1" t="s">
        <v>29</v>
      </c>
      <c r="C21" s="1" t="s">
        <v>30</v>
      </c>
      <c r="D21" s="10" t="s">
        <v>31</v>
      </c>
      <c r="E21" s="6">
        <v>94.2</v>
      </c>
      <c r="F21" s="5">
        <f>E21*0.4</f>
        <v>37.68</v>
      </c>
      <c r="G21" s="6">
        <v>77.42</v>
      </c>
      <c r="H21" s="5">
        <f>G21*0.6</f>
        <v>46.451999999999998</v>
      </c>
      <c r="I21" s="6">
        <f>F21+H21</f>
        <v>84.132000000000005</v>
      </c>
      <c r="J21" s="12">
        <f>I21*V21*0.475*0.7</f>
        <v>2.7973890000000003</v>
      </c>
      <c r="K21" s="13">
        <f>I21-J21</f>
        <v>81.33461100000001</v>
      </c>
      <c r="L21" s="7" t="str">
        <f>IF(I21&lt;50,"F",IF(K21&lt;65,"D",IF(K21&lt;80,"C",IF(K21&lt;90,"B",IF(K21&gt;=90,"A")))))</f>
        <v>B</v>
      </c>
      <c r="N21" s="1" t="s">
        <v>33</v>
      </c>
      <c r="O21">
        <v>10</v>
      </c>
      <c r="S21" s="1" t="s">
        <v>33</v>
      </c>
      <c r="T21" s="1" t="s">
        <v>33</v>
      </c>
      <c r="V21" s="1">
        <f>SUM(N21:U21)/100</f>
        <v>0.1</v>
      </c>
    </row>
    <row r="22" spans="2:22" ht="16" x14ac:dyDescent="0.2">
      <c r="B22" s="1" t="s">
        <v>67</v>
      </c>
      <c r="C22" s="1" t="s">
        <v>68</v>
      </c>
      <c r="D22" s="10" t="s">
        <v>69</v>
      </c>
      <c r="E22" s="6">
        <v>31.57</v>
      </c>
      <c r="F22" s="5">
        <f>E22*0.4</f>
        <v>12.628</v>
      </c>
      <c r="G22" s="6">
        <v>65.88</v>
      </c>
      <c r="H22" s="5">
        <f>G22*0.6</f>
        <v>39.527999999999999</v>
      </c>
      <c r="I22" s="6">
        <f>F22+H22</f>
        <v>52.155999999999999</v>
      </c>
      <c r="J22" s="12">
        <f>I22*V22*0.475*0.7</f>
        <v>0</v>
      </c>
      <c r="K22" s="13">
        <f>I22-J22</f>
        <v>52.155999999999999</v>
      </c>
      <c r="L22" s="7" t="str">
        <f>IF(I22&lt;50,"F",IF(K22&lt;65,"D",IF(K22&lt;80,"C",IF(K22&lt;90,"B",IF(K22&gt;=90,"A")))))</f>
        <v>D</v>
      </c>
      <c r="N22" s="1" t="s">
        <v>33</v>
      </c>
      <c r="O22" s="1" t="s">
        <v>33</v>
      </c>
      <c r="S22" s="1" t="s">
        <v>33</v>
      </c>
      <c r="T22" s="1" t="s">
        <v>33</v>
      </c>
      <c r="V22" s="1">
        <f>SUM(N22:U22)/100</f>
        <v>0</v>
      </c>
    </row>
    <row r="23" spans="2:22" ht="16" x14ac:dyDescent="0.2">
      <c r="B23" s="1" t="s">
        <v>93</v>
      </c>
      <c r="C23" s="1" t="s">
        <v>94</v>
      </c>
      <c r="D23" s="10" t="s">
        <v>95</v>
      </c>
      <c r="E23" s="6">
        <v>87.23</v>
      </c>
      <c r="F23" s="5">
        <f>E23*0.4</f>
        <v>34.892000000000003</v>
      </c>
      <c r="G23" s="6">
        <v>92.36</v>
      </c>
      <c r="H23" s="5">
        <f>G23*0.6</f>
        <v>55.415999999999997</v>
      </c>
      <c r="I23" s="6">
        <f>F23+H23</f>
        <v>90.307999999999993</v>
      </c>
      <c r="J23" s="12">
        <f>I23*V23*0.475*0.7</f>
        <v>3.0027409999999999</v>
      </c>
      <c r="K23" s="13">
        <f>I23-J23</f>
        <v>87.305258999999992</v>
      </c>
      <c r="L23" s="7" t="str">
        <f>IF(I23&lt;50,"F",IF(K23&lt;65,"D",IF(K23&lt;80,"C",IF(K23&lt;90,"B",IF(K23&gt;=90,"A")))))</f>
        <v>B</v>
      </c>
      <c r="N23" s="1" t="s">
        <v>33</v>
      </c>
      <c r="O23">
        <v>10</v>
      </c>
      <c r="S23" s="1" t="s">
        <v>33</v>
      </c>
      <c r="T23" s="1" t="s">
        <v>33</v>
      </c>
      <c r="V23" s="1">
        <f>SUM(N23:U23)/100</f>
        <v>0.1</v>
      </c>
    </row>
  </sheetData>
  <sortState xmlns:xlrd2="http://schemas.microsoft.com/office/spreadsheetml/2017/richdata2" ref="B7:V23">
    <sortCondition ref="D7:D23"/>
  </sortState>
  <mergeCells count="2">
    <mergeCell ref="N5:Q5"/>
    <mergeCell ref="S5:V5"/>
  </mergeCells>
  <conditionalFormatting sqref="L7:L23">
    <cfRule type="cellIs" dxfId="13" priority="1" stopIfTrue="1" operator="lessThan">
      <formula>#REF!/#REF!*60</formula>
    </cfRule>
    <cfRule type="cellIs" dxfId="12" priority="2" stopIfTrue="1" operator="between">
      <formula>#REF!/#REF!*60</formula>
      <formula>#REF!/#REF!*89</formula>
    </cfRule>
    <cfRule type="cellIs" dxfId="11" priority="3" stopIfTrue="1" operator="greaterThanOrEqual">
      <formula>#REF!/#REF!*90</formula>
    </cfRule>
  </conditionalFormatting>
  <pageMargins left="0.7" right="0.7" top="0.75" bottom="0.75" header="0.3" footer="0.3"/>
  <pageSetup paperSize="9" orientation="portrait" horizontalDpi="0" verticalDpi="0"/>
  <ignoredErrors>
    <ignoredError sqref="D7:D2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calculating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JCS</cp:lastModifiedBy>
  <dcterms:created xsi:type="dcterms:W3CDTF">2023-01-13T09:44:04Z</dcterms:created>
  <dcterms:modified xsi:type="dcterms:W3CDTF">2023-01-13T10:49:54Z</dcterms:modified>
  <cp:category/>
</cp:coreProperties>
</file>