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1C757F29-E939-4440-B89D-81D7A16DA495}" xr6:coauthVersionLast="47" xr6:coauthVersionMax="47" xr10:uidLastSave="{00000000-0000-0000-0000-000000000000}"/>
  <bookViews>
    <workbookView xWindow="400" yWindow="580" windowWidth="45500" windowHeight="25940" activeTab="1" xr2:uid="{00000000-000D-0000-FFFF-FFFF00000000}"/>
  </bookViews>
  <sheets>
    <sheet name="Grades" sheetId="1" r:id="rId1"/>
    <sheet name="EHSS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J7" i="2"/>
  <c r="J33" i="2"/>
  <c r="J21" i="2"/>
  <c r="J35" i="2"/>
  <c r="J13" i="2"/>
  <c r="J10" i="2"/>
  <c r="J27" i="2"/>
  <c r="J16" i="2"/>
  <c r="J19" i="2"/>
  <c r="J32" i="2"/>
  <c r="J28" i="2"/>
  <c r="J30" i="2"/>
  <c r="J31" i="2"/>
  <c r="J34" i="2"/>
  <c r="J20" i="2"/>
  <c r="J36" i="2"/>
  <c r="J12" i="2"/>
  <c r="J11" i="2"/>
  <c r="J9" i="2"/>
  <c r="J14" i="2"/>
  <c r="J18" i="2"/>
  <c r="J25" i="2"/>
  <c r="J15" i="2"/>
  <c r="J37" i="2"/>
  <c r="J29" i="2"/>
  <c r="J8" i="2"/>
  <c r="J23" i="2"/>
  <c r="J24" i="2"/>
  <c r="J6" i="2"/>
  <c r="J22" i="2"/>
  <c r="J38" i="2"/>
  <c r="J26" i="2"/>
  <c r="H17" i="2"/>
  <c r="H7" i="2"/>
  <c r="H33" i="2"/>
  <c r="H21" i="2"/>
  <c r="H35" i="2"/>
  <c r="H13" i="2"/>
  <c r="H10" i="2"/>
  <c r="H27" i="2"/>
  <c r="H16" i="2"/>
  <c r="H19" i="2"/>
  <c r="H32" i="2"/>
  <c r="H28" i="2"/>
  <c r="H30" i="2"/>
  <c r="H31" i="2"/>
  <c r="H34" i="2"/>
  <c r="H20" i="2"/>
  <c r="H36" i="2"/>
  <c r="H12" i="2"/>
  <c r="H11" i="2"/>
  <c r="H9" i="2"/>
  <c r="H14" i="2"/>
  <c r="H18" i="2"/>
  <c r="H25" i="2"/>
  <c r="H15" i="2"/>
  <c r="H37" i="2"/>
  <c r="H29" i="2"/>
  <c r="H8" i="2"/>
  <c r="H23" i="2"/>
  <c r="H24" i="2"/>
  <c r="H6" i="2"/>
  <c r="H22" i="2"/>
  <c r="H38" i="2"/>
  <c r="F17" i="2"/>
  <c r="F7" i="2"/>
  <c r="F33" i="2"/>
  <c r="F21" i="2"/>
  <c r="F35" i="2"/>
  <c r="F13" i="2"/>
  <c r="I13" i="2" s="1"/>
  <c r="K13" i="2" s="1"/>
  <c r="L13" i="2" s="1"/>
  <c r="F10" i="2"/>
  <c r="F27" i="2"/>
  <c r="F16" i="2"/>
  <c r="F19" i="2"/>
  <c r="F32" i="2"/>
  <c r="F28" i="2"/>
  <c r="F30" i="2"/>
  <c r="F31" i="2"/>
  <c r="F34" i="2"/>
  <c r="F20" i="2"/>
  <c r="F36" i="2"/>
  <c r="F12" i="2"/>
  <c r="F11" i="2"/>
  <c r="F9" i="2"/>
  <c r="F14" i="2"/>
  <c r="F18" i="2"/>
  <c r="I18" i="2" s="1"/>
  <c r="K18" i="2" s="1"/>
  <c r="L18" i="2" s="1"/>
  <c r="F25" i="2"/>
  <c r="F15" i="2"/>
  <c r="F37" i="2"/>
  <c r="F29" i="2"/>
  <c r="I29" i="2" s="1"/>
  <c r="K29" i="2" s="1"/>
  <c r="L29" i="2" s="1"/>
  <c r="F8" i="2"/>
  <c r="F23" i="2"/>
  <c r="F24" i="2"/>
  <c r="F6" i="2"/>
  <c r="I6" i="2" s="1"/>
  <c r="K6" i="2" s="1"/>
  <c r="L6" i="2" s="1"/>
  <c r="F22" i="2"/>
  <c r="F38" i="2"/>
  <c r="H26" i="2"/>
  <c r="F26" i="2"/>
  <c r="I23" i="2" l="1"/>
  <c r="K23" i="2" s="1"/>
  <c r="L23" i="2" s="1"/>
  <c r="I9" i="2"/>
  <c r="K9" i="2" s="1"/>
  <c r="L9" i="2" s="1"/>
  <c r="I20" i="2"/>
  <c r="K20" i="2" s="1"/>
  <c r="L20" i="2" s="1"/>
  <c r="I16" i="2"/>
  <c r="K16" i="2" s="1"/>
  <c r="L16" i="2" s="1"/>
  <c r="I35" i="2"/>
  <c r="K35" i="2" s="1"/>
  <c r="L35" i="2" s="1"/>
  <c r="I17" i="2"/>
  <c r="K17" i="2" s="1"/>
  <c r="L17" i="2" s="1"/>
  <c r="I11" i="2"/>
  <c r="K11" i="2" s="1"/>
  <c r="L11" i="2" s="1"/>
  <c r="I34" i="2"/>
  <c r="K34" i="2" s="1"/>
  <c r="L34" i="2" s="1"/>
  <c r="I28" i="2"/>
  <c r="K28" i="2" s="1"/>
  <c r="L28" i="2" s="1"/>
  <c r="I27" i="2"/>
  <c r="K27" i="2" s="1"/>
  <c r="L27" i="2" s="1"/>
  <c r="I19" i="2"/>
  <c r="K19" i="2" s="1"/>
  <c r="L19" i="2" s="1"/>
  <c r="I8" i="2"/>
  <c r="K8" i="2" s="1"/>
  <c r="L8" i="2" s="1"/>
  <c r="I25" i="2"/>
  <c r="K25" i="2" s="1"/>
  <c r="L25" i="2" s="1"/>
  <c r="I14" i="2"/>
  <c r="K14" i="2" s="1"/>
  <c r="L14" i="2" s="1"/>
  <c r="I30" i="2"/>
  <c r="K30" i="2" s="1"/>
  <c r="L30" i="2" s="1"/>
  <c r="I15" i="2"/>
  <c r="K15" i="2" s="1"/>
  <c r="L15" i="2" s="1"/>
  <c r="I12" i="2"/>
  <c r="K12" i="2" s="1"/>
  <c r="L12" i="2" s="1"/>
  <c r="I21" i="2"/>
  <c r="K21" i="2" s="1"/>
  <c r="L21" i="2" s="1"/>
  <c r="I22" i="2"/>
  <c r="K22" i="2" s="1"/>
  <c r="L22" i="2" s="1"/>
  <c r="I7" i="2"/>
  <c r="L7" i="2" s="1"/>
  <c r="I10" i="2"/>
  <c r="K10" i="2" s="1"/>
  <c r="L10" i="2" s="1"/>
  <c r="I26" i="2"/>
  <c r="K26" i="2" s="1"/>
  <c r="L26" i="2" s="1"/>
  <c r="I38" i="2"/>
  <c r="K38" i="2" s="1"/>
  <c r="L38" i="2" s="1"/>
  <c r="I36" i="2"/>
  <c r="K36" i="2" s="1"/>
  <c r="L36" i="2" s="1"/>
  <c r="I33" i="2"/>
  <c r="K33" i="2" s="1"/>
  <c r="L33" i="2" s="1"/>
  <c r="I31" i="2"/>
  <c r="K31" i="2" s="1"/>
  <c r="L31" i="2" s="1"/>
  <c r="I24" i="2"/>
  <c r="K24" i="2" s="1"/>
  <c r="L24" i="2" s="1"/>
  <c r="I37" i="2"/>
  <c r="K37" i="2" s="1"/>
  <c r="L37" i="2" s="1"/>
  <c r="I32" i="2"/>
  <c r="K32" i="2" s="1"/>
  <c r="L32" i="2" s="1"/>
</calcChain>
</file>

<file path=xl/sharedStrings.xml><?xml version="1.0" encoding="utf-8"?>
<sst xmlns="http://schemas.openxmlformats.org/spreadsheetml/2006/main" count="435" uniqueCount="181">
  <si>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</si>
  <si>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</si>
  <si>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</si>
  <si>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</si>
  <si>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</si>
  <si>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</si>
  <si>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</si>
  <si>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</si>
  <si>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</si>
  <si>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4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</si>
  <si>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</si>
  <si>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</si>
  <si>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</si>
  <si>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</si>
  <si>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</si>
  <si>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</si>
  <si>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</si>
  <si>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</si>
  <si>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</si>
  <si>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</si>
  <si>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</si>
  <si>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</si>
  <si>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</si>
  <si>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</si>
  <si>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</si>
  <si>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</si>
  <si>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Chamroeunpanhaseri</t>
  </si>
  <si>
    <t>Reaksa</t>
  </si>
  <si>
    <t>14821</t>
  </si>
  <si>
    <t>chamroeunpanhaseri.reaksa@pucsr.edu.kh</t>
  </si>
  <si>
    <t>-</t>
  </si>
  <si>
    <t>1683629070</t>
  </si>
  <si>
    <t>Chan</t>
  </si>
  <si>
    <t>Sophanrinuth</t>
  </si>
  <si>
    <t>14650</t>
  </si>
  <si>
    <t>chan.sophanrinuth@pucsr.edu.kh</t>
  </si>
  <si>
    <t>Chiem</t>
  </si>
  <si>
    <t>Sophany</t>
  </si>
  <si>
    <t>14287</t>
  </si>
  <si>
    <t>chiem.sophany@pucsr.edu.kh</t>
  </si>
  <si>
    <t>Chign</t>
  </si>
  <si>
    <t>Sreynith</t>
  </si>
  <si>
    <t>15327</t>
  </si>
  <si>
    <t>chign.sreynith@pucsr.edu.kh</t>
  </si>
  <si>
    <t>Chin</t>
  </si>
  <si>
    <t>Chikuncheur</t>
  </si>
  <si>
    <t>14778</t>
  </si>
  <si>
    <t>chin.chikuncheur@pucsr.edu.kh</t>
  </si>
  <si>
    <t>Chuon</t>
  </si>
  <si>
    <t>Sokvichea</t>
  </si>
  <si>
    <t>15383</t>
  </si>
  <si>
    <t>chuon.sokvichea@pucsr.edu.kh</t>
  </si>
  <si>
    <t>Dy</t>
  </si>
  <si>
    <t>Sana</t>
  </si>
  <si>
    <t>14630</t>
  </si>
  <si>
    <t>dy.sana@pucsr.edu.kh</t>
  </si>
  <si>
    <t>Enh</t>
  </si>
  <si>
    <t>Yaro</t>
  </si>
  <si>
    <t>14621</t>
  </si>
  <si>
    <t>enh.yaro@pucsr.edu.kh</t>
  </si>
  <si>
    <t>Him</t>
  </si>
  <si>
    <t>Keodine</t>
  </si>
  <si>
    <t>14840</t>
  </si>
  <si>
    <t>him.keodine@pucsr.edu.kh</t>
  </si>
  <si>
    <t>Kay</t>
  </si>
  <si>
    <t>Chansophy</t>
  </si>
  <si>
    <t>14648</t>
  </si>
  <si>
    <t>kay.chansophy@pucsr.edu.kh</t>
  </si>
  <si>
    <t>Ket</t>
  </si>
  <si>
    <t>Lyhour</t>
  </si>
  <si>
    <t>14653</t>
  </si>
  <si>
    <t>ket.lyhour@pucsr.edu.kh</t>
  </si>
  <si>
    <t>Khun</t>
  </si>
  <si>
    <t>Seavping</t>
  </si>
  <si>
    <t>15321</t>
  </si>
  <si>
    <t>khun.seavping@pucsr.edu.kh</t>
  </si>
  <si>
    <t>Kim</t>
  </si>
  <si>
    <t>Leang</t>
  </si>
  <si>
    <t>15280</t>
  </si>
  <si>
    <t>kim.leang@pucsr.edu.kh</t>
  </si>
  <si>
    <t>Koeng</t>
  </si>
  <si>
    <t>Soknita</t>
  </si>
  <si>
    <t>14771</t>
  </si>
  <si>
    <t>koeng.soknita@pucsr.edu.kh</t>
  </si>
  <si>
    <t>Kong</t>
  </si>
  <si>
    <t>Sereyvattana</t>
  </si>
  <si>
    <t>kong.sereyvattana@pucsr.edu.kh</t>
  </si>
  <si>
    <t>Sereyvattanac</t>
  </si>
  <si>
    <t>kong.sereyvattanac@pucsr.edu.kh</t>
  </si>
  <si>
    <t>Sovannara</t>
  </si>
  <si>
    <t>15354</t>
  </si>
  <si>
    <t>kong.sovannara@pucsr.edu.kh</t>
  </si>
  <si>
    <t>Ky</t>
  </si>
  <si>
    <t>Bunheng</t>
  </si>
  <si>
    <t>14776</t>
  </si>
  <si>
    <t>ky.bunheng@pucsr.edu.kh</t>
  </si>
  <si>
    <t>Na</t>
  </si>
  <si>
    <t>Yuri</t>
  </si>
  <si>
    <t>14796</t>
  </si>
  <si>
    <t>na.yuri@pucsr.edu.kh</t>
  </si>
  <si>
    <t>Nann</t>
  </si>
  <si>
    <t>Kanita</t>
  </si>
  <si>
    <t>15391</t>
  </si>
  <si>
    <t>nann.kanita@pucsr.edu.kh</t>
  </si>
  <si>
    <t>Nom</t>
  </si>
  <si>
    <t>Sophanphak</t>
  </si>
  <si>
    <t>14624</t>
  </si>
  <si>
    <t>nom.sophanphak@pucsr.edu.kh</t>
  </si>
  <si>
    <t>Sreymao</t>
  </si>
  <si>
    <t>14623</t>
  </si>
  <si>
    <t>nom.sreymao@pucsr.edu.kh</t>
  </si>
  <si>
    <t>Plong</t>
  </si>
  <si>
    <t>Chanhengheng</t>
  </si>
  <si>
    <t>14617</t>
  </si>
  <si>
    <t>plong.chanhengheng@pucsr.edu.kh</t>
  </si>
  <si>
    <t>Reth</t>
  </si>
  <si>
    <t>Rina</t>
  </si>
  <si>
    <t>14634</t>
  </si>
  <si>
    <t>reth.rina@pucsr.edu.kh</t>
  </si>
  <si>
    <t>Samban</t>
  </si>
  <si>
    <t>Rany</t>
  </si>
  <si>
    <t>14651</t>
  </si>
  <si>
    <t>samban.rany@pucsr.edu.kh</t>
  </si>
  <si>
    <t>Sambo</t>
  </si>
  <si>
    <t>Sambath</t>
  </si>
  <si>
    <t>14815</t>
  </si>
  <si>
    <t>sambo.sambath@pucsr.edu.kh</t>
  </si>
  <si>
    <t>Sarath</t>
  </si>
  <si>
    <t>Bora</t>
  </si>
  <si>
    <t>14643</t>
  </si>
  <si>
    <t>sarath.bora@pucsr.edu.kh</t>
  </si>
  <si>
    <t>Soeum</t>
  </si>
  <si>
    <t>soeum.reaksa@pucsr.edu.kh</t>
  </si>
  <si>
    <t>Sokchea</t>
  </si>
  <si>
    <t>Narith</t>
  </si>
  <si>
    <t>15301</t>
  </si>
  <si>
    <t>sokchea.narith@pucsr.edu.kh</t>
  </si>
  <si>
    <t>Sokhom</t>
  </si>
  <si>
    <t>Votana</t>
  </si>
  <si>
    <t>14612</t>
  </si>
  <si>
    <t>sokhom.votana@pucsr.edu.kh</t>
  </si>
  <si>
    <t>Soprapha</t>
  </si>
  <si>
    <t>Phuchhit</t>
  </si>
  <si>
    <t>14805</t>
  </si>
  <si>
    <t>soprapha.phuchhit@pucsr.edu.kh</t>
  </si>
  <si>
    <t>Sunheang</t>
  </si>
  <si>
    <t>Sivmey</t>
  </si>
  <si>
    <t>14806</t>
  </si>
  <si>
    <t>sunheang.sivmey@pucsr.edu.kh</t>
  </si>
  <si>
    <t>Than</t>
  </si>
  <si>
    <t>Chandy</t>
  </si>
  <si>
    <t>10114</t>
  </si>
  <si>
    <t>than.chandy@pucsr.edu.kh</t>
  </si>
  <si>
    <t>Ty</t>
  </si>
  <si>
    <t>Vido</t>
  </si>
  <si>
    <t>14797</t>
  </si>
  <si>
    <t>ty.vido@pucsr.edu.kh</t>
  </si>
  <si>
    <t>Uy</t>
  </si>
  <si>
    <t>Sophal</t>
  </si>
  <si>
    <t>14800</t>
  </si>
  <si>
    <t>uy.sophal@pucsr.edu.kh</t>
  </si>
  <si>
    <t>Yong</t>
  </si>
  <si>
    <t>Sereyhongly</t>
  </si>
  <si>
    <t>15434</t>
  </si>
  <si>
    <t>yong.sereyhongly@pucsr.edu.kh</t>
  </si>
  <si>
    <t>SURNAME</t>
  </si>
  <si>
    <t>FIRST NAME</t>
  </si>
  <si>
    <t>ID</t>
  </si>
  <si>
    <t>2 DAYS</t>
  </si>
  <si>
    <t>3 DAYS</t>
  </si>
  <si>
    <t>GRADE</t>
  </si>
  <si>
    <t>EHSS-2</t>
  </si>
  <si>
    <t>15408</t>
  </si>
  <si>
    <t>15314</t>
  </si>
  <si>
    <t>15315</t>
  </si>
  <si>
    <t>SUBTOTAL</t>
  </si>
  <si>
    <t>ABSENCE PENALTY</t>
  </si>
  <si>
    <t>FINAL SCORE AFTER PENALTY</t>
  </si>
  <si>
    <t>Column1</t>
  </si>
  <si>
    <t>Column2</t>
  </si>
  <si>
    <t>EHSS-2 - Final Grades - 13 February 2023 Term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</si>
</sst>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center" vertical="center" wrapText="1"/>
    </xf>
    <xf numFmtId="39" fontId="0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3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7" formatCode="#,##0.00_);\(#,##0.00\)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832C2-4FDC-4B41-99A5-8A7A563D0E5A}" name="Table2" displayName="Table2" ref="D5:L38" totalsRowShown="0" headerRowDxfId="5" headerRowCellStyle="Comma">
  <autoFilter ref="D5:L38" xr:uid="{BC5832C2-4FDC-4B41-99A5-8A7A563D0E5A}"/>
  <tableColumns count="9">
    <tableColumn id="1" xr3:uid="{B25AA67E-DAEE-724F-917E-6F2E68891C16}" name="ID" dataDxfId="0"/>
    <tableColumn id="2" xr3:uid="{BE2C8E8B-B69A-3843-AF40-1A31AB3B9A50}" name="2 DAYS" dataDxfId="1" dataCellStyle="Comma"/>
    <tableColumn id="3" xr3:uid="{92EA9B73-1BD6-494D-8308-EBC1F9D2C09E}" name="Column1" dataDxfId="9" dataCellStyle="Comma">
      <calculatedColumnFormula>E6*0.4</calculatedColumnFormula>
    </tableColumn>
    <tableColumn id="4" xr3:uid="{2CB14BD6-7358-B54D-B610-D6702B8665DA}" name="3 DAYS" dataDxfId="8" dataCellStyle="Comma"/>
    <tableColumn id="5" xr3:uid="{0DEED4D5-662F-9248-9E46-3A1BA5596546}" name="Column2" dataDxfId="7" dataCellStyle="Comma">
      <calculatedColumnFormula>G6*0.6</calculatedColumnFormula>
    </tableColumn>
    <tableColumn id="6" xr3:uid="{0B913375-7319-364C-8CFA-6FD839C52F74}" name="SUBTOTAL" dataDxfId="6" dataCellStyle="Comma">
      <calculatedColumnFormula>F6+H6</calculatedColumnFormula>
    </tableColumn>
    <tableColumn id="7" xr3:uid="{CAE63C20-7982-E347-BC06-201E99F7EDE3}" name="ABSENCE PENALTY" dataDxfId="4" dataCellStyle="Comma">
      <calculatedColumnFormula>SUM(N6:T6)*0.475*0.7</calculatedColumnFormula>
    </tableColumn>
    <tableColumn id="8" xr3:uid="{756D5902-15B0-6E49-BF3B-4772013E06FC}" name="FINAL SCORE AFTER PENALTY" dataDxfId="2" dataCellStyle="Comma">
      <calculatedColumnFormula>I6-J6</calculatedColumnFormula>
    </tableColumn>
    <tableColumn id="9" xr3:uid="{08F35753-1FDA-EC4A-8FA5-8E1544D77D20}" name="GRADE" dataDxfId="3">
      <calculatedColumnFormula>IF(K6&lt;50,"F",IF(K6&lt;65,"D",IF(K6&lt;80,"C",IF(K6&lt;90,"B",IF(K6&gt;=90,"A")))))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opLeftCell="F1" workbookViewId="0">
      <selection activeCell="X1" sqref="X1:Y37"/>
    </sheetView>
  </sheetViews>
  <sheetFormatPr baseColWidth="10" defaultColWidth="8.83203125" defaultRowHeight="15" x14ac:dyDescent="0.2"/>
  <cols>
    <col min="2" max="2" width="15.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37.729999999999997</v>
      </c>
      <c r="H2">
        <v>77.33</v>
      </c>
      <c r="I2">
        <v>13.02</v>
      </c>
      <c r="J2">
        <v>8.68</v>
      </c>
      <c r="K2">
        <v>12.91</v>
      </c>
      <c r="L2">
        <v>8.61</v>
      </c>
      <c r="M2">
        <v>51.4</v>
      </c>
      <c r="N2">
        <v>7.34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 s="1" t="s">
        <v>30</v>
      </c>
      <c r="Y2">
        <v>50</v>
      </c>
      <c r="Z2" s="1" t="s">
        <v>31</v>
      </c>
    </row>
    <row r="3" spans="1:26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90.97</v>
      </c>
      <c r="H3">
        <v>94.15</v>
      </c>
      <c r="I3">
        <v>14.67</v>
      </c>
      <c r="J3">
        <v>9.7799999999999994</v>
      </c>
      <c r="K3">
        <v>14.47</v>
      </c>
      <c r="L3">
        <v>9.65</v>
      </c>
      <c r="M3">
        <v>65</v>
      </c>
      <c r="N3">
        <v>9.2899999999999991</v>
      </c>
      <c r="O3">
        <v>93.17</v>
      </c>
      <c r="P3">
        <v>13.45</v>
      </c>
      <c r="Q3">
        <v>8.8699999999999992</v>
      </c>
      <c r="R3">
        <v>9.06</v>
      </c>
      <c r="S3">
        <v>13.81</v>
      </c>
      <c r="T3">
        <v>9.2100000000000009</v>
      </c>
      <c r="U3">
        <v>65.91</v>
      </c>
      <c r="V3">
        <v>9.42</v>
      </c>
      <c r="W3">
        <v>2</v>
      </c>
      <c r="X3" s="1" t="s">
        <v>30</v>
      </c>
      <c r="Y3">
        <v>10</v>
      </c>
      <c r="Z3" s="1" t="s">
        <v>31</v>
      </c>
    </row>
    <row r="4" spans="1:26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 t="s">
        <v>30</v>
      </c>
      <c r="Y4">
        <v>50</v>
      </c>
      <c r="Z4" s="1" t="s">
        <v>31</v>
      </c>
    </row>
    <row r="5" spans="1:26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89.5</v>
      </c>
      <c r="H5">
        <v>89.3</v>
      </c>
      <c r="I5">
        <v>14.75</v>
      </c>
      <c r="J5">
        <v>9.83</v>
      </c>
      <c r="K5">
        <v>14.15</v>
      </c>
      <c r="L5">
        <v>9.44</v>
      </c>
      <c r="M5">
        <v>60.4</v>
      </c>
      <c r="N5">
        <v>8.6300000000000008</v>
      </c>
      <c r="O5">
        <v>90.7</v>
      </c>
      <c r="P5">
        <v>13.52</v>
      </c>
      <c r="Q5">
        <v>9.67</v>
      </c>
      <c r="R5">
        <v>8.36</v>
      </c>
      <c r="S5">
        <v>13.93</v>
      </c>
      <c r="T5">
        <v>9.2899999999999991</v>
      </c>
      <c r="U5">
        <v>63.25</v>
      </c>
      <c r="V5">
        <v>9.0399999999999991</v>
      </c>
      <c r="W5">
        <v>4</v>
      </c>
      <c r="X5" s="1" t="s">
        <v>30</v>
      </c>
      <c r="Y5" s="1" t="s">
        <v>30</v>
      </c>
      <c r="Z5" s="1" t="s">
        <v>31</v>
      </c>
    </row>
    <row r="6" spans="1:26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94.24</v>
      </c>
      <c r="H6">
        <v>93.05</v>
      </c>
      <c r="I6">
        <v>15</v>
      </c>
      <c r="J6">
        <v>10</v>
      </c>
      <c r="K6">
        <v>14.65</v>
      </c>
      <c r="L6">
        <v>9.76</v>
      </c>
      <c r="M6">
        <v>63.4</v>
      </c>
      <c r="N6">
        <v>9.06</v>
      </c>
      <c r="O6">
        <v>94.82</v>
      </c>
      <c r="P6">
        <v>14.45</v>
      </c>
      <c r="Q6">
        <v>10</v>
      </c>
      <c r="R6">
        <v>9.27</v>
      </c>
      <c r="S6">
        <v>14.05</v>
      </c>
      <c r="T6">
        <v>9.3699999999999992</v>
      </c>
      <c r="U6">
        <v>66.319999999999993</v>
      </c>
      <c r="V6">
        <v>9.4700000000000006</v>
      </c>
      <c r="W6">
        <v>5</v>
      </c>
      <c r="X6" s="1" t="s">
        <v>30</v>
      </c>
      <c r="Y6" s="1" t="s">
        <v>30</v>
      </c>
      <c r="Z6" s="1" t="s">
        <v>31</v>
      </c>
    </row>
    <row r="7" spans="1:26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81.96</v>
      </c>
      <c r="H7">
        <v>76.400000000000006</v>
      </c>
      <c r="I7">
        <v>13.18</v>
      </c>
      <c r="J7">
        <v>8.7899999999999991</v>
      </c>
      <c r="K7">
        <v>12.41</v>
      </c>
      <c r="L7">
        <v>8.2799999999999994</v>
      </c>
      <c r="M7">
        <v>50.8</v>
      </c>
      <c r="N7">
        <v>7.26</v>
      </c>
      <c r="O7">
        <v>85.63</v>
      </c>
      <c r="P7">
        <v>11.1</v>
      </c>
      <c r="Q7">
        <v>9.3800000000000008</v>
      </c>
      <c r="R7">
        <v>5.42</v>
      </c>
      <c r="S7">
        <v>13.13</v>
      </c>
      <c r="T7">
        <v>8.75</v>
      </c>
      <c r="U7">
        <v>61.4</v>
      </c>
      <c r="V7">
        <v>8.77</v>
      </c>
      <c r="W7">
        <v>5</v>
      </c>
      <c r="X7" s="1" t="s">
        <v>30</v>
      </c>
      <c r="Y7" s="1" t="s">
        <v>30</v>
      </c>
      <c r="Z7" s="1" t="s">
        <v>31</v>
      </c>
    </row>
    <row r="8" spans="1:26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66.12</v>
      </c>
      <c r="H8">
        <v>71.02</v>
      </c>
      <c r="I8">
        <v>13.8</v>
      </c>
      <c r="J8">
        <v>9.1999999999999993</v>
      </c>
      <c r="K8">
        <v>10.42</v>
      </c>
      <c r="L8">
        <v>6.95</v>
      </c>
      <c r="M8">
        <v>46.8</v>
      </c>
      <c r="N8">
        <v>6.69</v>
      </c>
      <c r="O8">
        <v>61.86</v>
      </c>
      <c r="P8">
        <v>10.27</v>
      </c>
      <c r="Q8">
        <v>7.34</v>
      </c>
      <c r="R8">
        <v>6.35</v>
      </c>
      <c r="S8">
        <v>0.63</v>
      </c>
      <c r="T8">
        <v>0.42</v>
      </c>
      <c r="U8">
        <v>50.96</v>
      </c>
      <c r="V8">
        <v>7.28</v>
      </c>
      <c r="W8">
        <v>3</v>
      </c>
      <c r="X8" s="1" t="s">
        <v>30</v>
      </c>
      <c r="Y8">
        <v>10</v>
      </c>
      <c r="Z8" s="1" t="s">
        <v>31</v>
      </c>
    </row>
    <row r="9" spans="1:26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94.84</v>
      </c>
      <c r="H9">
        <v>94.13</v>
      </c>
      <c r="I9">
        <v>15</v>
      </c>
      <c r="J9">
        <v>10</v>
      </c>
      <c r="K9">
        <v>14.73</v>
      </c>
      <c r="L9">
        <v>9.82</v>
      </c>
      <c r="M9">
        <v>64.400000000000006</v>
      </c>
      <c r="N9">
        <v>9.1999999999999993</v>
      </c>
      <c r="O9">
        <v>95</v>
      </c>
      <c r="P9">
        <v>14.86</v>
      </c>
      <c r="Q9">
        <v>10</v>
      </c>
      <c r="R9">
        <v>9.82</v>
      </c>
      <c r="S9">
        <v>14.84</v>
      </c>
      <c r="T9">
        <v>9.9</v>
      </c>
      <c r="U9">
        <v>65.290000000000006</v>
      </c>
      <c r="V9">
        <v>9.33</v>
      </c>
      <c r="W9">
        <v>5</v>
      </c>
      <c r="X9" s="1" t="s">
        <v>30</v>
      </c>
      <c r="Y9" s="1" t="s">
        <v>30</v>
      </c>
      <c r="Z9" s="1" t="s">
        <v>31</v>
      </c>
    </row>
    <row r="10" spans="1:26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75.89</v>
      </c>
      <c r="H10">
        <v>85.76</v>
      </c>
      <c r="I10">
        <v>13.98</v>
      </c>
      <c r="J10">
        <v>9.32</v>
      </c>
      <c r="K10">
        <v>13.58</v>
      </c>
      <c r="L10">
        <v>9.0500000000000007</v>
      </c>
      <c r="M10">
        <v>58.2</v>
      </c>
      <c r="N10">
        <v>8.31</v>
      </c>
      <c r="O10">
        <v>67.69</v>
      </c>
      <c r="P10">
        <v>11.2</v>
      </c>
      <c r="Q10">
        <v>6.99</v>
      </c>
      <c r="R10">
        <v>7.94</v>
      </c>
      <c r="S10">
        <v>0</v>
      </c>
      <c r="T10">
        <v>0</v>
      </c>
      <c r="U10">
        <v>56.49</v>
      </c>
      <c r="V10">
        <v>8.07</v>
      </c>
      <c r="W10">
        <v>3</v>
      </c>
      <c r="X10" s="1" t="s">
        <v>30</v>
      </c>
      <c r="Y10">
        <v>10</v>
      </c>
      <c r="Z10" s="1" t="s">
        <v>31</v>
      </c>
    </row>
    <row r="11" spans="1:26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84.21</v>
      </c>
      <c r="H11">
        <v>80.77</v>
      </c>
      <c r="I11">
        <v>14.2</v>
      </c>
      <c r="J11">
        <v>9.4700000000000006</v>
      </c>
      <c r="K11">
        <v>14.57</v>
      </c>
      <c r="L11">
        <v>9.7100000000000009</v>
      </c>
      <c r="M11">
        <v>52</v>
      </c>
      <c r="N11">
        <v>7.43</v>
      </c>
      <c r="O11">
        <v>88.09</v>
      </c>
      <c r="P11">
        <v>12.17</v>
      </c>
      <c r="Q11">
        <v>8.26</v>
      </c>
      <c r="R11">
        <v>7.97</v>
      </c>
      <c r="S11">
        <v>12.88</v>
      </c>
      <c r="T11">
        <v>8.58</v>
      </c>
      <c r="U11">
        <v>63.04</v>
      </c>
      <c r="V11">
        <v>9.01</v>
      </c>
      <c r="W11">
        <v>4</v>
      </c>
      <c r="X11" s="1" t="s">
        <v>30</v>
      </c>
      <c r="Y11" s="1" t="s">
        <v>30</v>
      </c>
      <c r="Z11" s="1" t="s">
        <v>31</v>
      </c>
    </row>
    <row r="12" spans="1:26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88.11</v>
      </c>
      <c r="H12">
        <v>86.33</v>
      </c>
      <c r="I12">
        <v>14.71</v>
      </c>
      <c r="J12">
        <v>9.81</v>
      </c>
      <c r="K12">
        <v>13.42</v>
      </c>
      <c r="L12">
        <v>8.9499999999999993</v>
      </c>
      <c r="M12">
        <v>58.2</v>
      </c>
      <c r="N12">
        <v>8.31</v>
      </c>
      <c r="O12">
        <v>88.64</v>
      </c>
      <c r="P12">
        <v>13.31</v>
      </c>
      <c r="Q12">
        <v>9.2899999999999991</v>
      </c>
      <c r="R12">
        <v>8.4600000000000009</v>
      </c>
      <c r="S12">
        <v>12.7</v>
      </c>
      <c r="T12">
        <v>8.4600000000000009</v>
      </c>
      <c r="U12">
        <v>62.63</v>
      </c>
      <c r="V12">
        <v>8.9499999999999993</v>
      </c>
      <c r="W12">
        <v>5</v>
      </c>
      <c r="X12" s="1" t="s">
        <v>30</v>
      </c>
      <c r="Y12" s="1" t="s">
        <v>30</v>
      </c>
      <c r="Z12" s="1" t="s">
        <v>31</v>
      </c>
    </row>
    <row r="13" spans="1:26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72.33</v>
      </c>
      <c r="H13">
        <v>64.849999999999994</v>
      </c>
      <c r="I13">
        <v>13.05</v>
      </c>
      <c r="J13">
        <v>8.6999999999999993</v>
      </c>
      <c r="K13">
        <v>0</v>
      </c>
      <c r="L13">
        <v>0</v>
      </c>
      <c r="M13">
        <v>51.8</v>
      </c>
      <c r="N13">
        <v>7.4</v>
      </c>
      <c r="O13">
        <v>76.900000000000006</v>
      </c>
      <c r="P13">
        <v>11.57</v>
      </c>
      <c r="Q13">
        <v>8.74</v>
      </c>
      <c r="R13">
        <v>6.68</v>
      </c>
      <c r="S13">
        <v>12.94</v>
      </c>
      <c r="T13">
        <v>8.6199999999999992</v>
      </c>
      <c r="U13">
        <v>52.4</v>
      </c>
      <c r="V13">
        <v>7.49</v>
      </c>
      <c r="W13">
        <v>5</v>
      </c>
      <c r="X13" s="1" t="s">
        <v>30</v>
      </c>
      <c r="Y13" s="1" t="s">
        <v>30</v>
      </c>
      <c r="Z13" s="1" t="s">
        <v>31</v>
      </c>
    </row>
    <row r="14" spans="1:26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63.79</v>
      </c>
      <c r="H14">
        <v>51.4</v>
      </c>
      <c r="I14">
        <v>0</v>
      </c>
      <c r="J14">
        <v>0</v>
      </c>
      <c r="K14">
        <v>0</v>
      </c>
      <c r="L14">
        <v>0</v>
      </c>
      <c r="M14">
        <v>51.4</v>
      </c>
      <c r="N14">
        <v>7.34</v>
      </c>
      <c r="O14">
        <v>82.89</v>
      </c>
      <c r="P14">
        <v>11.45</v>
      </c>
      <c r="Q14">
        <v>7.98</v>
      </c>
      <c r="R14">
        <v>7.29</v>
      </c>
      <c r="S14">
        <v>13.32</v>
      </c>
      <c r="T14">
        <v>8.8800000000000008</v>
      </c>
      <c r="U14">
        <v>58.13</v>
      </c>
      <c r="V14">
        <v>8.3000000000000007</v>
      </c>
      <c r="W14">
        <v>0</v>
      </c>
      <c r="X14" s="1" t="s">
        <v>30</v>
      </c>
      <c r="Y14">
        <v>50</v>
      </c>
      <c r="Z14" s="1" t="s">
        <v>31</v>
      </c>
    </row>
    <row r="15" spans="1:26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 t="s">
        <v>30</v>
      </c>
      <c r="Y15">
        <v>50</v>
      </c>
      <c r="Z15" s="1" t="s">
        <v>31</v>
      </c>
    </row>
    <row r="16" spans="1:26" x14ac:dyDescent="0.2">
      <c r="A16" s="1" t="s">
        <v>84</v>
      </c>
      <c r="B16" s="1" t="s">
        <v>85</v>
      </c>
      <c r="C16" s="1" t="s">
        <v>173</v>
      </c>
      <c r="D16" s="1"/>
      <c r="E16" s="1"/>
      <c r="F16" s="1" t="s">
        <v>86</v>
      </c>
      <c r="G16">
        <v>69.06</v>
      </c>
      <c r="H16">
        <v>66.62</v>
      </c>
      <c r="I16">
        <v>11.19</v>
      </c>
      <c r="J16">
        <v>7.46</v>
      </c>
      <c r="K16">
        <v>11.22</v>
      </c>
      <c r="L16">
        <v>7.48</v>
      </c>
      <c r="M16">
        <v>44.2</v>
      </c>
      <c r="N16">
        <v>6.31</v>
      </c>
      <c r="O16">
        <v>68.25</v>
      </c>
      <c r="P16">
        <v>10.78</v>
      </c>
      <c r="Q16">
        <v>8.02</v>
      </c>
      <c r="R16">
        <v>6.35</v>
      </c>
      <c r="S16">
        <v>10.8</v>
      </c>
      <c r="T16">
        <v>7.2</v>
      </c>
      <c r="U16">
        <v>46.67</v>
      </c>
      <c r="V16">
        <v>6.67</v>
      </c>
      <c r="W16">
        <v>5</v>
      </c>
      <c r="X16" s="1" t="s">
        <v>30</v>
      </c>
      <c r="Y16" s="1" t="s">
        <v>30</v>
      </c>
      <c r="Z16" s="1" t="s">
        <v>31</v>
      </c>
    </row>
    <row r="17" spans="1:26" x14ac:dyDescent="0.2">
      <c r="A17" s="1" t="s">
        <v>84</v>
      </c>
      <c r="B17" s="1" t="s">
        <v>87</v>
      </c>
      <c r="C17" s="1" t="s">
        <v>174</v>
      </c>
      <c r="D17" s="1"/>
      <c r="E17" s="1"/>
      <c r="F17" s="1" t="s">
        <v>88</v>
      </c>
      <c r="G17">
        <v>80.73</v>
      </c>
      <c r="H17">
        <v>80.98</v>
      </c>
      <c r="I17">
        <v>13.04</v>
      </c>
      <c r="J17">
        <v>8.69</v>
      </c>
      <c r="K17">
        <v>12.34</v>
      </c>
      <c r="L17">
        <v>8.23</v>
      </c>
      <c r="M17">
        <v>55.6</v>
      </c>
      <c r="N17">
        <v>7.94</v>
      </c>
      <c r="O17">
        <v>78.459999999999994</v>
      </c>
      <c r="P17">
        <v>11.57</v>
      </c>
      <c r="Q17">
        <v>7.97</v>
      </c>
      <c r="R17">
        <v>7.46</v>
      </c>
      <c r="S17">
        <v>12.44</v>
      </c>
      <c r="T17">
        <v>8.3000000000000007</v>
      </c>
      <c r="U17">
        <v>54.44</v>
      </c>
      <c r="V17">
        <v>7.78</v>
      </c>
      <c r="W17">
        <v>5</v>
      </c>
      <c r="X17" s="1" t="s">
        <v>30</v>
      </c>
      <c r="Y17" s="1" t="s">
        <v>30</v>
      </c>
      <c r="Z17" s="1" t="s">
        <v>31</v>
      </c>
    </row>
    <row r="18" spans="1:26" x14ac:dyDescent="0.2">
      <c r="A18" s="1" t="s">
        <v>84</v>
      </c>
      <c r="B18" s="1" t="s">
        <v>89</v>
      </c>
      <c r="C18" s="1" t="s">
        <v>90</v>
      </c>
      <c r="D18" s="1"/>
      <c r="E18" s="1"/>
      <c r="F18" s="1" t="s">
        <v>91</v>
      </c>
      <c r="G18">
        <v>90.53</v>
      </c>
      <c r="H18">
        <v>92.15</v>
      </c>
      <c r="I18">
        <v>14.52</v>
      </c>
      <c r="J18">
        <v>9.68</v>
      </c>
      <c r="K18">
        <v>14.42</v>
      </c>
      <c r="L18">
        <v>9.6199999999999992</v>
      </c>
      <c r="M18">
        <v>63.2</v>
      </c>
      <c r="N18">
        <v>9.0299999999999994</v>
      </c>
      <c r="O18">
        <v>87.92</v>
      </c>
      <c r="P18">
        <v>13.12</v>
      </c>
      <c r="Q18">
        <v>9.32</v>
      </c>
      <c r="R18">
        <v>8.18</v>
      </c>
      <c r="S18">
        <v>13.39</v>
      </c>
      <c r="T18">
        <v>8.93</v>
      </c>
      <c r="U18">
        <v>61.4</v>
      </c>
      <c r="V18">
        <v>8.77</v>
      </c>
      <c r="W18">
        <v>5</v>
      </c>
      <c r="X18" s="1" t="s">
        <v>30</v>
      </c>
      <c r="Y18" s="1" t="s">
        <v>30</v>
      </c>
      <c r="Z18" s="1" t="s">
        <v>31</v>
      </c>
    </row>
    <row r="19" spans="1:26" x14ac:dyDescent="0.2">
      <c r="A19" s="1" t="s">
        <v>92</v>
      </c>
      <c r="B19" s="1" t="s">
        <v>93</v>
      </c>
      <c r="C19" s="1" t="s">
        <v>94</v>
      </c>
      <c r="D19" s="1"/>
      <c r="E19" s="1"/>
      <c r="F19" s="1" t="s">
        <v>95</v>
      </c>
      <c r="G19">
        <v>75.92</v>
      </c>
      <c r="H19">
        <v>82.91</v>
      </c>
      <c r="I19">
        <v>14.63</v>
      </c>
      <c r="J19">
        <v>9.75</v>
      </c>
      <c r="K19">
        <v>12.69</v>
      </c>
      <c r="L19">
        <v>8.4600000000000009</v>
      </c>
      <c r="M19">
        <v>55.6</v>
      </c>
      <c r="N19">
        <v>7.94</v>
      </c>
      <c r="O19">
        <v>66.400000000000006</v>
      </c>
      <c r="P19">
        <v>11.12</v>
      </c>
      <c r="Q19">
        <v>9.18</v>
      </c>
      <c r="R19">
        <v>5.65</v>
      </c>
      <c r="S19">
        <v>10.25</v>
      </c>
      <c r="T19">
        <v>6.83</v>
      </c>
      <c r="U19">
        <v>45.03</v>
      </c>
      <c r="V19">
        <v>6.43</v>
      </c>
      <c r="W19">
        <v>5</v>
      </c>
      <c r="X19" s="1" t="s">
        <v>30</v>
      </c>
      <c r="Y19" s="1" t="s">
        <v>30</v>
      </c>
      <c r="Z19" s="1" t="s">
        <v>31</v>
      </c>
    </row>
    <row r="20" spans="1:26" x14ac:dyDescent="0.2">
      <c r="A20" s="1" t="s">
        <v>96</v>
      </c>
      <c r="B20" s="1" t="s">
        <v>97</v>
      </c>
      <c r="C20" s="1" t="s">
        <v>98</v>
      </c>
      <c r="D20" s="1"/>
      <c r="E20" s="1"/>
      <c r="F20" s="1" t="s">
        <v>99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</v>
      </c>
      <c r="X20" s="1" t="s">
        <v>30</v>
      </c>
      <c r="Y20" s="1" t="s">
        <v>30</v>
      </c>
      <c r="Z20" s="1" t="s">
        <v>31</v>
      </c>
    </row>
    <row r="21" spans="1:26" x14ac:dyDescent="0.2">
      <c r="A21" s="1" t="s">
        <v>100</v>
      </c>
      <c r="B21" s="1" t="s">
        <v>101</v>
      </c>
      <c r="C21" s="1" t="s">
        <v>102</v>
      </c>
      <c r="D21" s="1"/>
      <c r="E21" s="1"/>
      <c r="F21" s="1" t="s">
        <v>103</v>
      </c>
      <c r="G21">
        <v>38.840000000000003</v>
      </c>
      <c r="H21">
        <v>81.78</v>
      </c>
      <c r="I21">
        <v>13.19</v>
      </c>
      <c r="J21">
        <v>8.7899999999999991</v>
      </c>
      <c r="K21">
        <v>13.19</v>
      </c>
      <c r="L21">
        <v>8.8000000000000007</v>
      </c>
      <c r="M21">
        <v>55.4</v>
      </c>
      <c r="N21">
        <v>7.91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 t="s">
        <v>30</v>
      </c>
      <c r="Y21" s="1" t="s">
        <v>30</v>
      </c>
      <c r="Z21" s="1" t="s">
        <v>31</v>
      </c>
    </row>
    <row r="22" spans="1:26" x14ac:dyDescent="0.2">
      <c r="A22" s="1" t="s">
        <v>104</v>
      </c>
      <c r="B22" s="1" t="s">
        <v>105</v>
      </c>
      <c r="C22" s="1" t="s">
        <v>106</v>
      </c>
      <c r="D22" s="1"/>
      <c r="E22" s="1"/>
      <c r="F22" s="1" t="s">
        <v>107</v>
      </c>
      <c r="G22">
        <v>89.43</v>
      </c>
      <c r="H22">
        <v>92.38</v>
      </c>
      <c r="I22">
        <v>14.81</v>
      </c>
      <c r="J22">
        <v>9.8699999999999992</v>
      </c>
      <c r="K22">
        <v>14.57</v>
      </c>
      <c r="L22">
        <v>9.7200000000000006</v>
      </c>
      <c r="M22">
        <v>63</v>
      </c>
      <c r="N22">
        <v>9</v>
      </c>
      <c r="O22">
        <v>87.47</v>
      </c>
      <c r="P22">
        <v>13.6</v>
      </c>
      <c r="Q22">
        <v>9.83</v>
      </c>
      <c r="R22">
        <v>8.31</v>
      </c>
      <c r="S22">
        <v>13.69</v>
      </c>
      <c r="T22">
        <v>9.1300000000000008</v>
      </c>
      <c r="U22">
        <v>60.18</v>
      </c>
      <c r="V22">
        <v>8.6</v>
      </c>
      <c r="W22">
        <v>4</v>
      </c>
      <c r="X22" s="1" t="s">
        <v>30</v>
      </c>
      <c r="Y22">
        <v>10</v>
      </c>
      <c r="Z22" s="1" t="s">
        <v>31</v>
      </c>
    </row>
    <row r="23" spans="1:26" x14ac:dyDescent="0.2">
      <c r="A23" s="1" t="s">
        <v>104</v>
      </c>
      <c r="B23" s="1" t="s">
        <v>108</v>
      </c>
      <c r="C23" s="1" t="s">
        <v>109</v>
      </c>
      <c r="D23" s="1"/>
      <c r="E23" s="1"/>
      <c r="F23" s="1" t="s">
        <v>110</v>
      </c>
      <c r="G23">
        <v>88.05</v>
      </c>
      <c r="H23">
        <v>91.31</v>
      </c>
      <c r="I23">
        <v>14.72</v>
      </c>
      <c r="J23">
        <v>9.81</v>
      </c>
      <c r="K23">
        <v>14.39</v>
      </c>
      <c r="L23">
        <v>9.59</v>
      </c>
      <c r="M23">
        <v>62.2</v>
      </c>
      <c r="N23">
        <v>8.89</v>
      </c>
      <c r="O23">
        <v>85.63</v>
      </c>
      <c r="P23">
        <v>13.61</v>
      </c>
      <c r="Q23">
        <v>9.73</v>
      </c>
      <c r="R23">
        <v>8.41</v>
      </c>
      <c r="S23">
        <v>13.9</v>
      </c>
      <c r="T23">
        <v>9.26</v>
      </c>
      <c r="U23">
        <v>58.13</v>
      </c>
      <c r="V23">
        <v>8.3000000000000007</v>
      </c>
      <c r="W23">
        <v>4</v>
      </c>
      <c r="X23" s="1" t="s">
        <v>30</v>
      </c>
      <c r="Y23">
        <v>10</v>
      </c>
      <c r="Z23" s="1" t="s">
        <v>31</v>
      </c>
    </row>
    <row r="24" spans="1:26" x14ac:dyDescent="0.2">
      <c r="A24" s="1" t="s">
        <v>111</v>
      </c>
      <c r="B24" s="1" t="s">
        <v>112</v>
      </c>
      <c r="C24" s="1" t="s">
        <v>113</v>
      </c>
      <c r="D24" s="1"/>
      <c r="E24" s="1"/>
      <c r="F24" s="1" t="s">
        <v>114</v>
      </c>
      <c r="G24">
        <v>75.63</v>
      </c>
      <c r="H24">
        <v>76.069999999999993</v>
      </c>
      <c r="I24">
        <v>13.44</v>
      </c>
      <c r="J24">
        <v>8.9600000000000009</v>
      </c>
      <c r="K24">
        <v>13.03</v>
      </c>
      <c r="L24">
        <v>8.69</v>
      </c>
      <c r="M24">
        <v>49.6</v>
      </c>
      <c r="N24">
        <v>7.09</v>
      </c>
      <c r="O24">
        <v>72.62</v>
      </c>
      <c r="P24">
        <v>10.7</v>
      </c>
      <c r="Q24">
        <v>8.35</v>
      </c>
      <c r="R24">
        <v>5.91</v>
      </c>
      <c r="S24">
        <v>11.98</v>
      </c>
      <c r="T24">
        <v>7.98</v>
      </c>
      <c r="U24">
        <v>49.94</v>
      </c>
      <c r="V24">
        <v>7.13</v>
      </c>
      <c r="W24">
        <v>5</v>
      </c>
      <c r="X24" s="1" t="s">
        <v>30</v>
      </c>
      <c r="Y24" s="1" t="s">
        <v>30</v>
      </c>
      <c r="Z24" s="1" t="s">
        <v>31</v>
      </c>
    </row>
    <row r="25" spans="1:26" x14ac:dyDescent="0.2">
      <c r="A25" s="1" t="s">
        <v>115</v>
      </c>
      <c r="B25" s="1" t="s">
        <v>116</v>
      </c>
      <c r="C25" s="1" t="s">
        <v>117</v>
      </c>
      <c r="D25" s="1"/>
      <c r="E25" s="1"/>
      <c r="F25" s="1" t="s">
        <v>118</v>
      </c>
      <c r="G25">
        <v>65.47</v>
      </c>
      <c r="H25">
        <v>61.86</v>
      </c>
      <c r="I25">
        <v>13.66</v>
      </c>
      <c r="J25">
        <v>9.1</v>
      </c>
      <c r="K25">
        <v>0</v>
      </c>
      <c r="L25">
        <v>0</v>
      </c>
      <c r="M25">
        <v>48.2</v>
      </c>
      <c r="N25">
        <v>6.89</v>
      </c>
      <c r="O25">
        <v>67.55</v>
      </c>
      <c r="P25">
        <v>9.02</v>
      </c>
      <c r="Q25">
        <v>7.84</v>
      </c>
      <c r="R25">
        <v>4.1900000000000004</v>
      </c>
      <c r="S25">
        <v>11.04</v>
      </c>
      <c r="T25">
        <v>7.36</v>
      </c>
      <c r="U25">
        <v>47.49</v>
      </c>
      <c r="V25">
        <v>6.78</v>
      </c>
      <c r="W25">
        <v>4</v>
      </c>
      <c r="X25" s="1" t="s">
        <v>30</v>
      </c>
      <c r="Y25">
        <v>10</v>
      </c>
      <c r="Z25" s="1" t="s">
        <v>31</v>
      </c>
    </row>
    <row r="26" spans="1:26" x14ac:dyDescent="0.2">
      <c r="A26" s="1" t="s">
        <v>119</v>
      </c>
      <c r="B26" s="1" t="s">
        <v>120</v>
      </c>
      <c r="C26" s="1" t="s">
        <v>121</v>
      </c>
      <c r="D26" s="1"/>
      <c r="E26" s="1"/>
      <c r="F26" s="1" t="s">
        <v>122</v>
      </c>
      <c r="G26">
        <v>39.06</v>
      </c>
      <c r="H26">
        <v>78.02</v>
      </c>
      <c r="I26">
        <v>12.81</v>
      </c>
      <c r="J26">
        <v>8.5399999999999991</v>
      </c>
      <c r="K26">
        <v>13.21</v>
      </c>
      <c r="L26">
        <v>8.81</v>
      </c>
      <c r="M26">
        <v>52</v>
      </c>
      <c r="N26">
        <v>7.43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 s="1" t="s">
        <v>30</v>
      </c>
      <c r="Y26">
        <v>50</v>
      </c>
      <c r="Z26" s="1" t="s">
        <v>31</v>
      </c>
    </row>
    <row r="27" spans="1:26" x14ac:dyDescent="0.2">
      <c r="A27" s="1" t="s">
        <v>123</v>
      </c>
      <c r="B27" s="1" t="s">
        <v>124</v>
      </c>
      <c r="C27" s="1" t="s">
        <v>125</v>
      </c>
      <c r="D27" s="1"/>
      <c r="E27" s="1"/>
      <c r="F27" s="1" t="s">
        <v>126</v>
      </c>
      <c r="G27">
        <v>88.53</v>
      </c>
      <c r="H27">
        <v>88.8</v>
      </c>
      <c r="I27">
        <v>14.13</v>
      </c>
      <c r="J27">
        <v>9.42</v>
      </c>
      <c r="K27">
        <v>14.07</v>
      </c>
      <c r="L27">
        <v>9.3800000000000008</v>
      </c>
      <c r="M27">
        <v>60.6</v>
      </c>
      <c r="N27">
        <v>8.66</v>
      </c>
      <c r="O27">
        <v>89.16</v>
      </c>
      <c r="P27">
        <v>13.51</v>
      </c>
      <c r="Q27">
        <v>9.58</v>
      </c>
      <c r="R27">
        <v>8.44</v>
      </c>
      <c r="S27">
        <v>14.66</v>
      </c>
      <c r="T27">
        <v>9.77</v>
      </c>
      <c r="U27">
        <v>60.99</v>
      </c>
      <c r="V27">
        <v>8.7100000000000009</v>
      </c>
      <c r="W27">
        <v>4</v>
      </c>
      <c r="X27" s="1" t="s">
        <v>30</v>
      </c>
      <c r="Y27">
        <v>10</v>
      </c>
      <c r="Z27" s="1" t="s">
        <v>31</v>
      </c>
    </row>
    <row r="28" spans="1:26" x14ac:dyDescent="0.2">
      <c r="A28" s="1" t="s">
        <v>127</v>
      </c>
      <c r="B28" s="1" t="s">
        <v>128</v>
      </c>
      <c r="C28" s="1" t="s">
        <v>129</v>
      </c>
      <c r="D28" s="1"/>
      <c r="E28" s="1"/>
      <c r="F28" s="1" t="s">
        <v>130</v>
      </c>
      <c r="G28">
        <v>85.01</v>
      </c>
      <c r="H28">
        <v>83.58</v>
      </c>
      <c r="I28">
        <v>14.55</v>
      </c>
      <c r="J28">
        <v>9.6999999999999993</v>
      </c>
      <c r="K28">
        <v>13.63</v>
      </c>
      <c r="L28">
        <v>9.08</v>
      </c>
      <c r="M28">
        <v>55.4</v>
      </c>
      <c r="N28">
        <v>7.91</v>
      </c>
      <c r="O28">
        <v>84.87</v>
      </c>
      <c r="P28">
        <v>12.58</v>
      </c>
      <c r="Q28">
        <v>9.4499999999999993</v>
      </c>
      <c r="R28">
        <v>7.32</v>
      </c>
      <c r="S28">
        <v>12.32</v>
      </c>
      <c r="T28">
        <v>8.2100000000000009</v>
      </c>
      <c r="U28">
        <v>59.97</v>
      </c>
      <c r="V28">
        <v>8.57</v>
      </c>
      <c r="W28">
        <v>5</v>
      </c>
      <c r="X28" s="1" t="s">
        <v>30</v>
      </c>
      <c r="Y28" s="1" t="s">
        <v>30</v>
      </c>
      <c r="Z28" s="1" t="s">
        <v>31</v>
      </c>
    </row>
    <row r="29" spans="1:26" x14ac:dyDescent="0.2">
      <c r="A29" s="1" t="s">
        <v>131</v>
      </c>
      <c r="B29" s="1" t="s">
        <v>27</v>
      </c>
      <c r="C29" s="1" t="s">
        <v>172</v>
      </c>
      <c r="D29" s="1"/>
      <c r="E29" s="1"/>
      <c r="F29" s="1" t="s">
        <v>132</v>
      </c>
      <c r="G29">
        <v>78.37</v>
      </c>
      <c r="H29">
        <v>73.77</v>
      </c>
      <c r="I29">
        <v>13.83</v>
      </c>
      <c r="J29">
        <v>9.2200000000000006</v>
      </c>
      <c r="K29">
        <v>13.55</v>
      </c>
      <c r="L29">
        <v>9.0299999999999994</v>
      </c>
      <c r="M29">
        <v>46.4</v>
      </c>
      <c r="N29">
        <v>6.63</v>
      </c>
      <c r="O29">
        <v>80.680000000000007</v>
      </c>
      <c r="P29">
        <v>11.69</v>
      </c>
      <c r="Q29">
        <v>8.5</v>
      </c>
      <c r="R29">
        <v>7.08</v>
      </c>
      <c r="S29">
        <v>12.09</v>
      </c>
      <c r="T29">
        <v>8.06</v>
      </c>
      <c r="U29">
        <v>56.9</v>
      </c>
      <c r="V29">
        <v>8.1300000000000008</v>
      </c>
      <c r="W29">
        <v>5</v>
      </c>
      <c r="X29" s="1" t="s">
        <v>30</v>
      </c>
      <c r="Y29" s="1" t="s">
        <v>30</v>
      </c>
      <c r="Z29" s="1" t="s">
        <v>31</v>
      </c>
    </row>
    <row r="30" spans="1:26" x14ac:dyDescent="0.2">
      <c r="A30" s="1" t="s">
        <v>133</v>
      </c>
      <c r="B30" s="1" t="s">
        <v>134</v>
      </c>
      <c r="C30" s="1" t="s">
        <v>135</v>
      </c>
      <c r="D30" s="1"/>
      <c r="E30" s="1"/>
      <c r="F30" s="1" t="s">
        <v>136</v>
      </c>
      <c r="G30">
        <v>77.34</v>
      </c>
      <c r="H30">
        <v>71.94</v>
      </c>
      <c r="I30">
        <v>13.1</v>
      </c>
      <c r="J30">
        <v>8.73</v>
      </c>
      <c r="K30">
        <v>12.44</v>
      </c>
      <c r="L30">
        <v>8.2899999999999991</v>
      </c>
      <c r="M30">
        <v>46.4</v>
      </c>
      <c r="N30">
        <v>6.63</v>
      </c>
      <c r="O30">
        <v>80.36</v>
      </c>
      <c r="P30">
        <v>11.89</v>
      </c>
      <c r="Q30">
        <v>8.39</v>
      </c>
      <c r="R30">
        <v>7.47</v>
      </c>
      <c r="S30">
        <v>11.77</v>
      </c>
      <c r="T30">
        <v>7.84</v>
      </c>
      <c r="U30">
        <v>56.7</v>
      </c>
      <c r="V30">
        <v>8.1</v>
      </c>
      <c r="W30">
        <v>5</v>
      </c>
      <c r="X30" s="1" t="s">
        <v>30</v>
      </c>
      <c r="Y30">
        <v>10</v>
      </c>
      <c r="Z30" s="1" t="s">
        <v>31</v>
      </c>
    </row>
    <row r="31" spans="1:26" x14ac:dyDescent="0.2">
      <c r="A31" s="1" t="s">
        <v>137</v>
      </c>
      <c r="B31" s="1" t="s">
        <v>138</v>
      </c>
      <c r="C31" s="1" t="s">
        <v>139</v>
      </c>
      <c r="D31" s="1"/>
      <c r="E31" s="1"/>
      <c r="F31" s="1" t="s">
        <v>140</v>
      </c>
      <c r="G31">
        <v>77.37</v>
      </c>
      <c r="H31">
        <v>75.16</v>
      </c>
      <c r="I31">
        <v>13.13</v>
      </c>
      <c r="J31">
        <v>8.76</v>
      </c>
      <c r="K31">
        <v>12.83</v>
      </c>
      <c r="L31">
        <v>8.5500000000000007</v>
      </c>
      <c r="M31">
        <v>49.2</v>
      </c>
      <c r="N31">
        <v>7.03</v>
      </c>
      <c r="O31">
        <v>77.19</v>
      </c>
      <c r="P31">
        <v>12.09</v>
      </c>
      <c r="Q31">
        <v>8.39</v>
      </c>
      <c r="R31">
        <v>7.73</v>
      </c>
      <c r="S31">
        <v>12.09</v>
      </c>
      <c r="T31">
        <v>8.06</v>
      </c>
      <c r="U31">
        <v>53.01</v>
      </c>
      <c r="V31">
        <v>7.57</v>
      </c>
      <c r="W31">
        <v>5</v>
      </c>
      <c r="X31" s="1" t="s">
        <v>30</v>
      </c>
      <c r="Y31" s="1" t="s">
        <v>30</v>
      </c>
      <c r="Z31" s="1" t="s">
        <v>31</v>
      </c>
    </row>
    <row r="32" spans="1:26" x14ac:dyDescent="0.2">
      <c r="A32" s="1" t="s">
        <v>141</v>
      </c>
      <c r="B32" s="1" t="s">
        <v>142</v>
      </c>
      <c r="C32" s="1" t="s">
        <v>143</v>
      </c>
      <c r="D32" s="1"/>
      <c r="E32" s="1"/>
      <c r="F32" s="1" t="s">
        <v>144</v>
      </c>
      <c r="G32">
        <v>76.25</v>
      </c>
      <c r="H32">
        <v>85.31</v>
      </c>
      <c r="I32">
        <v>14.34</v>
      </c>
      <c r="J32">
        <v>9.56</v>
      </c>
      <c r="K32">
        <v>13.97</v>
      </c>
      <c r="L32">
        <v>9.32</v>
      </c>
      <c r="M32">
        <v>57</v>
      </c>
      <c r="N32">
        <v>8.14</v>
      </c>
      <c r="O32">
        <v>66.790000000000006</v>
      </c>
      <c r="P32">
        <v>10.4</v>
      </c>
      <c r="Q32">
        <v>8.61</v>
      </c>
      <c r="R32">
        <v>5.26</v>
      </c>
      <c r="S32">
        <v>10.95</v>
      </c>
      <c r="T32">
        <v>7.3</v>
      </c>
      <c r="U32">
        <v>45.44</v>
      </c>
      <c r="V32">
        <v>6.49</v>
      </c>
      <c r="W32">
        <v>4</v>
      </c>
      <c r="X32" s="1" t="s">
        <v>30</v>
      </c>
      <c r="Y32" s="1" t="s">
        <v>30</v>
      </c>
      <c r="Z32" s="1" t="s">
        <v>31</v>
      </c>
    </row>
    <row r="33" spans="1:26" x14ac:dyDescent="0.2">
      <c r="A33" s="1" t="s">
        <v>145</v>
      </c>
      <c r="B33" s="1" t="s">
        <v>146</v>
      </c>
      <c r="C33" s="1" t="s">
        <v>147</v>
      </c>
      <c r="D33" s="1"/>
      <c r="E33" s="1"/>
      <c r="F33" s="1" t="s">
        <v>148</v>
      </c>
      <c r="G33">
        <v>56.48</v>
      </c>
      <c r="H33">
        <v>47.97</v>
      </c>
      <c r="I33">
        <v>11.18</v>
      </c>
      <c r="J33">
        <v>7.45</v>
      </c>
      <c r="K33">
        <v>1.6</v>
      </c>
      <c r="L33">
        <v>1.06</v>
      </c>
      <c r="M33">
        <v>35.200000000000003</v>
      </c>
      <c r="N33">
        <v>5.03</v>
      </c>
      <c r="O33">
        <v>66.72</v>
      </c>
      <c r="P33">
        <v>8.56</v>
      </c>
      <c r="Q33">
        <v>6.78</v>
      </c>
      <c r="R33">
        <v>4.6399999999999997</v>
      </c>
      <c r="S33">
        <v>11.09</v>
      </c>
      <c r="T33">
        <v>7.39</v>
      </c>
      <c r="U33">
        <v>47.08</v>
      </c>
      <c r="V33">
        <v>6.73</v>
      </c>
      <c r="W33">
        <v>2</v>
      </c>
      <c r="X33" s="1" t="s">
        <v>30</v>
      </c>
      <c r="Y33" s="1" t="s">
        <v>30</v>
      </c>
      <c r="Z33" s="1" t="s">
        <v>31</v>
      </c>
    </row>
    <row r="34" spans="1:26" x14ac:dyDescent="0.2">
      <c r="A34" s="1" t="s">
        <v>149</v>
      </c>
      <c r="B34" s="1" t="s">
        <v>150</v>
      </c>
      <c r="C34" s="1" t="s">
        <v>151</v>
      </c>
      <c r="D34" s="1"/>
      <c r="E34" s="1"/>
      <c r="F34" s="1" t="s">
        <v>152</v>
      </c>
      <c r="G34">
        <v>90.19</v>
      </c>
      <c r="H34">
        <v>89.97</v>
      </c>
      <c r="I34">
        <v>14.86</v>
      </c>
      <c r="J34">
        <v>9.9</v>
      </c>
      <c r="K34">
        <v>14.52</v>
      </c>
      <c r="L34">
        <v>9.68</v>
      </c>
      <c r="M34">
        <v>60.6</v>
      </c>
      <c r="N34">
        <v>8.66</v>
      </c>
      <c r="O34">
        <v>91.47</v>
      </c>
      <c r="P34">
        <v>14.33</v>
      </c>
      <c r="Q34">
        <v>9.73</v>
      </c>
      <c r="R34">
        <v>9.3800000000000008</v>
      </c>
      <c r="S34">
        <v>13.9</v>
      </c>
      <c r="T34">
        <v>9.26</v>
      </c>
      <c r="U34">
        <v>63.25</v>
      </c>
      <c r="V34">
        <v>9.0399999999999991</v>
      </c>
      <c r="W34">
        <v>4</v>
      </c>
      <c r="X34" s="1" t="s">
        <v>30</v>
      </c>
      <c r="Y34" s="1" t="s">
        <v>30</v>
      </c>
      <c r="Z34" s="1" t="s">
        <v>31</v>
      </c>
    </row>
    <row r="35" spans="1:26" x14ac:dyDescent="0.2">
      <c r="A35" s="1" t="s">
        <v>153</v>
      </c>
      <c r="B35" s="1" t="s">
        <v>154</v>
      </c>
      <c r="C35" s="1" t="s">
        <v>155</v>
      </c>
      <c r="D35" s="1"/>
      <c r="E35" s="1"/>
      <c r="F35" s="1" t="s">
        <v>156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1" t="s">
        <v>30</v>
      </c>
      <c r="Y35" s="1" t="s">
        <v>30</v>
      </c>
      <c r="Z35" s="1" t="s">
        <v>31</v>
      </c>
    </row>
    <row r="36" spans="1:26" x14ac:dyDescent="0.2">
      <c r="A36" s="1" t="s">
        <v>157</v>
      </c>
      <c r="B36" s="1" t="s">
        <v>158</v>
      </c>
      <c r="C36" s="1" t="s">
        <v>159</v>
      </c>
      <c r="D36" s="1"/>
      <c r="E36" s="1"/>
      <c r="F36" s="1" t="s">
        <v>160</v>
      </c>
      <c r="G36">
        <v>90.97</v>
      </c>
      <c r="H36">
        <v>92.66</v>
      </c>
      <c r="I36">
        <v>14.81</v>
      </c>
      <c r="J36">
        <v>9.8699999999999992</v>
      </c>
      <c r="K36">
        <v>14.85</v>
      </c>
      <c r="L36">
        <v>9.9</v>
      </c>
      <c r="M36">
        <v>63</v>
      </c>
      <c r="N36">
        <v>9</v>
      </c>
      <c r="O36">
        <v>90.44</v>
      </c>
      <c r="P36">
        <v>13.56</v>
      </c>
      <c r="Q36">
        <v>9.4</v>
      </c>
      <c r="R36">
        <v>8.67</v>
      </c>
      <c r="S36">
        <v>14.25</v>
      </c>
      <c r="T36">
        <v>9.5</v>
      </c>
      <c r="U36">
        <v>62.63</v>
      </c>
      <c r="V36">
        <v>8.9499999999999993</v>
      </c>
      <c r="W36">
        <v>4</v>
      </c>
      <c r="X36" s="1" t="s">
        <v>30</v>
      </c>
      <c r="Y36" s="1" t="s">
        <v>30</v>
      </c>
      <c r="Z36" s="1" t="s">
        <v>31</v>
      </c>
    </row>
    <row r="37" spans="1:26" x14ac:dyDescent="0.2">
      <c r="A37" s="1" t="s">
        <v>161</v>
      </c>
      <c r="B37" s="1" t="s">
        <v>162</v>
      </c>
      <c r="C37" s="1" t="s">
        <v>163</v>
      </c>
      <c r="D37" s="1"/>
      <c r="E37" s="1"/>
      <c r="F37" s="1" t="s">
        <v>164</v>
      </c>
      <c r="G37">
        <v>71.16</v>
      </c>
      <c r="H37">
        <v>65.650000000000006</v>
      </c>
      <c r="I37">
        <v>12.65</v>
      </c>
      <c r="J37">
        <v>8.43</v>
      </c>
      <c r="K37">
        <v>0</v>
      </c>
      <c r="L37">
        <v>0</v>
      </c>
      <c r="M37">
        <v>53</v>
      </c>
      <c r="N37">
        <v>7.57</v>
      </c>
      <c r="O37">
        <v>77.849999999999994</v>
      </c>
      <c r="P37">
        <v>12</v>
      </c>
      <c r="Q37">
        <v>8.81</v>
      </c>
      <c r="R37">
        <v>7.19</v>
      </c>
      <c r="S37">
        <v>10.18</v>
      </c>
      <c r="T37">
        <v>6.78</v>
      </c>
      <c r="U37">
        <v>55.67</v>
      </c>
      <c r="V37">
        <v>7.95</v>
      </c>
      <c r="W37">
        <v>3</v>
      </c>
      <c r="X37" s="1" t="s">
        <v>30</v>
      </c>
      <c r="Y37">
        <v>10</v>
      </c>
      <c r="Z37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8"/>
  <sheetViews>
    <sheetView tabSelected="1" workbookViewId="0">
      <selection activeCell="D53" sqref="D53"/>
    </sheetView>
  </sheetViews>
  <sheetFormatPr baseColWidth="10" defaultColWidth="8.83203125" defaultRowHeight="15" x14ac:dyDescent="0.2"/>
  <cols>
    <col min="2" max="2" width="22.1640625" customWidth="1"/>
    <col min="3" max="3" width="18.1640625" customWidth="1"/>
    <col min="4" max="4" width="8.83203125" style="5"/>
    <col min="5" max="8" width="0" style="9" hidden="1" customWidth="1"/>
    <col min="9" max="9" width="13.6640625" style="9" customWidth="1"/>
    <col min="10" max="10" width="16.5" style="9" customWidth="1"/>
    <col min="11" max="11" width="20" style="9" customWidth="1"/>
    <col min="12" max="12" width="9.5" customWidth="1"/>
  </cols>
  <sheetData>
    <row r="2" spans="2:22" ht="26" x14ac:dyDescent="0.3">
      <c r="B2" s="2" t="s">
        <v>171</v>
      </c>
      <c r="C2" s="2"/>
      <c r="D2" s="16"/>
    </row>
    <row r="3" spans="2:22" ht="26" x14ac:dyDescent="0.3">
      <c r="D3" s="17" t="s">
        <v>180</v>
      </c>
    </row>
    <row r="4" spans="2:22" ht="16" x14ac:dyDescent="0.2">
      <c r="N4" s="7" t="s">
        <v>168</v>
      </c>
      <c r="O4" s="7"/>
      <c r="P4" s="7"/>
      <c r="Q4" s="7"/>
      <c r="S4" s="7" t="s">
        <v>169</v>
      </c>
      <c r="T4" s="7"/>
      <c r="U4" s="7"/>
      <c r="V4" s="7"/>
    </row>
    <row r="5" spans="2:22" ht="34" x14ac:dyDescent="0.2">
      <c r="B5" s="3" t="s">
        <v>165</v>
      </c>
      <c r="C5" s="3" t="s">
        <v>166</v>
      </c>
      <c r="D5" s="4" t="s">
        <v>167</v>
      </c>
      <c r="E5" s="10" t="s">
        <v>168</v>
      </c>
      <c r="F5" s="10" t="s">
        <v>178</v>
      </c>
      <c r="G5" s="10" t="s">
        <v>169</v>
      </c>
      <c r="H5" s="10" t="s">
        <v>179</v>
      </c>
      <c r="I5" s="10" t="s">
        <v>175</v>
      </c>
      <c r="J5" s="14" t="s">
        <v>176</v>
      </c>
      <c r="K5" s="14" t="s">
        <v>177</v>
      </c>
      <c r="L5" s="4" t="s">
        <v>170</v>
      </c>
      <c r="N5" s="1" t="s">
        <v>23</v>
      </c>
      <c r="O5" s="1" t="s">
        <v>24</v>
      </c>
      <c r="S5" s="1" t="s">
        <v>23</v>
      </c>
      <c r="T5" s="1" t="s">
        <v>24</v>
      </c>
    </row>
    <row r="6" spans="2:22" ht="16" x14ac:dyDescent="0.2">
      <c r="B6" s="1" t="s">
        <v>149</v>
      </c>
      <c r="C6" s="1" t="s">
        <v>150</v>
      </c>
      <c r="D6" s="8" t="s">
        <v>151</v>
      </c>
      <c r="E6" s="9">
        <v>90.19</v>
      </c>
      <c r="F6" s="11">
        <f>E6*0.4</f>
        <v>36.076000000000001</v>
      </c>
      <c r="G6" s="9">
        <v>91.12</v>
      </c>
      <c r="H6" s="11">
        <f>G6*0.6</f>
        <v>54.672000000000004</v>
      </c>
      <c r="I6" s="12">
        <f>F6+H6</f>
        <v>90.748000000000005</v>
      </c>
      <c r="J6" s="13">
        <f>SUM(N6:T6)*0.475*0.7</f>
        <v>0</v>
      </c>
      <c r="K6" s="15">
        <f>I6-J6</f>
        <v>90.748000000000005</v>
      </c>
      <c r="L6" s="6" t="str">
        <f>IF(K6&lt;50,"F",IF(K6&lt;65,"D",IF(K6&lt;80,"C",IF(K6&lt;90,"B",IF(K6&gt;=90,"A")))))</f>
        <v>A</v>
      </c>
      <c r="N6" s="1" t="s">
        <v>30</v>
      </c>
      <c r="O6" s="1" t="s">
        <v>30</v>
      </c>
      <c r="S6">
        <v>0</v>
      </c>
      <c r="T6">
        <v>0</v>
      </c>
    </row>
    <row r="7" spans="2:22" ht="16" x14ac:dyDescent="0.2">
      <c r="B7" s="1" t="s">
        <v>36</v>
      </c>
      <c r="C7" s="1" t="s">
        <v>37</v>
      </c>
      <c r="D7" s="8" t="s">
        <v>38</v>
      </c>
      <c r="E7" s="9">
        <v>0</v>
      </c>
      <c r="F7" s="11">
        <f>E7*0.4</f>
        <v>0</v>
      </c>
      <c r="G7" s="9">
        <v>0</v>
      </c>
      <c r="H7" s="11">
        <f>G7*0.6</f>
        <v>0</v>
      </c>
      <c r="I7" s="12">
        <f>F7+H7</f>
        <v>0</v>
      </c>
      <c r="J7" s="13">
        <f>SUM(N7:T7)*0.475*0.7</f>
        <v>49.875</v>
      </c>
      <c r="K7" s="15">
        <v>0</v>
      </c>
      <c r="L7" s="6" t="str">
        <f>IF(K7&lt;50,"F",IF(K7&lt;65,"D",IF(K7&lt;80,"C",IF(K7&lt;90,"B",IF(K7&gt;=90,"A")))))</f>
        <v>F</v>
      </c>
      <c r="N7" s="1" t="s">
        <v>30</v>
      </c>
      <c r="O7">
        <v>50</v>
      </c>
      <c r="S7">
        <v>50</v>
      </c>
      <c r="T7">
        <v>50</v>
      </c>
    </row>
    <row r="8" spans="2:22" ht="16" x14ac:dyDescent="0.2">
      <c r="B8" s="1" t="s">
        <v>137</v>
      </c>
      <c r="C8" s="1" t="s">
        <v>138</v>
      </c>
      <c r="D8" s="8" t="s">
        <v>139</v>
      </c>
      <c r="E8" s="9">
        <v>77.37</v>
      </c>
      <c r="F8" s="11">
        <f>E8*0.4</f>
        <v>30.948000000000004</v>
      </c>
      <c r="G8" s="9">
        <v>68.680000000000007</v>
      </c>
      <c r="H8" s="11">
        <f>G8*0.6</f>
        <v>41.208000000000006</v>
      </c>
      <c r="I8" s="12">
        <f>F8+H8</f>
        <v>72.156000000000006</v>
      </c>
      <c r="J8" s="13">
        <f>SUM(N8:T8)*0.475*0.7</f>
        <v>0</v>
      </c>
      <c r="K8" s="15">
        <f>I8-J8</f>
        <v>72.156000000000006</v>
      </c>
      <c r="L8" s="6" t="str">
        <f>IF(K8&lt;50,"F",IF(K8&lt;65,"D",IF(K8&lt;80,"C",IF(K8&lt;90,"B",IF(K8&gt;=90,"A")))))</f>
        <v>C</v>
      </c>
      <c r="N8" s="1" t="s">
        <v>30</v>
      </c>
      <c r="O8" s="1" t="s">
        <v>30</v>
      </c>
      <c r="S8">
        <v>0</v>
      </c>
      <c r="T8">
        <v>0</v>
      </c>
    </row>
    <row r="9" spans="2:22" ht="16" x14ac:dyDescent="0.2">
      <c r="B9" s="1" t="s">
        <v>111</v>
      </c>
      <c r="C9" s="1" t="s">
        <v>112</v>
      </c>
      <c r="D9" s="8" t="s">
        <v>113</v>
      </c>
      <c r="E9" s="9">
        <v>75.63</v>
      </c>
      <c r="F9" s="11">
        <f>E9*0.4</f>
        <v>30.251999999999999</v>
      </c>
      <c r="G9" s="9">
        <v>64.13</v>
      </c>
      <c r="H9" s="11">
        <f>G9*0.6</f>
        <v>38.477999999999994</v>
      </c>
      <c r="I9" s="12">
        <f>F9+H9</f>
        <v>68.72999999999999</v>
      </c>
      <c r="J9" s="13">
        <f>SUM(N9:T9)*0.475*0.7</f>
        <v>0</v>
      </c>
      <c r="K9" s="15">
        <f>I9-J9</f>
        <v>68.72999999999999</v>
      </c>
      <c r="L9" s="6" t="str">
        <f>IF(K9&lt;50,"F",IF(K9&lt;65,"D",IF(K9&lt;80,"C",IF(K9&lt;90,"B",IF(K9&gt;=90,"A")))))</f>
        <v>C</v>
      </c>
      <c r="N9" s="1" t="s">
        <v>30</v>
      </c>
      <c r="O9" s="1" t="s">
        <v>30</v>
      </c>
      <c r="S9">
        <v>0</v>
      </c>
      <c r="T9">
        <v>0</v>
      </c>
    </row>
    <row r="10" spans="2:22" ht="16" x14ac:dyDescent="0.2">
      <c r="B10" s="1" t="s">
        <v>56</v>
      </c>
      <c r="C10" s="1" t="s">
        <v>57</v>
      </c>
      <c r="D10" s="8" t="s">
        <v>58</v>
      </c>
      <c r="E10" s="9">
        <v>94.84</v>
      </c>
      <c r="F10" s="11">
        <f>E10*0.4</f>
        <v>37.936</v>
      </c>
      <c r="G10" s="9">
        <v>95.32</v>
      </c>
      <c r="H10" s="11">
        <f>G10*0.6</f>
        <v>57.191999999999993</v>
      </c>
      <c r="I10" s="12">
        <f>F10+H10</f>
        <v>95.127999999999986</v>
      </c>
      <c r="J10" s="13">
        <f>SUM(N10:T10)*0.475*0.7</f>
        <v>0</v>
      </c>
      <c r="K10" s="15">
        <f>I10-J10</f>
        <v>95.127999999999986</v>
      </c>
      <c r="L10" s="6" t="str">
        <f>IF(K10&lt;50,"F",IF(K10&lt;65,"D",IF(K10&lt;80,"C",IF(K10&lt;90,"B",IF(K10&gt;=90,"A")))))</f>
        <v>A</v>
      </c>
      <c r="N10" s="1" t="s">
        <v>30</v>
      </c>
      <c r="O10" s="1" t="s">
        <v>30</v>
      </c>
      <c r="S10">
        <v>0</v>
      </c>
      <c r="T10">
        <v>0</v>
      </c>
    </row>
    <row r="11" spans="2:22" ht="16" x14ac:dyDescent="0.2">
      <c r="B11" s="1" t="s">
        <v>104</v>
      </c>
      <c r="C11" s="1" t="s">
        <v>108</v>
      </c>
      <c r="D11" s="8" t="s">
        <v>109</v>
      </c>
      <c r="E11" s="9">
        <v>88.05</v>
      </c>
      <c r="F11" s="11">
        <f>E11*0.4</f>
        <v>35.22</v>
      </c>
      <c r="G11" s="9">
        <v>88.82</v>
      </c>
      <c r="H11" s="11">
        <f>G11*0.6</f>
        <v>53.291999999999994</v>
      </c>
      <c r="I11" s="12">
        <f>F11+H11</f>
        <v>88.512</v>
      </c>
      <c r="J11" s="13">
        <f>SUM(N11:T11)*0.475*0.7</f>
        <v>3.3249999999999997</v>
      </c>
      <c r="K11" s="15">
        <f>I11-J11</f>
        <v>85.186999999999998</v>
      </c>
      <c r="L11" s="6" t="str">
        <f>IF(K11&lt;50,"F",IF(K11&lt;65,"D",IF(K11&lt;80,"C",IF(K11&lt;90,"B",IF(K11&gt;=90,"A")))))</f>
        <v>B</v>
      </c>
      <c r="N11" s="1" t="s">
        <v>30</v>
      </c>
      <c r="O11">
        <v>10</v>
      </c>
      <c r="S11">
        <v>0</v>
      </c>
      <c r="T11">
        <v>0</v>
      </c>
    </row>
    <row r="12" spans="2:22" ht="16" x14ac:dyDescent="0.2">
      <c r="B12" s="1" t="s">
        <v>104</v>
      </c>
      <c r="C12" s="1" t="s">
        <v>105</v>
      </c>
      <c r="D12" s="8" t="s">
        <v>106</v>
      </c>
      <c r="E12" s="9">
        <v>89.43</v>
      </c>
      <c r="F12" s="11">
        <f>E12*0.4</f>
        <v>35.772000000000006</v>
      </c>
      <c r="G12" s="9">
        <v>86.21</v>
      </c>
      <c r="H12" s="11">
        <f>G12*0.6</f>
        <v>51.725999999999992</v>
      </c>
      <c r="I12" s="12">
        <f>F12+H12</f>
        <v>87.49799999999999</v>
      </c>
      <c r="J12" s="13">
        <f>SUM(N12:T12)*0.475*0.7</f>
        <v>3.3249999999999997</v>
      </c>
      <c r="K12" s="15">
        <f>I12-J12</f>
        <v>84.172999999999988</v>
      </c>
      <c r="L12" s="6" t="str">
        <f>IF(K12&lt;50,"F",IF(K12&lt;65,"D",IF(K12&lt;80,"C",IF(K12&lt;90,"B",IF(K12&gt;=90,"A")))))</f>
        <v>B</v>
      </c>
      <c r="N12" s="1" t="s">
        <v>30</v>
      </c>
      <c r="O12">
        <v>10</v>
      </c>
      <c r="S12">
        <v>0</v>
      </c>
      <c r="T12">
        <v>0</v>
      </c>
    </row>
    <row r="13" spans="2:22" ht="16" x14ac:dyDescent="0.2">
      <c r="B13" s="1" t="s">
        <v>52</v>
      </c>
      <c r="C13" s="1" t="s">
        <v>53</v>
      </c>
      <c r="D13" s="8" t="s">
        <v>54</v>
      </c>
      <c r="E13" s="9">
        <v>66.12</v>
      </c>
      <c r="F13" s="11">
        <f>E13*0.4</f>
        <v>26.448000000000004</v>
      </c>
      <c r="G13" s="9">
        <v>62.66</v>
      </c>
      <c r="H13" s="11">
        <f>G13*0.6</f>
        <v>37.595999999999997</v>
      </c>
      <c r="I13" s="12">
        <f>F13+H13</f>
        <v>64.043999999999997</v>
      </c>
      <c r="J13" s="13">
        <f>SUM(N13:T13)*0.475*0.7</f>
        <v>3.3249999999999997</v>
      </c>
      <c r="K13" s="15">
        <f>I13-J13</f>
        <v>60.718999999999994</v>
      </c>
      <c r="L13" s="6" t="str">
        <f>IF(K13&lt;50,"F",IF(K13&lt;65,"D",IF(K13&lt;80,"C",IF(K13&lt;90,"B",IF(K13&gt;=90,"A")))))</f>
        <v>D</v>
      </c>
      <c r="N13" s="1" t="s">
        <v>30</v>
      </c>
      <c r="O13">
        <v>10</v>
      </c>
      <c r="S13">
        <v>0</v>
      </c>
      <c r="T13">
        <v>0</v>
      </c>
    </row>
    <row r="14" spans="2:22" ht="16" x14ac:dyDescent="0.2">
      <c r="B14" s="1" t="s">
        <v>115</v>
      </c>
      <c r="C14" s="1" t="s">
        <v>116</v>
      </c>
      <c r="D14" s="8" t="s">
        <v>117</v>
      </c>
      <c r="E14" s="9">
        <v>65.47</v>
      </c>
      <c r="F14" s="11">
        <f>E14*0.4</f>
        <v>26.188000000000002</v>
      </c>
      <c r="G14" s="9">
        <v>65.92</v>
      </c>
      <c r="H14" s="11">
        <f>G14*0.6</f>
        <v>39.552</v>
      </c>
      <c r="I14" s="12">
        <f>F14+H14</f>
        <v>65.740000000000009</v>
      </c>
      <c r="J14" s="13">
        <f>SUM(N14:T14)*0.475*0.7</f>
        <v>3.3249999999999997</v>
      </c>
      <c r="K14" s="15">
        <f>I14-J14</f>
        <v>62.415000000000006</v>
      </c>
      <c r="L14" s="6" t="str">
        <f>IF(K14&lt;50,"F",IF(K14&lt;65,"D",IF(K14&lt;80,"C",IF(K14&lt;90,"B",IF(K14&gt;=90,"A")))))</f>
        <v>D</v>
      </c>
      <c r="N14" s="1" t="s">
        <v>30</v>
      </c>
      <c r="O14">
        <v>10</v>
      </c>
      <c r="S14">
        <v>0</v>
      </c>
      <c r="T14">
        <v>0</v>
      </c>
    </row>
    <row r="15" spans="2:22" ht="16" x14ac:dyDescent="0.2">
      <c r="B15" s="1" t="s">
        <v>127</v>
      </c>
      <c r="C15" s="1" t="s">
        <v>128</v>
      </c>
      <c r="D15" s="8" t="s">
        <v>129</v>
      </c>
      <c r="E15" s="9">
        <v>85.01</v>
      </c>
      <c r="F15" s="11">
        <f>E15*0.4</f>
        <v>34.004000000000005</v>
      </c>
      <c r="G15" s="9">
        <v>85.55</v>
      </c>
      <c r="H15" s="11">
        <f>G15*0.6</f>
        <v>51.33</v>
      </c>
      <c r="I15" s="12">
        <f>F15+H15</f>
        <v>85.334000000000003</v>
      </c>
      <c r="J15" s="13">
        <f>SUM(N15:T15)*0.475*0.7</f>
        <v>0</v>
      </c>
      <c r="K15" s="15">
        <f>I15-J15</f>
        <v>85.334000000000003</v>
      </c>
      <c r="L15" s="6" t="str">
        <f>IF(K15&lt;50,"F",IF(K15&lt;65,"D",IF(K15&lt;80,"C",IF(K15&lt;90,"B",IF(K15&gt;=90,"A")))))</f>
        <v>B</v>
      </c>
      <c r="N15" s="1" t="s">
        <v>30</v>
      </c>
      <c r="O15" s="1" t="s">
        <v>30</v>
      </c>
      <c r="S15">
        <v>0</v>
      </c>
      <c r="T15">
        <v>0</v>
      </c>
    </row>
    <row r="16" spans="2:22" ht="16" x14ac:dyDescent="0.2">
      <c r="B16" s="1" t="s">
        <v>64</v>
      </c>
      <c r="C16" s="1" t="s">
        <v>65</v>
      </c>
      <c r="D16" s="8" t="s">
        <v>66</v>
      </c>
      <c r="E16" s="9">
        <v>84.21</v>
      </c>
      <c r="F16" s="11">
        <f>E16*0.4</f>
        <v>33.683999999999997</v>
      </c>
      <c r="G16" s="9">
        <v>88.91</v>
      </c>
      <c r="H16" s="11">
        <f>G16*0.6</f>
        <v>53.345999999999997</v>
      </c>
      <c r="I16" s="12">
        <f>F16+H16</f>
        <v>87.03</v>
      </c>
      <c r="J16" s="13">
        <f>SUM(N16:T16)*0.475*0.7</f>
        <v>0</v>
      </c>
      <c r="K16" s="15">
        <f>I16-J16</f>
        <v>87.03</v>
      </c>
      <c r="L16" s="6" t="str">
        <f>IF(K16&lt;50,"F",IF(K16&lt;65,"D",IF(K16&lt;80,"C",IF(K16&lt;90,"B",IF(K16&gt;=90,"A")))))</f>
        <v>B</v>
      </c>
      <c r="N16" s="1" t="s">
        <v>30</v>
      </c>
      <c r="O16" s="1" t="s">
        <v>30</v>
      </c>
      <c r="S16">
        <v>0</v>
      </c>
      <c r="T16">
        <v>0</v>
      </c>
    </row>
    <row r="17" spans="2:20" ht="16" x14ac:dyDescent="0.2">
      <c r="B17" s="1" t="s">
        <v>32</v>
      </c>
      <c r="C17" s="1" t="s">
        <v>33</v>
      </c>
      <c r="D17" s="8" t="s">
        <v>34</v>
      </c>
      <c r="E17" s="9">
        <v>90.97</v>
      </c>
      <c r="F17" s="11">
        <f>E17*0.4</f>
        <v>36.387999999999998</v>
      </c>
      <c r="G17" s="9">
        <v>91.7</v>
      </c>
      <c r="H17" s="11">
        <f>G17*0.6</f>
        <v>55.02</v>
      </c>
      <c r="I17" s="12">
        <f>F17+H17</f>
        <v>91.408000000000001</v>
      </c>
      <c r="J17" s="13">
        <f>SUM(N17:T17)*0.475*0.7</f>
        <v>3.3249999999999997</v>
      </c>
      <c r="K17" s="15">
        <f>I17-J17</f>
        <v>88.082999999999998</v>
      </c>
      <c r="L17" s="6" t="str">
        <f>IF(K17&lt;50,"F",IF(K17&lt;65,"D",IF(K17&lt;80,"C",IF(K17&lt;90,"B",IF(K17&gt;=90,"A")))))</f>
        <v>B</v>
      </c>
      <c r="N17" s="1" t="s">
        <v>30</v>
      </c>
      <c r="O17">
        <v>10</v>
      </c>
      <c r="S17">
        <v>0</v>
      </c>
      <c r="T17">
        <v>0</v>
      </c>
    </row>
    <row r="18" spans="2:20" ht="16" x14ac:dyDescent="0.2">
      <c r="B18" s="1" t="s">
        <v>119</v>
      </c>
      <c r="C18" s="1" t="s">
        <v>120</v>
      </c>
      <c r="D18" s="8" t="s">
        <v>121</v>
      </c>
      <c r="E18" s="9">
        <v>39.06</v>
      </c>
      <c r="F18" s="11">
        <f>E18*0.4</f>
        <v>15.624000000000002</v>
      </c>
      <c r="G18" s="9">
        <v>34.090000000000003</v>
      </c>
      <c r="H18" s="11">
        <f>G18*0.6</f>
        <v>20.454000000000001</v>
      </c>
      <c r="I18" s="12">
        <f>F18+H18</f>
        <v>36.078000000000003</v>
      </c>
      <c r="J18" s="13">
        <f>SUM(N18:T18)*0.475*0.7</f>
        <v>33.25</v>
      </c>
      <c r="K18" s="15">
        <f>I18-J18</f>
        <v>2.828000000000003</v>
      </c>
      <c r="L18" s="6" t="str">
        <f>IF(K18&lt;50,"F",IF(K18&lt;65,"D",IF(K18&lt;80,"C",IF(K18&lt;90,"B",IF(K18&gt;=90,"A")))))</f>
        <v>F</v>
      </c>
      <c r="N18" s="1" t="s">
        <v>30</v>
      </c>
      <c r="O18">
        <v>50</v>
      </c>
      <c r="S18">
        <v>0</v>
      </c>
      <c r="T18">
        <v>50</v>
      </c>
    </row>
    <row r="19" spans="2:20" ht="16" x14ac:dyDescent="0.2">
      <c r="B19" s="1" t="s">
        <v>68</v>
      </c>
      <c r="C19" s="1" t="s">
        <v>69</v>
      </c>
      <c r="D19" s="8" t="s">
        <v>70</v>
      </c>
      <c r="E19" s="9">
        <v>88.11</v>
      </c>
      <c r="F19" s="11">
        <f>E19*0.4</f>
        <v>35.244</v>
      </c>
      <c r="G19" s="9">
        <v>86.88</v>
      </c>
      <c r="H19" s="11">
        <f>G19*0.6</f>
        <v>52.127999999999993</v>
      </c>
      <c r="I19" s="12">
        <f>F19+H19</f>
        <v>87.371999999999986</v>
      </c>
      <c r="J19" s="13">
        <f>SUM(N19:T19)*0.475*0.7</f>
        <v>0</v>
      </c>
      <c r="K19" s="15">
        <f>I19-J19</f>
        <v>87.371999999999986</v>
      </c>
      <c r="L19" s="6" t="str">
        <f>IF(K19&lt;50,"F",IF(K19&lt;65,"D",IF(K19&lt;80,"C",IF(K19&lt;90,"B",IF(K19&gt;=90,"A")))))</f>
        <v>B</v>
      </c>
      <c r="N19" s="1" t="s">
        <v>30</v>
      </c>
      <c r="O19" s="1" t="s">
        <v>30</v>
      </c>
      <c r="S19">
        <v>0</v>
      </c>
      <c r="T19">
        <v>0</v>
      </c>
    </row>
    <row r="20" spans="2:20" ht="16" x14ac:dyDescent="0.2">
      <c r="B20" s="1" t="s">
        <v>92</v>
      </c>
      <c r="C20" s="1" t="s">
        <v>93</v>
      </c>
      <c r="D20" s="8" t="s">
        <v>94</v>
      </c>
      <c r="E20" s="9">
        <v>75.92</v>
      </c>
      <c r="F20" s="11">
        <f>E20*0.4</f>
        <v>30.368000000000002</v>
      </c>
      <c r="G20" s="9">
        <v>77.08</v>
      </c>
      <c r="H20" s="11">
        <f>G20*0.6</f>
        <v>46.247999999999998</v>
      </c>
      <c r="I20" s="12">
        <f>F20+H20</f>
        <v>76.616</v>
      </c>
      <c r="J20" s="13">
        <f>SUM(N20:T20)*0.475*0.7</f>
        <v>0</v>
      </c>
      <c r="K20" s="15">
        <f>I20-J20</f>
        <v>76.616</v>
      </c>
      <c r="L20" s="6" t="str">
        <f>IF(K20&lt;50,"F",IF(K20&lt;65,"D",IF(K20&lt;80,"C",IF(K20&lt;90,"B",IF(K20&gt;=90,"A")))))</f>
        <v>C</v>
      </c>
      <c r="N20" s="1" t="s">
        <v>30</v>
      </c>
      <c r="O20" s="1" t="s">
        <v>30</v>
      </c>
      <c r="S20">
        <v>0</v>
      </c>
      <c r="T20">
        <v>0</v>
      </c>
    </row>
    <row r="21" spans="2:20" ht="16" x14ac:dyDescent="0.2">
      <c r="B21" s="1" t="s">
        <v>44</v>
      </c>
      <c r="C21" s="1" t="s">
        <v>45</v>
      </c>
      <c r="D21" s="8" t="s">
        <v>46</v>
      </c>
      <c r="E21" s="9">
        <v>94.24</v>
      </c>
      <c r="F21" s="11">
        <f>E21*0.4</f>
        <v>37.695999999999998</v>
      </c>
      <c r="G21" s="9">
        <v>92.97</v>
      </c>
      <c r="H21" s="11">
        <f>G21*0.6</f>
        <v>55.781999999999996</v>
      </c>
      <c r="I21" s="12">
        <f>F21+H21</f>
        <v>93.477999999999994</v>
      </c>
      <c r="J21" s="13">
        <f>SUM(N21:T21)*0.475*0.7</f>
        <v>0</v>
      </c>
      <c r="K21" s="15">
        <f>I21-J21</f>
        <v>93.477999999999994</v>
      </c>
      <c r="L21" s="6" t="str">
        <f>IF(K21&lt;50,"F",IF(K21&lt;65,"D",IF(K21&lt;80,"C",IF(K21&lt;90,"B",IF(K21&gt;=90,"A")))))</f>
        <v>A</v>
      </c>
      <c r="N21" s="1" t="s">
        <v>30</v>
      </c>
      <c r="O21" s="1" t="s">
        <v>30</v>
      </c>
      <c r="S21">
        <v>0</v>
      </c>
      <c r="T21">
        <v>0</v>
      </c>
    </row>
    <row r="22" spans="2:20" ht="16" x14ac:dyDescent="0.2">
      <c r="B22" s="1" t="s">
        <v>157</v>
      </c>
      <c r="C22" s="1" t="s">
        <v>158</v>
      </c>
      <c r="D22" s="8" t="s">
        <v>159</v>
      </c>
      <c r="E22" s="9">
        <v>90.97</v>
      </c>
      <c r="F22" s="11">
        <f>E22*0.4</f>
        <v>36.387999999999998</v>
      </c>
      <c r="G22" s="9">
        <v>90.93</v>
      </c>
      <c r="H22" s="11">
        <f>G22*0.6</f>
        <v>54.558</v>
      </c>
      <c r="I22" s="12">
        <f>F22+H22</f>
        <v>90.945999999999998</v>
      </c>
      <c r="J22" s="13">
        <f>SUM(N22:T22)*0.475*0.7</f>
        <v>0</v>
      </c>
      <c r="K22" s="15">
        <f>I22-J22</f>
        <v>90.945999999999998</v>
      </c>
      <c r="L22" s="6" t="str">
        <f>IF(K22&lt;50,"F",IF(K22&lt;65,"D",IF(K22&lt;80,"C",IF(K22&lt;90,"B",IF(K22&gt;=90,"A")))))</f>
        <v>A</v>
      </c>
      <c r="N22" s="1" t="s">
        <v>30</v>
      </c>
      <c r="O22" s="1" t="s">
        <v>30</v>
      </c>
      <c r="S22">
        <v>0</v>
      </c>
      <c r="T22">
        <v>0</v>
      </c>
    </row>
    <row r="23" spans="2:20" ht="16" x14ac:dyDescent="0.2">
      <c r="B23" s="1" t="s">
        <v>141</v>
      </c>
      <c r="C23" s="1" t="s">
        <v>142</v>
      </c>
      <c r="D23" s="8" t="s">
        <v>143</v>
      </c>
      <c r="E23" s="9">
        <v>76.25</v>
      </c>
      <c r="F23" s="11">
        <f>E23*0.4</f>
        <v>30.5</v>
      </c>
      <c r="G23" s="9">
        <v>85.37</v>
      </c>
      <c r="H23" s="11">
        <f>G23*0.6</f>
        <v>51.222000000000001</v>
      </c>
      <c r="I23" s="12">
        <f>F23+H23</f>
        <v>81.722000000000008</v>
      </c>
      <c r="J23" s="13">
        <f>SUM(N23:T23)*0.475*0.7</f>
        <v>0</v>
      </c>
      <c r="K23" s="15">
        <f>I23-J23</f>
        <v>81.722000000000008</v>
      </c>
      <c r="L23" s="6" t="str">
        <f>IF(K23&lt;50,"F",IF(K23&lt;65,"D",IF(K23&lt;80,"C",IF(K23&lt;90,"B",IF(K23&gt;=90,"A")))))</f>
        <v>B</v>
      </c>
      <c r="N23" s="1" t="s">
        <v>30</v>
      </c>
      <c r="O23" s="1" t="s">
        <v>30</v>
      </c>
      <c r="S23">
        <v>0</v>
      </c>
      <c r="T23">
        <v>0</v>
      </c>
    </row>
    <row r="24" spans="2:20" ht="16" x14ac:dyDescent="0.2">
      <c r="B24" s="1" t="s">
        <v>145</v>
      </c>
      <c r="C24" s="1" t="s">
        <v>146</v>
      </c>
      <c r="D24" s="8" t="s">
        <v>147</v>
      </c>
      <c r="E24" s="9">
        <v>56.48</v>
      </c>
      <c r="F24" s="11">
        <f>E24*0.4</f>
        <v>22.591999999999999</v>
      </c>
      <c r="G24" s="9">
        <v>53.96</v>
      </c>
      <c r="H24" s="11">
        <f>G24*0.6</f>
        <v>32.375999999999998</v>
      </c>
      <c r="I24" s="12">
        <f>F24+H24</f>
        <v>54.967999999999996</v>
      </c>
      <c r="J24" s="13">
        <f>SUM(N24:T24)*0.475*0.7</f>
        <v>3.3249999999999997</v>
      </c>
      <c r="K24" s="15">
        <f>I24-J24</f>
        <v>51.642999999999994</v>
      </c>
      <c r="L24" s="6" t="str">
        <f>IF(K24&lt;50,"F",IF(K24&lt;65,"D",IF(K24&lt;80,"C",IF(K24&lt;90,"B",IF(K24&gt;=90,"A")))))</f>
        <v>D</v>
      </c>
      <c r="N24" s="1" t="s">
        <v>30</v>
      </c>
      <c r="O24" s="1" t="s">
        <v>30</v>
      </c>
      <c r="S24">
        <v>10</v>
      </c>
      <c r="T24">
        <v>0</v>
      </c>
    </row>
    <row r="25" spans="2:20" ht="16" x14ac:dyDescent="0.2">
      <c r="B25" s="1" t="s">
        <v>123</v>
      </c>
      <c r="C25" s="1" t="s">
        <v>124</v>
      </c>
      <c r="D25" s="8" t="s">
        <v>125</v>
      </c>
      <c r="E25" s="9">
        <v>88.53</v>
      </c>
      <c r="F25" s="11">
        <f>E25*0.4</f>
        <v>35.411999999999999</v>
      </c>
      <c r="G25" s="9">
        <v>81.89</v>
      </c>
      <c r="H25" s="11">
        <f>G25*0.6</f>
        <v>49.134</v>
      </c>
      <c r="I25" s="12">
        <f>F25+H25</f>
        <v>84.545999999999992</v>
      </c>
      <c r="J25" s="13">
        <f>SUM(N25:T25)*0.475*0.7</f>
        <v>3.3249999999999997</v>
      </c>
      <c r="K25" s="15">
        <f>I25-J25</f>
        <v>81.220999999999989</v>
      </c>
      <c r="L25" s="6" t="str">
        <f>IF(K25&lt;50,"F",IF(K25&lt;65,"D",IF(K25&lt;80,"C",IF(K25&lt;90,"B",IF(K25&gt;=90,"A")))))</f>
        <v>B</v>
      </c>
      <c r="N25" s="1" t="s">
        <v>30</v>
      </c>
      <c r="O25">
        <v>10</v>
      </c>
      <c r="S25">
        <v>0</v>
      </c>
      <c r="T25">
        <v>0</v>
      </c>
    </row>
    <row r="26" spans="2:20" ht="16" x14ac:dyDescent="0.2">
      <c r="B26" s="1" t="s">
        <v>26</v>
      </c>
      <c r="C26" s="1" t="s">
        <v>27</v>
      </c>
      <c r="D26" s="8" t="s">
        <v>28</v>
      </c>
      <c r="E26" s="9">
        <v>37.729999999999997</v>
      </c>
      <c r="F26" s="11">
        <f>E26*0.4</f>
        <v>15.091999999999999</v>
      </c>
      <c r="G26" s="9">
        <v>35.729999999999997</v>
      </c>
      <c r="H26" s="11">
        <f>G26*0.6</f>
        <v>21.437999999999999</v>
      </c>
      <c r="I26" s="12">
        <f>F26+H26</f>
        <v>36.53</v>
      </c>
      <c r="J26" s="13">
        <f>SUM(N26:T26)*0.475*0.7</f>
        <v>24.9375</v>
      </c>
      <c r="K26" s="15">
        <f>I26-J26</f>
        <v>11.592500000000001</v>
      </c>
      <c r="L26" s="6" t="str">
        <f>IF(K26&lt;50,"F",IF(K26&lt;65,"D",IF(K26&lt;80,"C",IF(K26&lt;90,"B",IF(K26&gt;=90,"A")))))</f>
        <v>F</v>
      </c>
      <c r="N26" s="1" t="s">
        <v>30</v>
      </c>
      <c r="O26">
        <v>50</v>
      </c>
      <c r="S26">
        <v>0</v>
      </c>
      <c r="T26">
        <v>25</v>
      </c>
    </row>
    <row r="27" spans="2:20" ht="16" x14ac:dyDescent="0.2">
      <c r="B27" s="1" t="s">
        <v>60</v>
      </c>
      <c r="C27" s="1" t="s">
        <v>61</v>
      </c>
      <c r="D27" s="8" t="s">
        <v>62</v>
      </c>
      <c r="E27" s="9">
        <v>75.89</v>
      </c>
      <c r="F27" s="11">
        <f>E27*0.4</f>
        <v>30.356000000000002</v>
      </c>
      <c r="G27" s="9">
        <v>81.91</v>
      </c>
      <c r="H27" s="11">
        <f>G27*0.6</f>
        <v>49.145999999999994</v>
      </c>
      <c r="I27" s="12">
        <f>F27+H27</f>
        <v>79.501999999999995</v>
      </c>
      <c r="J27" s="13">
        <f>SUM(N27:T27)*0.475*0.7</f>
        <v>6.6499999999999995</v>
      </c>
      <c r="K27" s="15">
        <f>I27-J27</f>
        <v>72.85199999999999</v>
      </c>
      <c r="L27" s="6" t="str">
        <f>IF(K27&lt;50,"F",IF(K27&lt;65,"D",IF(K27&lt;80,"C",IF(K27&lt;90,"B",IF(K27&gt;=90,"A")))))</f>
        <v>C</v>
      </c>
      <c r="N27" s="1" t="s">
        <v>30</v>
      </c>
      <c r="O27">
        <v>10</v>
      </c>
      <c r="S27">
        <v>0</v>
      </c>
      <c r="T27">
        <v>10</v>
      </c>
    </row>
    <row r="28" spans="2:20" ht="16" x14ac:dyDescent="0.2">
      <c r="B28" s="1" t="s">
        <v>76</v>
      </c>
      <c r="C28" s="1" t="s">
        <v>77</v>
      </c>
      <c r="D28" s="8" t="s">
        <v>78</v>
      </c>
      <c r="E28" s="9">
        <v>63.79</v>
      </c>
      <c r="F28" s="11">
        <f>E28*0.4</f>
        <v>25.516000000000002</v>
      </c>
      <c r="G28" s="9">
        <v>66.95</v>
      </c>
      <c r="H28" s="11">
        <f>G28*0.6</f>
        <v>40.17</v>
      </c>
      <c r="I28" s="12">
        <f>F28+H28</f>
        <v>65.686000000000007</v>
      </c>
      <c r="J28" s="13">
        <f>SUM(N28:T28)*0.475*0.7</f>
        <v>41.5625</v>
      </c>
      <c r="K28" s="15">
        <f>I28-J28</f>
        <v>24.123500000000007</v>
      </c>
      <c r="L28" s="6" t="str">
        <f>IF(K28&lt;50,"F",IF(K28&lt;65,"D",IF(K28&lt;80,"C",IF(K28&lt;90,"B",IF(K28&gt;=90,"A")))))</f>
        <v>F</v>
      </c>
      <c r="N28" s="1" t="s">
        <v>30</v>
      </c>
      <c r="O28">
        <v>50</v>
      </c>
      <c r="S28">
        <v>50</v>
      </c>
      <c r="T28">
        <v>25</v>
      </c>
    </row>
    <row r="29" spans="2:20" ht="16" x14ac:dyDescent="0.2">
      <c r="B29" s="1" t="s">
        <v>133</v>
      </c>
      <c r="C29" s="1" t="s">
        <v>134</v>
      </c>
      <c r="D29" s="8" t="s">
        <v>135</v>
      </c>
      <c r="E29" s="9">
        <v>77.34</v>
      </c>
      <c r="F29" s="11">
        <f>E29*0.4</f>
        <v>30.936000000000003</v>
      </c>
      <c r="G29" s="9">
        <v>84</v>
      </c>
      <c r="H29" s="11">
        <f>G29*0.6</f>
        <v>50.4</v>
      </c>
      <c r="I29" s="12">
        <f>F29+H29</f>
        <v>81.335999999999999</v>
      </c>
      <c r="J29" s="13">
        <f>SUM(N29:T29)*0.475*0.7</f>
        <v>9.9749999999999996</v>
      </c>
      <c r="K29" s="15">
        <f>I29-J29</f>
        <v>71.361000000000004</v>
      </c>
      <c r="L29" s="6" t="str">
        <f>IF(K29&lt;50,"F",IF(K29&lt;65,"D",IF(K29&lt;80,"C",IF(K29&lt;90,"B",IF(K29&gt;=90,"A")))))</f>
        <v>C</v>
      </c>
      <c r="N29" s="1" t="s">
        <v>30</v>
      </c>
      <c r="O29">
        <v>10</v>
      </c>
      <c r="S29">
        <v>10</v>
      </c>
      <c r="T29">
        <v>10</v>
      </c>
    </row>
    <row r="30" spans="2:20" ht="16" x14ac:dyDescent="0.2">
      <c r="B30" s="1" t="s">
        <v>84</v>
      </c>
      <c r="C30" s="1" t="s">
        <v>85</v>
      </c>
      <c r="D30" s="8" t="s">
        <v>173</v>
      </c>
      <c r="E30" s="9">
        <v>69.06</v>
      </c>
      <c r="F30" s="11">
        <f>E30*0.4</f>
        <v>27.624000000000002</v>
      </c>
      <c r="G30" s="9">
        <v>78.72</v>
      </c>
      <c r="H30" s="11">
        <f>G30*0.6</f>
        <v>47.231999999999999</v>
      </c>
      <c r="I30" s="12">
        <f>F30+H30</f>
        <v>74.855999999999995</v>
      </c>
      <c r="J30" s="13">
        <f>SUM(N30:T30)*0.475*0.7</f>
        <v>0</v>
      </c>
      <c r="K30" s="15">
        <f>I30-J30</f>
        <v>74.855999999999995</v>
      </c>
      <c r="L30" s="6" t="str">
        <f>IF(K30&lt;50,"F",IF(K30&lt;65,"D",IF(K30&lt;80,"C",IF(K30&lt;90,"B",IF(K30&gt;=90,"A")))))</f>
        <v>C</v>
      </c>
      <c r="N30" s="1" t="s">
        <v>30</v>
      </c>
      <c r="O30" s="1" t="s">
        <v>30</v>
      </c>
      <c r="S30">
        <v>0</v>
      </c>
      <c r="T30">
        <v>0</v>
      </c>
    </row>
    <row r="31" spans="2:20" ht="16" x14ac:dyDescent="0.2">
      <c r="B31" s="1" t="s">
        <v>84</v>
      </c>
      <c r="C31" s="1" t="s">
        <v>87</v>
      </c>
      <c r="D31" s="8" t="s">
        <v>174</v>
      </c>
      <c r="E31" s="9">
        <v>80.73</v>
      </c>
      <c r="F31" s="11">
        <f>E31*0.4</f>
        <v>32.292000000000002</v>
      </c>
      <c r="G31" s="9">
        <v>77.680000000000007</v>
      </c>
      <c r="H31" s="11">
        <f>G31*0.6</f>
        <v>46.608000000000004</v>
      </c>
      <c r="I31" s="12">
        <f>F31+H31</f>
        <v>78.900000000000006</v>
      </c>
      <c r="J31" s="13">
        <f>SUM(N31:T31)*0.475*0.7</f>
        <v>0</v>
      </c>
      <c r="K31" s="15">
        <f>I31-J31</f>
        <v>78.900000000000006</v>
      </c>
      <c r="L31" s="6" t="str">
        <f>IF(K31&lt;50,"F",IF(K31&lt;65,"D",IF(K31&lt;80,"C",IF(K31&lt;90,"B",IF(K31&gt;=90,"A")))))</f>
        <v>C</v>
      </c>
      <c r="N31" s="1" t="s">
        <v>30</v>
      </c>
      <c r="O31" s="1" t="s">
        <v>30</v>
      </c>
      <c r="S31">
        <v>0</v>
      </c>
      <c r="T31">
        <v>0</v>
      </c>
    </row>
    <row r="32" spans="2:20" ht="16" x14ac:dyDescent="0.2">
      <c r="B32" s="1" t="s">
        <v>72</v>
      </c>
      <c r="C32" s="1" t="s">
        <v>73</v>
      </c>
      <c r="D32" s="8" t="s">
        <v>74</v>
      </c>
      <c r="E32" s="9">
        <v>72.33</v>
      </c>
      <c r="F32" s="11">
        <f>E32*0.4</f>
        <v>28.932000000000002</v>
      </c>
      <c r="G32" s="9">
        <v>73.95</v>
      </c>
      <c r="H32" s="11">
        <f>G32*0.6</f>
        <v>44.37</v>
      </c>
      <c r="I32" s="12">
        <f>F32+H32</f>
        <v>73.301999999999992</v>
      </c>
      <c r="J32" s="13">
        <f>SUM(N32:T32)*0.475*0.7</f>
        <v>0</v>
      </c>
      <c r="K32" s="15">
        <f>I32-J32</f>
        <v>73.301999999999992</v>
      </c>
      <c r="L32" s="6" t="str">
        <f>IF(K32&lt;50,"F",IF(K32&lt;65,"D",IF(K32&lt;80,"C",IF(K32&lt;90,"B",IF(K32&gt;=90,"A")))))</f>
        <v>C</v>
      </c>
      <c r="N32" s="1" t="s">
        <v>30</v>
      </c>
      <c r="O32" s="1" t="s">
        <v>30</v>
      </c>
      <c r="S32">
        <v>0</v>
      </c>
      <c r="T32">
        <v>0</v>
      </c>
    </row>
    <row r="33" spans="2:20" ht="16" x14ac:dyDescent="0.2">
      <c r="B33" s="1" t="s">
        <v>40</v>
      </c>
      <c r="C33" s="1" t="s">
        <v>41</v>
      </c>
      <c r="D33" s="8" t="s">
        <v>42</v>
      </c>
      <c r="E33" s="9">
        <v>89.5</v>
      </c>
      <c r="F33" s="11">
        <f>E33*0.4</f>
        <v>35.800000000000004</v>
      </c>
      <c r="G33" s="9">
        <v>89.19</v>
      </c>
      <c r="H33" s="11">
        <f>G33*0.6</f>
        <v>53.513999999999996</v>
      </c>
      <c r="I33" s="12">
        <f>F33+H33</f>
        <v>89.313999999999993</v>
      </c>
      <c r="J33" s="13">
        <f>SUM(N33:T33)*0.475*0.7</f>
        <v>0</v>
      </c>
      <c r="K33" s="15">
        <f>I33-J33</f>
        <v>89.313999999999993</v>
      </c>
      <c r="L33" s="6" t="str">
        <f>IF(K33&lt;50,"F",IF(K33&lt;65,"D",IF(K33&lt;80,"C",IF(K33&lt;90,"B",IF(K33&gt;=90,"A")))))</f>
        <v>B</v>
      </c>
      <c r="N33" s="1" t="s">
        <v>30</v>
      </c>
      <c r="O33" s="1" t="s">
        <v>30</v>
      </c>
      <c r="S33">
        <v>0</v>
      </c>
      <c r="T33">
        <v>0</v>
      </c>
    </row>
    <row r="34" spans="2:20" ht="16" x14ac:dyDescent="0.2">
      <c r="B34" s="1" t="s">
        <v>84</v>
      </c>
      <c r="C34" s="1" t="s">
        <v>89</v>
      </c>
      <c r="D34" s="8" t="s">
        <v>90</v>
      </c>
      <c r="E34" s="9">
        <v>90.53</v>
      </c>
      <c r="F34" s="11">
        <f>E34*0.4</f>
        <v>36.212000000000003</v>
      </c>
      <c r="G34" s="9">
        <v>89.12</v>
      </c>
      <c r="H34" s="11">
        <f>G34*0.6</f>
        <v>53.472000000000001</v>
      </c>
      <c r="I34" s="12">
        <f>F34+H34</f>
        <v>89.683999999999997</v>
      </c>
      <c r="J34" s="13">
        <f>SUM(N34:T34)*0.475*0.7</f>
        <v>0</v>
      </c>
      <c r="K34" s="15">
        <f>I34-J34</f>
        <v>89.683999999999997</v>
      </c>
      <c r="L34" s="6" t="str">
        <f>IF(K34&lt;50,"F",IF(K34&lt;65,"D",IF(K34&lt;80,"C",IF(K34&lt;90,"B",IF(K34&gt;=90,"A")))))</f>
        <v>B</v>
      </c>
      <c r="N34" s="1" t="s">
        <v>30</v>
      </c>
      <c r="O34" s="1" t="s">
        <v>30</v>
      </c>
      <c r="S34">
        <v>0</v>
      </c>
      <c r="T34">
        <v>0</v>
      </c>
    </row>
    <row r="35" spans="2:20" ht="16" x14ac:dyDescent="0.2">
      <c r="B35" s="1" t="s">
        <v>48</v>
      </c>
      <c r="C35" s="1" t="s">
        <v>49</v>
      </c>
      <c r="D35" s="8" t="s">
        <v>50</v>
      </c>
      <c r="E35" s="9">
        <v>81.96</v>
      </c>
      <c r="F35" s="11">
        <f>E35*0.4</f>
        <v>32.783999999999999</v>
      </c>
      <c r="G35" s="9">
        <v>83.3</v>
      </c>
      <c r="H35" s="11">
        <f>G35*0.6</f>
        <v>49.98</v>
      </c>
      <c r="I35" s="12">
        <f>F35+H35</f>
        <v>82.763999999999996</v>
      </c>
      <c r="J35" s="13">
        <f>SUM(N35:T35)*0.475*0.7</f>
        <v>0</v>
      </c>
      <c r="K35" s="15">
        <f>I35-J35</f>
        <v>82.763999999999996</v>
      </c>
      <c r="L35" s="6" t="str">
        <f>IF(K35&lt;50,"F",IF(K35&lt;65,"D",IF(K35&lt;80,"C",IF(K35&lt;90,"B",IF(K35&gt;=90,"A")))))</f>
        <v>B</v>
      </c>
      <c r="N35" s="1" t="s">
        <v>30</v>
      </c>
      <c r="O35" s="1" t="s">
        <v>30</v>
      </c>
      <c r="S35">
        <v>0</v>
      </c>
      <c r="T35">
        <v>0</v>
      </c>
    </row>
    <row r="36" spans="2:20" ht="16" x14ac:dyDescent="0.2">
      <c r="B36" s="1" t="s">
        <v>100</v>
      </c>
      <c r="C36" s="1" t="s">
        <v>101</v>
      </c>
      <c r="D36" s="8" t="s">
        <v>102</v>
      </c>
      <c r="E36" s="9">
        <v>38.840000000000003</v>
      </c>
      <c r="F36" s="11">
        <f>E36*0.4</f>
        <v>15.536000000000001</v>
      </c>
      <c r="G36" s="9">
        <v>39.450000000000003</v>
      </c>
      <c r="H36" s="11">
        <f>G36*0.6</f>
        <v>23.67</v>
      </c>
      <c r="I36" s="12">
        <f>F36+H36</f>
        <v>39.206000000000003</v>
      </c>
      <c r="J36" s="13">
        <f>SUM(N36:T36)*0.475*0.7</f>
        <v>8.3125</v>
      </c>
      <c r="K36" s="15">
        <f>I36-J36</f>
        <v>30.893500000000003</v>
      </c>
      <c r="L36" s="6" t="str">
        <f>IF(K36&lt;50,"F",IF(K36&lt;65,"D",IF(K36&lt;80,"C",IF(K36&lt;90,"B",IF(K36&gt;=90,"A")))))</f>
        <v>F</v>
      </c>
      <c r="N36" s="1" t="s">
        <v>30</v>
      </c>
      <c r="O36" s="1" t="s">
        <v>30</v>
      </c>
      <c r="S36">
        <v>0</v>
      </c>
      <c r="T36">
        <v>25</v>
      </c>
    </row>
    <row r="37" spans="2:20" ht="16" x14ac:dyDescent="0.2">
      <c r="B37" s="1" t="s">
        <v>131</v>
      </c>
      <c r="C37" s="1" t="s">
        <v>27</v>
      </c>
      <c r="D37" s="8" t="s">
        <v>172</v>
      </c>
      <c r="E37" s="9">
        <v>78.37</v>
      </c>
      <c r="F37" s="11">
        <f>E37*0.4</f>
        <v>31.348000000000003</v>
      </c>
      <c r="G37" s="9">
        <v>82.1</v>
      </c>
      <c r="H37" s="11">
        <f>G37*0.6</f>
        <v>49.26</v>
      </c>
      <c r="I37" s="12">
        <f>F37+H37</f>
        <v>80.608000000000004</v>
      </c>
      <c r="J37" s="13">
        <f>SUM(N37:T37)*0.475*0.7</f>
        <v>0</v>
      </c>
      <c r="K37" s="15">
        <f>I37-J37</f>
        <v>80.608000000000004</v>
      </c>
      <c r="L37" s="6" t="str">
        <f>IF(K37&lt;50,"F",IF(K37&lt;65,"D",IF(K37&lt;80,"C",IF(K37&lt;90,"B",IF(K37&gt;=90,"A")))))</f>
        <v>B</v>
      </c>
      <c r="N37" s="1" t="s">
        <v>30</v>
      </c>
      <c r="O37" s="1" t="s">
        <v>30</v>
      </c>
      <c r="S37">
        <v>0</v>
      </c>
      <c r="T37">
        <v>0</v>
      </c>
    </row>
    <row r="38" spans="2:20" ht="16" x14ac:dyDescent="0.2">
      <c r="B38" s="1" t="s">
        <v>161</v>
      </c>
      <c r="C38" s="1" t="s">
        <v>162</v>
      </c>
      <c r="D38" s="8" t="s">
        <v>163</v>
      </c>
      <c r="E38" s="9">
        <v>71.16</v>
      </c>
      <c r="F38" s="11">
        <f>E38*0.4</f>
        <v>28.463999999999999</v>
      </c>
      <c r="G38" s="9">
        <v>79.61</v>
      </c>
      <c r="H38" s="11">
        <f>G38*0.6</f>
        <v>47.765999999999998</v>
      </c>
      <c r="I38" s="12">
        <f>F38+H38</f>
        <v>76.22999999999999</v>
      </c>
      <c r="J38" s="13">
        <f>SUM(N38:T38)*0.475*0.7</f>
        <v>3.3249999999999997</v>
      </c>
      <c r="K38" s="15">
        <f>I38-J38</f>
        <v>72.904999999999987</v>
      </c>
      <c r="L38" s="6" t="str">
        <f>IF(K38&lt;50,"F",IF(K38&lt;65,"D",IF(K38&lt;80,"C",IF(K38&lt;90,"B",IF(K38&gt;=90,"A")))))</f>
        <v>C</v>
      </c>
      <c r="N38" s="1" t="s">
        <v>30</v>
      </c>
      <c r="O38">
        <v>10</v>
      </c>
      <c r="S38">
        <v>0</v>
      </c>
      <c r="T38">
        <v>0</v>
      </c>
    </row>
  </sheetData>
  <sortState xmlns:xlrd2="http://schemas.microsoft.com/office/spreadsheetml/2017/richdata2" ref="B6:V38">
    <sortCondition ref="D6:D38"/>
  </sortState>
  <mergeCells count="2">
    <mergeCell ref="N4:Q4"/>
    <mergeCell ref="S4:V4"/>
  </mergeCells>
  <conditionalFormatting sqref="L6:L38">
    <cfRule type="cellIs" dxfId="12" priority="1" stopIfTrue="1" operator="lessThan">
      <formula>#REF!/#REF!*60</formula>
    </cfRule>
    <cfRule type="cellIs" dxfId="11" priority="2" stopIfTrue="1" operator="between">
      <formula>#REF!/#REF!*60</formula>
      <formula>#REF!/#REF!*89</formula>
    </cfRule>
    <cfRule type="cellIs" dxfId="10" priority="3" stopIfTrue="1" operator="greaterThanOrEqual">
      <formula>#REF!/#REF!*90</formula>
    </cfRule>
  </conditionalFormatting>
  <pageMargins left="0.7" right="0.7" top="0.75" bottom="0.75" header="0.3" footer="0.3"/>
  <ignoredErrors>
    <ignoredError sqref="D6:D38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2023-05-09T10:44:30Z</dcterms:created>
  <dcterms:modified xsi:type="dcterms:W3CDTF">2023-05-10T10:23:11Z</dcterms:modified>
</cp:coreProperties>
</file>