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5CA3EDC1-8C20-5448-8CFD-D4A611261698}" xr6:coauthVersionLast="47" xr6:coauthVersionMax="47" xr10:uidLastSave="{00000000-0000-0000-0000-000000000000}"/>
  <bookViews>
    <workbookView xWindow="400" yWindow="580" windowWidth="36260" windowHeight="25980" activeTab="1" xr2:uid="{00000000-000D-0000-FFFF-FFFF00000000}"/>
  </bookViews>
  <sheets>
    <sheet name="Grades" sheetId="1" r:id="rId1"/>
    <sheet name="EHSS-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2" i="2"/>
  <c r="J8" i="2"/>
  <c r="J17" i="2"/>
  <c r="J18" i="2"/>
  <c r="J7" i="2"/>
  <c r="J10" i="2"/>
  <c r="J11" i="2"/>
  <c r="J15" i="2"/>
  <c r="J13" i="2"/>
  <c r="J14" i="2"/>
  <c r="J16" i="2"/>
  <c r="H9" i="2"/>
  <c r="H12" i="2"/>
  <c r="H8" i="2"/>
  <c r="H17" i="2"/>
  <c r="H18" i="2"/>
  <c r="H7" i="2"/>
  <c r="H10" i="2"/>
  <c r="H11" i="2"/>
  <c r="H15" i="2"/>
  <c r="H13" i="2"/>
  <c r="H14" i="2"/>
  <c r="H16" i="2"/>
  <c r="F9" i="2"/>
  <c r="I9" i="2" s="1"/>
  <c r="F12" i="2"/>
  <c r="I12" i="2" s="1"/>
  <c r="F8" i="2"/>
  <c r="F17" i="2"/>
  <c r="F18" i="2"/>
  <c r="I18" i="2" s="1"/>
  <c r="F7" i="2"/>
  <c r="I7" i="2" s="1"/>
  <c r="F10" i="2"/>
  <c r="F11" i="2"/>
  <c r="F15" i="2"/>
  <c r="I15" i="2" s="1"/>
  <c r="F13" i="2"/>
  <c r="I13" i="2" s="1"/>
  <c r="F14" i="2"/>
  <c r="F16" i="2"/>
  <c r="I16" i="2" s="1"/>
  <c r="K16" i="2" l="1"/>
  <c r="L16" i="2" s="1"/>
  <c r="I10" i="2"/>
  <c r="I8" i="2"/>
  <c r="K13" i="2"/>
  <c r="L13" i="2" s="1"/>
  <c r="K7" i="2"/>
  <c r="L7" i="2" s="1"/>
  <c r="K12" i="2"/>
  <c r="L12" i="2" s="1"/>
  <c r="K15" i="2"/>
  <c r="L15" i="2" s="1"/>
  <c r="K18" i="2"/>
  <c r="L18" i="2" s="1"/>
  <c r="K9" i="2"/>
  <c r="L9" i="2" s="1"/>
  <c r="I17" i="2"/>
  <c r="I11" i="2"/>
  <c r="I14" i="2"/>
  <c r="K8" i="2" l="1"/>
  <c r="L8" i="2" s="1"/>
  <c r="K10" i="2"/>
  <c r="L10" i="2" s="1"/>
  <c r="K14" i="2"/>
  <c r="L14" i="2" s="1"/>
  <c r="K11" i="2"/>
  <c r="L11" i="2" s="1"/>
  <c r="K17" i="2"/>
  <c r="L17" i="2" s="1"/>
</calcChain>
</file>

<file path=xl/sharedStrings.xml><?xml version="1.0" encoding="utf-8"?>
<sst xmlns="http://schemas.openxmlformats.org/spreadsheetml/2006/main" count="167" uniqueCount="95">
  <si>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</si>
  <si>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</si>
  <si>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</si>
  <si>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</si>
  <si>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</si>
  <si>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</si>
  <si>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</si>
  <si>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</si>
  <si>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</si>
  <si>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</si>
  <si>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</si>
  <si>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</si>
  <si>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</si>
  <si>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</si>
  <si>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</si>
  <si>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</si>
  <si>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</si>
  <si>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</si>
  <si>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</si>
  <si>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</si>
  <si>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</si>
  <si>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</si>
  <si>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</si>
  <si>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</si>
  <si>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</si>
  <si>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</si>
  <si>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</si>
  <si>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</si>
  <si>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Chhoeng</t>
  </si>
  <si>
    <t>Rathanak</t>
  </si>
  <si>
    <t>14824</t>
  </si>
  <si>
    <t>chhoeng.rathanak@pucsr.edu.kh</t>
  </si>
  <si>
    <t>-</t>
  </si>
  <si>
    <t>1683511734</t>
  </si>
  <si>
    <t>Eang</t>
  </si>
  <si>
    <t>Lyfong</t>
  </si>
  <si>
    <t>13263</t>
  </si>
  <si>
    <t>eang.lyfong@pucsr.edu.kh</t>
  </si>
  <si>
    <t>Heang</t>
  </si>
  <si>
    <t>Sotheary</t>
  </si>
  <si>
    <t>14085</t>
  </si>
  <si>
    <t>heang.sotheary@pucsr.edu.kh</t>
  </si>
  <si>
    <t>Im</t>
  </si>
  <si>
    <t>Chamroeunrithyoudom</t>
  </si>
  <si>
    <t>13262</t>
  </si>
  <si>
    <t>im.chamroeunrithyoudom@pucsr.edu.kh</t>
  </si>
  <si>
    <t>Lay</t>
  </si>
  <si>
    <t>Sengmeyly</t>
  </si>
  <si>
    <t>14616</t>
  </si>
  <si>
    <t>lay.sengmeyly@pucsr.edu.kh</t>
  </si>
  <si>
    <t>Laylay</t>
  </si>
  <si>
    <t>Ratheaya</t>
  </si>
  <si>
    <t>14830</t>
  </si>
  <si>
    <t>laylay.ratheaya@pucsr.edu.kh</t>
  </si>
  <si>
    <t>Nha</t>
  </si>
  <si>
    <t>Sophally</t>
  </si>
  <si>
    <t>12851</t>
  </si>
  <si>
    <t>nha.sophally@pucsr.edu.kh</t>
  </si>
  <si>
    <t>Prak</t>
  </si>
  <si>
    <t>Viriya</t>
  </si>
  <si>
    <t>13597</t>
  </si>
  <si>
    <t>prak.viriya@pucsr.edu.kh</t>
  </si>
  <si>
    <t>Puth</t>
  </si>
  <si>
    <t>Sreypenh</t>
  </si>
  <si>
    <t>13608</t>
  </si>
  <si>
    <t>puth.sreypenh@pucsr.edu.kh</t>
  </si>
  <si>
    <t>Seiha</t>
  </si>
  <si>
    <t>Julyna</t>
  </si>
  <si>
    <t>14382</t>
  </si>
  <si>
    <t>seiha.julyna@pucsr.edu.kh</t>
  </si>
  <si>
    <t>Seng</t>
  </si>
  <si>
    <t>Pichreaksa</t>
  </si>
  <si>
    <t>14343</t>
  </si>
  <si>
    <t>seng.pichreaksa@pucsr.edu.kh</t>
  </si>
  <si>
    <t>Somang</t>
  </si>
  <si>
    <t>Avika</t>
  </si>
  <si>
    <t>14373</t>
  </si>
  <si>
    <t>somang.avika@pucsr.edu.kh</t>
  </si>
  <si>
    <t>Va</t>
  </si>
  <si>
    <t>Songlinh</t>
  </si>
  <si>
    <t>14476</t>
  </si>
  <si>
    <t>va.songlinh@pucsr.edu.kh</t>
  </si>
  <si>
    <t>SURNAME</t>
  </si>
  <si>
    <t>FIRST NAME</t>
  </si>
  <si>
    <t>ID</t>
  </si>
  <si>
    <t>2 DAYS</t>
  </si>
  <si>
    <t>3 DAYS</t>
  </si>
  <si>
    <t>GRADE</t>
  </si>
  <si>
    <t>EHSS-7</t>
  </si>
  <si>
    <t>SUBTOTAL</t>
  </si>
  <si>
    <t>ABSENCE PENALTY</t>
  </si>
  <si>
    <t>FINAL TOTAL AFTER PENALTY</t>
  </si>
  <si>
    <t>EHSS-7 - Final Grades - 17 Feb 2023 "B" Term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</si>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</sst>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3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19CF9-1CB7-9D40-B1E8-386BF1628A44}" name="Table1" displayName="Table1" ref="D6:L18" totalsRowShown="0" headerRowDxfId="2" headerRowCellStyle="Comma">
  <autoFilter ref="D6:L18" xr:uid="{A4919CF9-1CB7-9D40-B1E8-386BF1628A44}"/>
  <tableColumns count="9">
    <tableColumn id="1" xr3:uid="{692F44CE-3692-2B42-B6B5-CD94416BF21B}" name="ID" dataDxfId="0"/>
    <tableColumn id="2" xr3:uid="{861C7590-BB4A-B844-AA4A-6C0EEBD49310}" name="2 DAYS" dataDxfId="1" dataCellStyle="Comma"/>
    <tableColumn id="3" xr3:uid="{3DE89E86-2194-284E-B1FF-AE96A4FC8929}" name="Column1" dataDxfId="9" dataCellStyle="Comma">
      <calculatedColumnFormula>E7*0.4</calculatedColumnFormula>
    </tableColumn>
    <tableColumn id="4" xr3:uid="{0AF01C12-DE52-AF47-9B1C-943D1287B5AA}" name="3 DAYS" dataDxfId="8" dataCellStyle="Comma"/>
    <tableColumn id="5" xr3:uid="{E606E781-681D-0640-9DFF-921D89D08E3A}" name="Column2" dataDxfId="7" dataCellStyle="Comma">
      <calculatedColumnFormula>G7*0.6</calculatedColumnFormula>
    </tableColumn>
    <tableColumn id="6" xr3:uid="{E8C76661-1540-8E4E-A773-DD3761A79EC5}" name="SUBTOTAL" dataDxfId="6" dataCellStyle="Comma">
      <calculatedColumnFormula>F7+H7</calculatedColumnFormula>
    </tableColumn>
    <tableColumn id="7" xr3:uid="{BAF68C01-205F-F140-912F-DED87EFC6838}" name="ABSENCE PENALTY" dataDxfId="5" dataCellStyle="Comma">
      <calculatedColumnFormula>SUM(N7:T7)*0.425*0.7</calculatedColumnFormula>
    </tableColumn>
    <tableColumn id="8" xr3:uid="{0D68AD5B-2335-614A-82DB-405F017F3CD8}" name="FINAL TOTAL AFTER PENALTY" dataDxfId="4">
      <calculatedColumnFormula>I7-J7</calculatedColumnFormula>
    </tableColumn>
    <tableColumn id="9" xr3:uid="{EC899F17-5B21-6947-948D-962F4A27821E}" name="GRADE" dataDxfId="3">
      <calculatedColumnFormula>IF(K7&lt;50,"F",IF(K7&lt;65,"D",IF(K7&lt;80,"C",IF(K7&lt;90,"B",IF(K7&gt;=90,"A")))))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topLeftCell="H1" workbookViewId="0">
      <selection activeCell="Z1" sqref="Z1:AA14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82.29</v>
      </c>
      <c r="H3">
        <v>88.18</v>
      </c>
      <c r="I3">
        <v>14.26</v>
      </c>
      <c r="J3">
        <v>9.3800000000000008</v>
      </c>
      <c r="K3">
        <v>9.6300000000000008</v>
      </c>
      <c r="L3">
        <v>13.55</v>
      </c>
      <c r="M3">
        <v>9.0299999999999994</v>
      </c>
      <c r="N3">
        <v>60.38</v>
      </c>
      <c r="O3">
        <v>8.6300000000000008</v>
      </c>
      <c r="P3">
        <v>74.540000000000006</v>
      </c>
      <c r="Q3">
        <v>12.67</v>
      </c>
      <c r="R3">
        <v>9.0500000000000007</v>
      </c>
      <c r="S3">
        <v>7.67</v>
      </c>
      <c r="T3">
        <v>8.6199999999999992</v>
      </c>
      <c r="U3">
        <v>10.34</v>
      </c>
      <c r="V3">
        <v>6.89</v>
      </c>
      <c r="W3">
        <v>51.53</v>
      </c>
      <c r="X3">
        <v>7.36</v>
      </c>
      <c r="Y3">
        <v>5</v>
      </c>
      <c r="Z3">
        <v>0</v>
      </c>
      <c r="AA3">
        <v>0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84.36</v>
      </c>
      <c r="H4">
        <v>86.9</v>
      </c>
      <c r="I4">
        <v>13.03</v>
      </c>
      <c r="J4">
        <v>8.59</v>
      </c>
      <c r="K4">
        <v>8.7799999999999994</v>
      </c>
      <c r="L4">
        <v>14.37</v>
      </c>
      <c r="M4">
        <v>9.58</v>
      </c>
      <c r="N4">
        <v>59.5</v>
      </c>
      <c r="O4">
        <v>8.5</v>
      </c>
      <c r="P4">
        <v>80.180000000000007</v>
      </c>
      <c r="Q4">
        <v>11.4</v>
      </c>
      <c r="R4">
        <v>7.62</v>
      </c>
      <c r="S4">
        <v>6.58</v>
      </c>
      <c r="T4">
        <v>8.6199999999999992</v>
      </c>
      <c r="U4">
        <v>10.8</v>
      </c>
      <c r="V4">
        <v>7.2</v>
      </c>
      <c r="W4">
        <v>57.98</v>
      </c>
      <c r="X4">
        <v>8.2799999999999994</v>
      </c>
      <c r="Y4">
        <v>5</v>
      </c>
      <c r="Z4">
        <v>0</v>
      </c>
      <c r="AA4">
        <v>0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71.94</v>
      </c>
      <c r="H5">
        <v>67.38</v>
      </c>
      <c r="I5">
        <v>12.7</v>
      </c>
      <c r="J5">
        <v>9.1300000000000008</v>
      </c>
      <c r="K5">
        <v>7.8</v>
      </c>
      <c r="L5">
        <v>0</v>
      </c>
      <c r="M5">
        <v>0</v>
      </c>
      <c r="N5">
        <v>54.69</v>
      </c>
      <c r="O5">
        <v>7.81</v>
      </c>
      <c r="P5">
        <v>75.64</v>
      </c>
      <c r="Q5">
        <v>9.26</v>
      </c>
      <c r="R5">
        <v>6.51</v>
      </c>
      <c r="S5">
        <v>6.16</v>
      </c>
      <c r="T5">
        <v>5.85</v>
      </c>
      <c r="U5">
        <v>8.4</v>
      </c>
      <c r="V5">
        <v>5.6</v>
      </c>
      <c r="W5">
        <v>57.98</v>
      </c>
      <c r="X5">
        <v>8.2799999999999994</v>
      </c>
      <c r="Y5">
        <v>4</v>
      </c>
      <c r="Z5">
        <v>0</v>
      </c>
      <c r="AA5">
        <v>10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84.48</v>
      </c>
      <c r="H6">
        <v>88.67</v>
      </c>
      <c r="I6">
        <v>13.75</v>
      </c>
      <c r="J6">
        <v>9.07</v>
      </c>
      <c r="K6">
        <v>9.27</v>
      </c>
      <c r="L6">
        <v>13.23</v>
      </c>
      <c r="M6">
        <v>8.82</v>
      </c>
      <c r="N6">
        <v>61.69</v>
      </c>
      <c r="O6">
        <v>8.81</v>
      </c>
      <c r="P6">
        <v>78.67</v>
      </c>
      <c r="Q6">
        <v>11.94</v>
      </c>
      <c r="R6">
        <v>7.78</v>
      </c>
      <c r="S6">
        <v>7.95</v>
      </c>
      <c r="T6">
        <v>8.15</v>
      </c>
      <c r="U6">
        <v>8.32</v>
      </c>
      <c r="V6">
        <v>5.55</v>
      </c>
      <c r="W6">
        <v>58.4</v>
      </c>
      <c r="X6">
        <v>8.34</v>
      </c>
      <c r="Y6">
        <v>5</v>
      </c>
      <c r="Z6">
        <v>0</v>
      </c>
      <c r="AA6">
        <v>10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92.58</v>
      </c>
      <c r="H7">
        <v>92.18</v>
      </c>
      <c r="I7">
        <v>14.63</v>
      </c>
      <c r="J7">
        <v>9.75</v>
      </c>
      <c r="K7">
        <v>9.76</v>
      </c>
      <c r="L7">
        <v>12.36</v>
      </c>
      <c r="M7">
        <v>8.24</v>
      </c>
      <c r="N7">
        <v>65.19</v>
      </c>
      <c r="O7">
        <v>9.31</v>
      </c>
      <c r="P7">
        <v>92.21</v>
      </c>
      <c r="Q7">
        <v>14.42</v>
      </c>
      <c r="R7">
        <v>9.52</v>
      </c>
      <c r="S7">
        <v>9.32</v>
      </c>
      <c r="T7">
        <v>10</v>
      </c>
      <c r="U7">
        <v>12.08</v>
      </c>
      <c r="V7">
        <v>8.06</v>
      </c>
      <c r="W7">
        <v>65.709999999999994</v>
      </c>
      <c r="X7">
        <v>9.39</v>
      </c>
      <c r="Y7">
        <v>5</v>
      </c>
      <c r="Z7">
        <v>0</v>
      </c>
      <c r="AA7">
        <v>0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63.39</v>
      </c>
      <c r="H8">
        <v>62.06</v>
      </c>
      <c r="I8">
        <v>9.5399999999999991</v>
      </c>
      <c r="J8">
        <v>7.6</v>
      </c>
      <c r="K8">
        <v>5.12</v>
      </c>
      <c r="L8">
        <v>4.4000000000000004</v>
      </c>
      <c r="M8">
        <v>2.93</v>
      </c>
      <c r="N8">
        <v>48.13</v>
      </c>
      <c r="O8">
        <v>6.88</v>
      </c>
      <c r="P8">
        <v>62.96</v>
      </c>
      <c r="Q8">
        <v>9.08</v>
      </c>
      <c r="R8">
        <v>5.71</v>
      </c>
      <c r="S8">
        <v>5.07</v>
      </c>
      <c r="T8">
        <v>7.38</v>
      </c>
      <c r="U8">
        <v>8.36</v>
      </c>
      <c r="V8">
        <v>5.57</v>
      </c>
      <c r="W8">
        <v>45.52</v>
      </c>
      <c r="X8">
        <v>6.5</v>
      </c>
      <c r="Y8">
        <v>4</v>
      </c>
      <c r="Z8">
        <v>0</v>
      </c>
      <c r="AA8">
        <v>10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68.73</v>
      </c>
      <c r="H9">
        <v>72.92</v>
      </c>
      <c r="I9">
        <v>10.53</v>
      </c>
      <c r="J9">
        <v>8.5500000000000007</v>
      </c>
      <c r="K9">
        <v>5.49</v>
      </c>
      <c r="L9">
        <v>8.57</v>
      </c>
      <c r="M9">
        <v>5.72</v>
      </c>
      <c r="N9">
        <v>53.81</v>
      </c>
      <c r="O9">
        <v>7.69</v>
      </c>
      <c r="P9">
        <v>61.25</v>
      </c>
      <c r="Q9">
        <v>7.4</v>
      </c>
      <c r="R9">
        <v>5.87</v>
      </c>
      <c r="S9">
        <v>4.93</v>
      </c>
      <c r="T9">
        <v>4</v>
      </c>
      <c r="U9">
        <v>7.9</v>
      </c>
      <c r="V9">
        <v>5.26</v>
      </c>
      <c r="W9">
        <v>45.95</v>
      </c>
      <c r="X9">
        <v>6.56</v>
      </c>
      <c r="Y9">
        <v>5</v>
      </c>
      <c r="Z9">
        <v>0</v>
      </c>
      <c r="AA9">
        <v>0</v>
      </c>
      <c r="AB9" s="1" t="s">
        <v>33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92.37</v>
      </c>
      <c r="H10">
        <v>90.54</v>
      </c>
      <c r="I10">
        <v>14.61</v>
      </c>
      <c r="J10">
        <v>9.6</v>
      </c>
      <c r="K10">
        <v>9.8800000000000008</v>
      </c>
      <c r="L10">
        <v>12.49</v>
      </c>
      <c r="M10">
        <v>8.33</v>
      </c>
      <c r="N10">
        <v>63.44</v>
      </c>
      <c r="O10">
        <v>9.06</v>
      </c>
      <c r="P10">
        <v>93.39</v>
      </c>
      <c r="Q10">
        <v>14.21</v>
      </c>
      <c r="R10">
        <v>9.52</v>
      </c>
      <c r="S10">
        <v>9.0399999999999991</v>
      </c>
      <c r="T10">
        <v>9.85</v>
      </c>
      <c r="U10">
        <v>12.19</v>
      </c>
      <c r="V10">
        <v>8.1300000000000008</v>
      </c>
      <c r="W10">
        <v>66.989999999999995</v>
      </c>
      <c r="X10">
        <v>9.57</v>
      </c>
      <c r="Y10">
        <v>5</v>
      </c>
      <c r="Z10">
        <v>0</v>
      </c>
      <c r="AA10">
        <v>0</v>
      </c>
      <c r="AB10" s="1" t="s">
        <v>33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85.73</v>
      </c>
      <c r="H11">
        <v>86.71</v>
      </c>
      <c r="I11">
        <v>12.7</v>
      </c>
      <c r="J11">
        <v>8.2799999999999994</v>
      </c>
      <c r="K11">
        <v>8.66</v>
      </c>
      <c r="L11">
        <v>12.75</v>
      </c>
      <c r="M11">
        <v>8.5</v>
      </c>
      <c r="N11">
        <v>61.25</v>
      </c>
      <c r="O11">
        <v>8.75</v>
      </c>
      <c r="P11">
        <v>83.26</v>
      </c>
      <c r="Q11">
        <v>11.14</v>
      </c>
      <c r="R11">
        <v>8.25</v>
      </c>
      <c r="S11">
        <v>6.03</v>
      </c>
      <c r="T11">
        <v>8</v>
      </c>
      <c r="U11">
        <v>11.99</v>
      </c>
      <c r="V11">
        <v>8</v>
      </c>
      <c r="W11">
        <v>60.12</v>
      </c>
      <c r="X11">
        <v>8.59</v>
      </c>
      <c r="Y11">
        <v>5</v>
      </c>
      <c r="Z11">
        <v>0</v>
      </c>
      <c r="AA11">
        <v>0</v>
      </c>
      <c r="AB11" s="1" t="s">
        <v>33</v>
      </c>
    </row>
    <row r="12" spans="1:28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74.59</v>
      </c>
      <c r="H12">
        <v>80.459999999999994</v>
      </c>
      <c r="I12">
        <v>11.24</v>
      </c>
      <c r="J12">
        <v>8.4</v>
      </c>
      <c r="K12">
        <v>6.59</v>
      </c>
      <c r="L12">
        <v>7.53</v>
      </c>
      <c r="M12">
        <v>5.0199999999999996</v>
      </c>
      <c r="N12">
        <v>61.69</v>
      </c>
      <c r="O12">
        <v>8.81</v>
      </c>
      <c r="P12">
        <v>66.040000000000006</v>
      </c>
      <c r="Q12">
        <v>6.51</v>
      </c>
      <c r="R12">
        <v>5.71</v>
      </c>
      <c r="S12">
        <v>4.38</v>
      </c>
      <c r="T12">
        <v>2.92</v>
      </c>
      <c r="U12">
        <v>7.14</v>
      </c>
      <c r="V12">
        <v>4.76</v>
      </c>
      <c r="W12">
        <v>52.39</v>
      </c>
      <c r="X12">
        <v>7.48</v>
      </c>
      <c r="Y12">
        <v>5</v>
      </c>
      <c r="Z12">
        <v>0</v>
      </c>
      <c r="AA12">
        <v>0</v>
      </c>
      <c r="AB12" s="1" t="s">
        <v>33</v>
      </c>
    </row>
    <row r="13" spans="1:28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95.01</v>
      </c>
      <c r="H13">
        <v>93.14</v>
      </c>
      <c r="I13">
        <v>14.54</v>
      </c>
      <c r="J13">
        <v>9.75</v>
      </c>
      <c r="K13">
        <v>9.6300000000000008</v>
      </c>
      <c r="L13">
        <v>13.41</v>
      </c>
      <c r="M13">
        <v>8.94</v>
      </c>
      <c r="N13">
        <v>65.19</v>
      </c>
      <c r="O13">
        <v>9.31</v>
      </c>
      <c r="P13">
        <v>96.36</v>
      </c>
      <c r="Q13">
        <v>14.64</v>
      </c>
      <c r="R13">
        <v>9.68</v>
      </c>
      <c r="S13">
        <v>9.59</v>
      </c>
      <c r="T13">
        <v>10</v>
      </c>
      <c r="U13">
        <v>13.87</v>
      </c>
      <c r="V13">
        <v>9.25</v>
      </c>
      <c r="W13">
        <v>67.849999999999994</v>
      </c>
      <c r="X13">
        <v>9.69</v>
      </c>
      <c r="Y13">
        <v>5</v>
      </c>
      <c r="Z13">
        <v>0</v>
      </c>
      <c r="AA13">
        <v>0</v>
      </c>
      <c r="AB13" s="1" t="s">
        <v>33</v>
      </c>
    </row>
    <row r="14" spans="1:28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61.32</v>
      </c>
      <c r="H14">
        <v>64.33</v>
      </c>
      <c r="I14">
        <v>7.72</v>
      </c>
      <c r="J14">
        <v>5.9</v>
      </c>
      <c r="K14">
        <v>4.3899999999999997</v>
      </c>
      <c r="L14">
        <v>5.86</v>
      </c>
      <c r="M14">
        <v>3.91</v>
      </c>
      <c r="N14">
        <v>50.75</v>
      </c>
      <c r="O14">
        <v>7.25</v>
      </c>
      <c r="P14">
        <v>56.35</v>
      </c>
      <c r="Q14">
        <v>8.35</v>
      </c>
      <c r="R14">
        <v>6.51</v>
      </c>
      <c r="S14">
        <v>5.89</v>
      </c>
      <c r="T14">
        <v>4.3099999999999996</v>
      </c>
      <c r="U14">
        <v>5.91</v>
      </c>
      <c r="V14">
        <v>3.94</v>
      </c>
      <c r="W14">
        <v>42.09</v>
      </c>
      <c r="X14">
        <v>6.01</v>
      </c>
      <c r="Y14">
        <v>4</v>
      </c>
      <c r="Z14">
        <v>0</v>
      </c>
      <c r="AA14">
        <v>10</v>
      </c>
      <c r="AB1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8"/>
  <sheetViews>
    <sheetView tabSelected="1" workbookViewId="0">
      <selection activeCell="K39" sqref="K39"/>
    </sheetView>
  </sheetViews>
  <sheetFormatPr baseColWidth="10" defaultColWidth="8.83203125" defaultRowHeight="15" x14ac:dyDescent="0.2"/>
  <cols>
    <col min="2" max="2" width="17" customWidth="1"/>
    <col min="3" max="3" width="18.5" customWidth="1"/>
    <col min="4" max="4" width="8.83203125" style="5"/>
    <col min="5" max="7" width="0" style="9" hidden="1" customWidth="1"/>
    <col min="8" max="8" width="10.6640625" style="9" hidden="1" customWidth="1"/>
    <col min="9" max="9" width="16.5" style="9" customWidth="1"/>
    <col min="10" max="10" width="15.33203125" style="9" customWidth="1"/>
    <col min="11" max="11" width="17.1640625" customWidth="1"/>
    <col min="12" max="12" width="9.5" customWidth="1"/>
  </cols>
  <sheetData>
    <row r="3" spans="2:22" ht="26" x14ac:dyDescent="0.3">
      <c r="B3" s="2" t="s">
        <v>88</v>
      </c>
      <c r="C3" s="2"/>
      <c r="D3" s="16"/>
    </row>
    <row r="4" spans="2:22" ht="26" x14ac:dyDescent="0.3">
      <c r="D4" s="17" t="s">
        <v>92</v>
      </c>
    </row>
    <row r="5" spans="2:22" ht="16" x14ac:dyDescent="0.2">
      <c r="N5" s="7" t="s">
        <v>85</v>
      </c>
      <c r="O5" s="7"/>
      <c r="P5" s="7"/>
      <c r="Q5" s="7"/>
      <c r="S5" s="7" t="s">
        <v>86</v>
      </c>
      <c r="T5" s="7"/>
      <c r="U5" s="7"/>
      <c r="V5" s="7"/>
    </row>
    <row r="6" spans="2:22" ht="34" x14ac:dyDescent="0.2">
      <c r="B6" s="3" t="s">
        <v>82</v>
      </c>
      <c r="C6" s="3" t="s">
        <v>83</v>
      </c>
      <c r="D6" s="4" t="s">
        <v>84</v>
      </c>
      <c r="E6" s="10" t="s">
        <v>85</v>
      </c>
      <c r="F6" s="10" t="s">
        <v>93</v>
      </c>
      <c r="G6" s="10" t="s">
        <v>86</v>
      </c>
      <c r="H6" s="10" t="s">
        <v>94</v>
      </c>
      <c r="I6" s="10" t="s">
        <v>89</v>
      </c>
      <c r="J6" s="14" t="s">
        <v>90</v>
      </c>
      <c r="K6" s="15" t="s">
        <v>91</v>
      </c>
      <c r="L6" s="4" t="s">
        <v>87</v>
      </c>
      <c r="N6" s="1" t="s">
        <v>25</v>
      </c>
      <c r="O6" s="1" t="s">
        <v>26</v>
      </c>
      <c r="S6" s="1" t="s">
        <v>25</v>
      </c>
      <c r="T6" s="1" t="s">
        <v>26</v>
      </c>
    </row>
    <row r="7" spans="2:22" ht="16" x14ac:dyDescent="0.2">
      <c r="B7" s="1" t="s">
        <v>54</v>
      </c>
      <c r="C7" s="1" t="s">
        <v>55</v>
      </c>
      <c r="D7" s="8" t="s">
        <v>56</v>
      </c>
      <c r="E7" s="9">
        <v>63.39</v>
      </c>
      <c r="F7" s="11">
        <f>E7*0.4</f>
        <v>25.356000000000002</v>
      </c>
      <c r="G7" s="9">
        <v>66.42</v>
      </c>
      <c r="H7" s="11">
        <f>G7*0.6</f>
        <v>39.851999999999997</v>
      </c>
      <c r="I7" s="12">
        <f>F7+H7</f>
        <v>65.207999999999998</v>
      </c>
      <c r="J7" s="12">
        <f>SUM(N7:T7)*0.425*0.7</f>
        <v>8.9249999999999989</v>
      </c>
      <c r="K7" s="13">
        <f>I7-J7</f>
        <v>56.283000000000001</v>
      </c>
      <c r="L7" s="6" t="str">
        <f>IF(K7&lt;50,"F",IF(K7&lt;65,"D",IF(K7&lt;80,"C",IF(K7&lt;90,"B",IF(K7&gt;=90,"A")))))</f>
        <v>D</v>
      </c>
      <c r="N7">
        <v>0</v>
      </c>
      <c r="O7">
        <v>10</v>
      </c>
      <c r="S7">
        <v>10</v>
      </c>
      <c r="T7">
        <v>10</v>
      </c>
    </row>
    <row r="8" spans="2:22" ht="16" x14ac:dyDescent="0.2">
      <c r="B8" s="1" t="s">
        <v>42</v>
      </c>
      <c r="C8" s="1" t="s">
        <v>43</v>
      </c>
      <c r="D8" s="8" t="s">
        <v>44</v>
      </c>
      <c r="E8" s="9">
        <v>71.94</v>
      </c>
      <c r="F8" s="11">
        <f>E8*0.4</f>
        <v>28.776</v>
      </c>
      <c r="G8" s="9">
        <v>79.77</v>
      </c>
      <c r="H8" s="11">
        <f>G8*0.6</f>
        <v>47.861999999999995</v>
      </c>
      <c r="I8" s="12">
        <f>F8+H8</f>
        <v>76.637999999999991</v>
      </c>
      <c r="J8" s="12">
        <f>SUM(N8:T8)*0.425*0.7</f>
        <v>5.9499999999999993</v>
      </c>
      <c r="K8" s="13">
        <f>I8-J8</f>
        <v>70.687999999999988</v>
      </c>
      <c r="L8" s="6" t="str">
        <f>IF(K8&lt;50,"F",IF(K8&lt;65,"D",IF(K8&lt;80,"C",IF(K8&lt;90,"B",IF(K8&gt;=90,"A")))))</f>
        <v>C</v>
      </c>
      <c r="N8">
        <v>0</v>
      </c>
      <c r="O8">
        <v>10</v>
      </c>
      <c r="S8">
        <v>10</v>
      </c>
      <c r="T8" s="1" t="s">
        <v>32</v>
      </c>
    </row>
    <row r="9" spans="2:22" ht="16" x14ac:dyDescent="0.2">
      <c r="B9" s="1" t="s">
        <v>34</v>
      </c>
      <c r="C9" s="1" t="s">
        <v>35</v>
      </c>
      <c r="D9" s="8" t="s">
        <v>36</v>
      </c>
      <c r="E9" s="9">
        <v>82.29</v>
      </c>
      <c r="F9" s="11">
        <f>E9*0.4</f>
        <v>32.916000000000004</v>
      </c>
      <c r="G9" s="9">
        <v>76</v>
      </c>
      <c r="H9" s="11">
        <f>G9*0.6</f>
        <v>45.6</v>
      </c>
      <c r="I9" s="12">
        <f>F9+H9</f>
        <v>78.516000000000005</v>
      </c>
      <c r="J9" s="12">
        <f>SUM(N9:T9)*0.425*0.7</f>
        <v>0</v>
      </c>
      <c r="K9" s="13">
        <f>I9-J9</f>
        <v>78.516000000000005</v>
      </c>
      <c r="L9" s="6" t="str">
        <f>IF(K9&lt;50,"F",IF(K9&lt;65,"D",IF(K9&lt;80,"C",IF(K9&lt;90,"B",IF(K9&gt;=90,"A")))))</f>
        <v>C</v>
      </c>
      <c r="N9">
        <v>0</v>
      </c>
      <c r="O9">
        <v>0</v>
      </c>
      <c r="S9" s="1" t="s">
        <v>32</v>
      </c>
      <c r="T9" s="1" t="s">
        <v>32</v>
      </c>
    </row>
    <row r="10" spans="2:22" ht="16" x14ac:dyDescent="0.2">
      <c r="B10" s="1" t="s">
        <v>58</v>
      </c>
      <c r="C10" s="1" t="s">
        <v>59</v>
      </c>
      <c r="D10" s="8" t="s">
        <v>60</v>
      </c>
      <c r="E10" s="9">
        <v>68.73</v>
      </c>
      <c r="F10" s="11">
        <f>E10*0.4</f>
        <v>27.492000000000004</v>
      </c>
      <c r="G10" s="9">
        <v>64.75</v>
      </c>
      <c r="H10" s="11">
        <f>G10*0.6</f>
        <v>38.85</v>
      </c>
      <c r="I10" s="12">
        <f>F10+H10</f>
        <v>66.342000000000013</v>
      </c>
      <c r="J10" s="12">
        <f>SUM(N10:T10)*0.425*0.7</f>
        <v>0</v>
      </c>
      <c r="K10" s="13">
        <f>I10-J10</f>
        <v>66.342000000000013</v>
      </c>
      <c r="L10" s="6" t="str">
        <f>IF(K10&lt;50,"F",IF(K10&lt;65,"D",IF(K10&lt;80,"C",IF(K10&lt;90,"B",IF(K10&gt;=90,"A")))))</f>
        <v>C</v>
      </c>
      <c r="N10">
        <v>0</v>
      </c>
      <c r="O10">
        <v>0</v>
      </c>
      <c r="S10" s="1" t="s">
        <v>32</v>
      </c>
      <c r="T10" s="1" t="s">
        <v>32</v>
      </c>
    </row>
    <row r="11" spans="2:22" ht="16" x14ac:dyDescent="0.2">
      <c r="B11" s="1" t="s">
        <v>62</v>
      </c>
      <c r="C11" s="1" t="s">
        <v>63</v>
      </c>
      <c r="D11" s="8" t="s">
        <v>64</v>
      </c>
      <c r="E11" s="9">
        <v>92.37</v>
      </c>
      <c r="F11" s="11">
        <f>E11*0.4</f>
        <v>36.948</v>
      </c>
      <c r="G11" s="9">
        <v>87.86</v>
      </c>
      <c r="H11" s="11">
        <f>G11*0.6</f>
        <v>52.716000000000001</v>
      </c>
      <c r="I11" s="12">
        <f>F11+H11</f>
        <v>89.664000000000001</v>
      </c>
      <c r="J11" s="12">
        <f>SUM(N11:T11)*0.425*0.7</f>
        <v>0</v>
      </c>
      <c r="K11" s="13">
        <f>I11-J11</f>
        <v>89.664000000000001</v>
      </c>
      <c r="L11" s="6" t="str">
        <f>IF(K11&lt;50,"F",IF(K11&lt;65,"D",IF(K11&lt;80,"C",IF(K11&lt;90,"B",IF(K11&gt;=90,"A")))))</f>
        <v>B</v>
      </c>
      <c r="N11">
        <v>0</v>
      </c>
      <c r="O11">
        <v>0</v>
      </c>
      <c r="S11" s="1" t="s">
        <v>32</v>
      </c>
      <c r="T11" s="1" t="s">
        <v>32</v>
      </c>
    </row>
    <row r="12" spans="2:22" ht="16" x14ac:dyDescent="0.2">
      <c r="B12" s="1" t="s">
        <v>38</v>
      </c>
      <c r="C12" s="1" t="s">
        <v>39</v>
      </c>
      <c r="D12" s="8" t="s">
        <v>40</v>
      </c>
      <c r="E12" s="9">
        <v>84.36</v>
      </c>
      <c r="F12" s="11">
        <f>E12*0.4</f>
        <v>33.744</v>
      </c>
      <c r="G12" s="9">
        <v>72.72</v>
      </c>
      <c r="H12" s="11">
        <f>G12*0.6</f>
        <v>43.631999999999998</v>
      </c>
      <c r="I12" s="12">
        <f>F12+H12</f>
        <v>77.376000000000005</v>
      </c>
      <c r="J12" s="12">
        <f>SUM(N12:T12)*0.425*0.7</f>
        <v>0</v>
      </c>
      <c r="K12" s="13">
        <f>I12-J12</f>
        <v>77.376000000000005</v>
      </c>
      <c r="L12" s="6" t="str">
        <f>IF(K12&lt;50,"F",IF(K12&lt;65,"D",IF(K12&lt;80,"C",IF(K12&lt;90,"B",IF(K12&gt;=90,"A")))))</f>
        <v>C</v>
      </c>
      <c r="N12">
        <v>0</v>
      </c>
      <c r="O12">
        <v>0</v>
      </c>
      <c r="S12" s="1" t="s">
        <v>32</v>
      </c>
      <c r="T12" s="1" t="s">
        <v>32</v>
      </c>
    </row>
    <row r="13" spans="2:22" ht="16" x14ac:dyDescent="0.2">
      <c r="B13" s="1" t="s">
        <v>70</v>
      </c>
      <c r="C13" s="1" t="s">
        <v>71</v>
      </c>
      <c r="D13" s="8" t="s">
        <v>72</v>
      </c>
      <c r="E13" s="9">
        <v>74.59</v>
      </c>
      <c r="F13" s="11">
        <f>E13*0.4</f>
        <v>29.836000000000002</v>
      </c>
      <c r="G13" s="9">
        <v>70.88</v>
      </c>
      <c r="H13" s="11">
        <f>G13*0.6</f>
        <v>42.527999999999999</v>
      </c>
      <c r="I13" s="12">
        <f>F13+H13</f>
        <v>72.364000000000004</v>
      </c>
      <c r="J13" s="12">
        <f>SUM(N13:T13)*0.425*0.7</f>
        <v>2.9749999999999996</v>
      </c>
      <c r="K13" s="13">
        <f>I13-J13</f>
        <v>69.38900000000001</v>
      </c>
      <c r="L13" s="6" t="str">
        <f>IF(K13&lt;50,"F",IF(K13&lt;65,"D",IF(K13&lt;80,"C",IF(K13&lt;90,"B",IF(K13&gt;=90,"A")))))</f>
        <v>C</v>
      </c>
      <c r="N13">
        <v>0</v>
      </c>
      <c r="O13">
        <v>0</v>
      </c>
      <c r="S13">
        <v>10</v>
      </c>
      <c r="T13" s="1" t="s">
        <v>32</v>
      </c>
    </row>
    <row r="14" spans="2:22" ht="16" x14ac:dyDescent="0.2">
      <c r="B14" s="1" t="s">
        <v>74</v>
      </c>
      <c r="C14" s="1" t="s">
        <v>75</v>
      </c>
      <c r="D14" s="8" t="s">
        <v>76</v>
      </c>
      <c r="E14" s="9">
        <v>95.01</v>
      </c>
      <c r="F14" s="11">
        <f>E14*0.4</f>
        <v>38.004000000000005</v>
      </c>
      <c r="G14" s="9">
        <v>78.42</v>
      </c>
      <c r="H14" s="11">
        <f>G14*0.6</f>
        <v>47.052</v>
      </c>
      <c r="I14" s="12">
        <f>F14+H14</f>
        <v>85.056000000000012</v>
      </c>
      <c r="J14" s="12">
        <f>SUM(N14:T14)*0.425*0.7</f>
        <v>0</v>
      </c>
      <c r="K14" s="13">
        <f>I14-J14</f>
        <v>85.056000000000012</v>
      </c>
      <c r="L14" s="6" t="str">
        <f>IF(K14&lt;50,"F",IF(K14&lt;65,"D",IF(K14&lt;80,"C",IF(K14&lt;90,"B",IF(K14&gt;=90,"A")))))</f>
        <v>B</v>
      </c>
      <c r="N14">
        <v>0</v>
      </c>
      <c r="O14">
        <v>0</v>
      </c>
      <c r="S14" s="1" t="s">
        <v>32</v>
      </c>
      <c r="T14" s="1" t="s">
        <v>32</v>
      </c>
    </row>
    <row r="15" spans="2:22" ht="16" x14ac:dyDescent="0.2">
      <c r="B15" s="1" t="s">
        <v>66</v>
      </c>
      <c r="C15" s="1" t="s">
        <v>67</v>
      </c>
      <c r="D15" s="8" t="s">
        <v>68</v>
      </c>
      <c r="E15" s="9">
        <v>85.73</v>
      </c>
      <c r="F15" s="11">
        <f>E15*0.4</f>
        <v>34.292000000000002</v>
      </c>
      <c r="G15" s="9">
        <v>76.27</v>
      </c>
      <c r="H15" s="11">
        <f>G15*0.6</f>
        <v>45.761999999999993</v>
      </c>
      <c r="I15" s="12">
        <f>F15+H15</f>
        <v>80.054000000000002</v>
      </c>
      <c r="J15" s="12">
        <f>SUM(N15:T15)*0.425*0.7</f>
        <v>0</v>
      </c>
      <c r="K15" s="13">
        <f>I15-J15</f>
        <v>80.054000000000002</v>
      </c>
      <c r="L15" s="6" t="str">
        <f>IF(K15&lt;50,"F",IF(K15&lt;65,"D",IF(K15&lt;80,"C",IF(K15&lt;90,"B",IF(K15&gt;=90,"A")))))</f>
        <v>B</v>
      </c>
      <c r="N15">
        <v>0</v>
      </c>
      <c r="O15">
        <v>0</v>
      </c>
      <c r="S15" s="1" t="s">
        <v>32</v>
      </c>
      <c r="T15" s="1" t="s">
        <v>32</v>
      </c>
    </row>
    <row r="16" spans="2:22" ht="16" x14ac:dyDescent="0.2">
      <c r="B16" s="1" t="s">
        <v>78</v>
      </c>
      <c r="C16" s="1" t="s">
        <v>79</v>
      </c>
      <c r="D16" s="8" t="s">
        <v>80</v>
      </c>
      <c r="E16" s="9">
        <v>61.32</v>
      </c>
      <c r="F16" s="11">
        <f>E16*0.4</f>
        <v>24.528000000000002</v>
      </c>
      <c r="G16" s="9">
        <v>46.35</v>
      </c>
      <c r="H16" s="11">
        <f>G16*0.6</f>
        <v>27.81</v>
      </c>
      <c r="I16" s="12">
        <f>F16+H16</f>
        <v>52.338000000000001</v>
      </c>
      <c r="J16" s="12">
        <f>SUM(N16:T16)*0.425*0.7</f>
        <v>8.9249999999999989</v>
      </c>
      <c r="K16" s="13">
        <f>I16-J16</f>
        <v>43.413000000000004</v>
      </c>
      <c r="L16" s="6" t="str">
        <f>IF(K16&lt;50,"F",IF(K16&lt;65,"D",IF(K16&lt;80,"C",IF(K16&lt;90,"B",IF(K16&gt;=90,"A")))))</f>
        <v>F</v>
      </c>
      <c r="N16">
        <v>0</v>
      </c>
      <c r="O16">
        <v>10</v>
      </c>
      <c r="S16">
        <v>10</v>
      </c>
      <c r="T16">
        <v>10</v>
      </c>
    </row>
    <row r="17" spans="2:20" ht="16" x14ac:dyDescent="0.2">
      <c r="B17" s="1" t="s">
        <v>46</v>
      </c>
      <c r="C17" s="1" t="s">
        <v>47</v>
      </c>
      <c r="D17" s="8" t="s">
        <v>48</v>
      </c>
      <c r="E17" s="9">
        <v>84.48</v>
      </c>
      <c r="F17" s="11">
        <f>E17*0.4</f>
        <v>33.792000000000002</v>
      </c>
      <c r="G17" s="9">
        <v>58.67</v>
      </c>
      <c r="H17" s="11">
        <f>G17*0.6</f>
        <v>35.201999999999998</v>
      </c>
      <c r="I17" s="12">
        <f>F17+H17</f>
        <v>68.994</v>
      </c>
      <c r="J17" s="12">
        <f>SUM(N17:T17)*0.425*0.7</f>
        <v>5.9499999999999993</v>
      </c>
      <c r="K17" s="13">
        <f>I17-J17</f>
        <v>63.043999999999997</v>
      </c>
      <c r="L17" s="6" t="str">
        <f>IF(K17&lt;50,"F",IF(K17&lt;65,"D",IF(K17&lt;80,"C",IF(K17&lt;90,"B",IF(K17&gt;=90,"A")))))</f>
        <v>D</v>
      </c>
      <c r="N17">
        <v>0</v>
      </c>
      <c r="O17">
        <v>10</v>
      </c>
      <c r="S17">
        <v>10</v>
      </c>
      <c r="T17" s="1" t="s">
        <v>32</v>
      </c>
    </row>
    <row r="18" spans="2:20" ht="16" x14ac:dyDescent="0.2">
      <c r="B18" s="1" t="s">
        <v>50</v>
      </c>
      <c r="C18" s="1" t="s">
        <v>51</v>
      </c>
      <c r="D18" s="8" t="s">
        <v>52</v>
      </c>
      <c r="E18" s="9">
        <v>92.58</v>
      </c>
      <c r="F18" s="11">
        <f>E18*0.4</f>
        <v>37.032000000000004</v>
      </c>
      <c r="G18" s="9">
        <v>86.68</v>
      </c>
      <c r="H18" s="11">
        <f>G18*0.6</f>
        <v>52.008000000000003</v>
      </c>
      <c r="I18" s="12">
        <f>F18+H18</f>
        <v>89.04</v>
      </c>
      <c r="J18" s="12">
        <f>SUM(N18:T18)*0.425*0.7</f>
        <v>0</v>
      </c>
      <c r="K18" s="13">
        <f>I18-J18</f>
        <v>89.04</v>
      </c>
      <c r="L18" s="6" t="str">
        <f>IF(K18&lt;50,"F",IF(K18&lt;65,"D",IF(K18&lt;80,"C",IF(K18&lt;90,"B",IF(K18&gt;=90,"A")))))</f>
        <v>B</v>
      </c>
      <c r="N18">
        <v>0</v>
      </c>
      <c r="O18">
        <v>0</v>
      </c>
      <c r="S18" s="1" t="s">
        <v>32</v>
      </c>
      <c r="T18" s="1" t="s">
        <v>32</v>
      </c>
    </row>
  </sheetData>
  <sortState xmlns:xlrd2="http://schemas.microsoft.com/office/spreadsheetml/2017/richdata2" ref="B7:V18">
    <sortCondition ref="D7:D18"/>
  </sortState>
  <mergeCells count="2">
    <mergeCell ref="N5:Q5"/>
    <mergeCell ref="S5:V5"/>
  </mergeCells>
  <conditionalFormatting sqref="L7:L18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1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2023-05-08T02:08:54Z</dcterms:created>
  <dcterms:modified xsi:type="dcterms:W3CDTF">2023-05-09T02:59:38Z</dcterms:modified>
</cp:coreProperties>
</file>