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November 2022 Final Grades/"/>
    </mc:Choice>
  </mc:AlternateContent>
  <xr:revisionPtr revIDLastSave="0" documentId="8_{41CB7043-5503-EB49-8034-A37E2318EBD8}" xr6:coauthVersionLast="47" xr6:coauthVersionMax="47" xr10:uidLastSave="{00000000-0000-0000-0000-000000000000}"/>
  <bookViews>
    <workbookView xWindow="400" yWindow="580" windowWidth="33100" windowHeight="26400" activeTab="1" xr2:uid="{00000000-000D-0000-FFFF-FFFF00000000}"/>
  </bookViews>
  <sheets>
    <sheet name="Grades" sheetId="1" r:id="rId1"/>
    <sheet name="EHSS-4 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2" l="1"/>
  <c r="J28" i="2"/>
  <c r="J39" i="2"/>
  <c r="J8" i="2"/>
  <c r="J10" i="2"/>
  <c r="J49" i="2"/>
  <c r="J19" i="2"/>
  <c r="J47" i="2"/>
  <c r="J21" i="2"/>
  <c r="J12" i="2"/>
  <c r="J48" i="2"/>
  <c r="J37" i="2"/>
  <c r="J24" i="2"/>
  <c r="J50" i="2"/>
  <c r="J31" i="2"/>
  <c r="J32" i="2"/>
  <c r="J43" i="2"/>
  <c r="J33" i="2"/>
  <c r="J36" i="2"/>
  <c r="J13" i="2"/>
  <c r="J26" i="2"/>
  <c r="J51" i="2"/>
  <c r="V7" i="2"/>
  <c r="J7" i="2" s="1"/>
  <c r="K7" i="2" s="1"/>
  <c r="L7" i="2" s="1"/>
  <c r="V17" i="2"/>
  <c r="J17" i="2" s="1"/>
  <c r="V45" i="2"/>
  <c r="V28" i="2"/>
  <c r="V11" i="2"/>
  <c r="J11" i="2" s="1"/>
  <c r="K11" i="2" s="1"/>
  <c r="L11" i="2" s="1"/>
  <c r="V16" i="2"/>
  <c r="J16" i="2" s="1"/>
  <c r="V39" i="2"/>
  <c r="V8" i="2"/>
  <c r="V42" i="2"/>
  <c r="J42" i="2" s="1"/>
  <c r="K42" i="2" s="1"/>
  <c r="L42" i="2" s="1"/>
  <c r="V34" i="2"/>
  <c r="J34" i="2" s="1"/>
  <c r="V10" i="2"/>
  <c r="V49" i="2"/>
  <c r="V30" i="2"/>
  <c r="J30" i="2" s="1"/>
  <c r="V25" i="2"/>
  <c r="J25" i="2" s="1"/>
  <c r="V19" i="2"/>
  <c r="V47" i="2"/>
  <c r="V40" i="2"/>
  <c r="J40" i="2" s="1"/>
  <c r="V46" i="2"/>
  <c r="J46" i="2" s="1"/>
  <c r="V21" i="2"/>
  <c r="V12" i="2"/>
  <c r="V20" i="2"/>
  <c r="J20" i="2" s="1"/>
  <c r="V29" i="2"/>
  <c r="J29" i="2" s="1"/>
  <c r="V48" i="2"/>
  <c r="V37" i="2"/>
  <c r="V41" i="2"/>
  <c r="J41" i="2" s="1"/>
  <c r="V15" i="2"/>
  <c r="J15" i="2" s="1"/>
  <c r="V24" i="2"/>
  <c r="V50" i="2"/>
  <c r="V22" i="2"/>
  <c r="J22" i="2" s="1"/>
  <c r="V18" i="2"/>
  <c r="J18" i="2" s="1"/>
  <c r="V31" i="2"/>
  <c r="V32" i="2"/>
  <c r="V38" i="2"/>
  <c r="J38" i="2" s="1"/>
  <c r="V44" i="2"/>
  <c r="J44" i="2" s="1"/>
  <c r="V43" i="2"/>
  <c r="V33" i="2"/>
  <c r="V52" i="2"/>
  <c r="J52" i="2" s="1"/>
  <c r="V35" i="2"/>
  <c r="J35" i="2" s="1"/>
  <c r="V36" i="2"/>
  <c r="V13" i="2"/>
  <c r="V27" i="2"/>
  <c r="J27" i="2" s="1"/>
  <c r="V23" i="2"/>
  <c r="J23" i="2" s="1"/>
  <c r="V26" i="2"/>
  <c r="V51" i="2"/>
  <c r="V14" i="2"/>
  <c r="J14" i="2" s="1"/>
  <c r="K14" i="2" s="1"/>
  <c r="L14" i="2" s="1"/>
  <c r="V9" i="2"/>
  <c r="J9" i="2" s="1"/>
  <c r="H7" i="2"/>
  <c r="H17" i="2"/>
  <c r="H45" i="2"/>
  <c r="H28" i="2"/>
  <c r="H11" i="2"/>
  <c r="H16" i="2"/>
  <c r="H39" i="2"/>
  <c r="H8" i="2"/>
  <c r="H42" i="2"/>
  <c r="H34" i="2"/>
  <c r="H10" i="2"/>
  <c r="H49" i="2"/>
  <c r="H30" i="2"/>
  <c r="H25" i="2"/>
  <c r="H19" i="2"/>
  <c r="H47" i="2"/>
  <c r="H40" i="2"/>
  <c r="H46" i="2"/>
  <c r="H21" i="2"/>
  <c r="H12" i="2"/>
  <c r="I12" i="2"/>
  <c r="K12" i="2" s="1"/>
  <c r="L12" i="2" s="1"/>
  <c r="H20" i="2"/>
  <c r="H29" i="2"/>
  <c r="H48" i="2"/>
  <c r="H37" i="2"/>
  <c r="H41" i="2"/>
  <c r="H15" i="2"/>
  <c r="H24" i="2"/>
  <c r="H50" i="2"/>
  <c r="H22" i="2"/>
  <c r="H18" i="2"/>
  <c r="H31" i="2"/>
  <c r="H32" i="2"/>
  <c r="H38" i="2"/>
  <c r="H44" i="2"/>
  <c r="H43" i="2"/>
  <c r="H33" i="2"/>
  <c r="I33" i="2"/>
  <c r="K33" i="2" s="1"/>
  <c r="L33" i="2" s="1"/>
  <c r="H52" i="2"/>
  <c r="H35" i="2"/>
  <c r="H36" i="2"/>
  <c r="H13" i="2"/>
  <c r="H27" i="2"/>
  <c r="H23" i="2"/>
  <c r="H26" i="2"/>
  <c r="H51" i="2"/>
  <c r="H14" i="2"/>
  <c r="F7" i="2"/>
  <c r="I7" i="2" s="1"/>
  <c r="F17" i="2"/>
  <c r="F45" i="2"/>
  <c r="F28" i="2"/>
  <c r="F11" i="2"/>
  <c r="I11" i="2" s="1"/>
  <c r="F16" i="2"/>
  <c r="F39" i="2"/>
  <c r="F8" i="2"/>
  <c r="F42" i="2"/>
  <c r="I42" i="2" s="1"/>
  <c r="F34" i="2"/>
  <c r="F10" i="2"/>
  <c r="I10" i="2" s="1"/>
  <c r="K10" i="2" s="1"/>
  <c r="L10" i="2" s="1"/>
  <c r="F49" i="2"/>
  <c r="F30" i="2"/>
  <c r="F25" i="2"/>
  <c r="F19" i="2"/>
  <c r="F47" i="2"/>
  <c r="F40" i="2"/>
  <c r="F46" i="2"/>
  <c r="F21" i="2"/>
  <c r="F12" i="2"/>
  <c r="F20" i="2"/>
  <c r="F29" i="2"/>
  <c r="F48" i="2"/>
  <c r="F37" i="2"/>
  <c r="F41" i="2"/>
  <c r="F15" i="2"/>
  <c r="F24" i="2"/>
  <c r="I24" i="2" s="1"/>
  <c r="K24" i="2" s="1"/>
  <c r="L24" i="2" s="1"/>
  <c r="F50" i="2"/>
  <c r="F22" i="2"/>
  <c r="F18" i="2"/>
  <c r="F31" i="2"/>
  <c r="I31" i="2" s="1"/>
  <c r="K31" i="2" s="1"/>
  <c r="L31" i="2" s="1"/>
  <c r="F32" i="2"/>
  <c r="F38" i="2"/>
  <c r="F44" i="2"/>
  <c r="F43" i="2"/>
  <c r="I43" i="2" s="1"/>
  <c r="K43" i="2" s="1"/>
  <c r="L43" i="2" s="1"/>
  <c r="F33" i="2"/>
  <c r="F52" i="2"/>
  <c r="F35" i="2"/>
  <c r="F36" i="2"/>
  <c r="F13" i="2"/>
  <c r="F27" i="2"/>
  <c r="F23" i="2"/>
  <c r="F26" i="2"/>
  <c r="I26" i="2" s="1"/>
  <c r="K26" i="2" s="1"/>
  <c r="L26" i="2" s="1"/>
  <c r="F51" i="2"/>
  <c r="F14" i="2"/>
  <c r="I14" i="2" s="1"/>
  <c r="F9" i="2"/>
  <c r="H9" i="2"/>
  <c r="I9" i="2" l="1"/>
  <c r="K9" i="2" s="1"/>
  <c r="L9" i="2" s="1"/>
  <c r="I27" i="2"/>
  <c r="K27" i="2" s="1"/>
  <c r="L27" i="2" s="1"/>
  <c r="I38" i="2"/>
  <c r="K38" i="2" s="1"/>
  <c r="L38" i="2" s="1"/>
  <c r="I22" i="2"/>
  <c r="K22" i="2" s="1"/>
  <c r="L22" i="2" s="1"/>
  <c r="I41" i="2"/>
  <c r="K41" i="2" s="1"/>
  <c r="L41" i="2" s="1"/>
  <c r="I20" i="2"/>
  <c r="K20" i="2" s="1"/>
  <c r="L20" i="2" s="1"/>
  <c r="I51" i="2"/>
  <c r="K51" i="2" s="1"/>
  <c r="L51" i="2" s="1"/>
  <c r="I32" i="2"/>
  <c r="K32" i="2" s="1"/>
  <c r="L32" i="2" s="1"/>
  <c r="I50" i="2"/>
  <c r="K50" i="2" s="1"/>
  <c r="L50" i="2" s="1"/>
  <c r="I8" i="2"/>
  <c r="K8" i="2" s="1"/>
  <c r="L8" i="2" s="1"/>
  <c r="I28" i="2"/>
  <c r="K28" i="2" s="1"/>
  <c r="L28" i="2" s="1"/>
  <c r="I52" i="2"/>
  <c r="K52" i="2" s="1"/>
  <c r="L52" i="2" s="1"/>
  <c r="I40" i="2"/>
  <c r="K40" i="2" s="1"/>
  <c r="L40" i="2" s="1"/>
  <c r="I30" i="2"/>
  <c r="K30" i="2" s="1"/>
  <c r="L30" i="2" s="1"/>
  <c r="I13" i="2"/>
  <c r="K13" i="2" s="1"/>
  <c r="L13" i="2" s="1"/>
  <c r="I37" i="2"/>
  <c r="K37" i="2" s="1"/>
  <c r="L37" i="2" s="1"/>
  <c r="I47" i="2"/>
  <c r="K47" i="2" s="1"/>
  <c r="L47" i="2" s="1"/>
  <c r="I49" i="2"/>
  <c r="K49" i="2" s="1"/>
  <c r="L49" i="2" s="1"/>
  <c r="I36" i="2"/>
  <c r="K36" i="2" s="1"/>
  <c r="L36" i="2" s="1"/>
  <c r="I48" i="2"/>
  <c r="K48" i="2" s="1"/>
  <c r="L48" i="2" s="1"/>
  <c r="I21" i="2"/>
  <c r="K21" i="2" s="1"/>
  <c r="L21" i="2" s="1"/>
  <c r="I19" i="2"/>
  <c r="K19" i="2" s="1"/>
  <c r="L19" i="2" s="1"/>
  <c r="I39" i="2"/>
  <c r="K39" i="2" s="1"/>
  <c r="L39" i="2" s="1"/>
  <c r="I45" i="2"/>
  <c r="K45" i="2" s="1"/>
  <c r="L45" i="2" s="1"/>
  <c r="I17" i="2"/>
  <c r="K17" i="2" s="1"/>
  <c r="L17" i="2" s="1"/>
  <c r="I18" i="2"/>
  <c r="K18" i="2" s="1"/>
  <c r="L18" i="2" s="1"/>
  <c r="I25" i="2"/>
  <c r="K25" i="2" s="1"/>
  <c r="L25" i="2" s="1"/>
  <c r="I23" i="2"/>
  <c r="K23" i="2" s="1"/>
  <c r="L23" i="2" s="1"/>
  <c r="I15" i="2"/>
  <c r="K15" i="2" s="1"/>
  <c r="L15" i="2" s="1"/>
  <c r="I34" i="2"/>
  <c r="K34" i="2" s="1"/>
  <c r="L34" i="2" s="1"/>
  <c r="I44" i="2"/>
  <c r="K44" i="2" s="1"/>
  <c r="L44" i="2" s="1"/>
  <c r="I46" i="2"/>
  <c r="K46" i="2" s="1"/>
  <c r="L46" i="2" s="1"/>
  <c r="I35" i="2"/>
  <c r="K35" i="2" s="1"/>
  <c r="L35" i="2" s="1"/>
  <c r="I29" i="2"/>
  <c r="K29" i="2" s="1"/>
  <c r="L29" i="2" s="1"/>
  <c r="I16" i="2"/>
  <c r="K16" i="2" s="1"/>
  <c r="L16" i="2" s="1"/>
</calcChain>
</file>

<file path=xl/sharedStrings.xml><?xml version="1.0" encoding="utf-8"?>
<sst xmlns="http://schemas.openxmlformats.org/spreadsheetml/2006/main" count="671" uniqueCount="225">
  <si>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</si>
  <si>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</si>
  <si>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</si>
  <si>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</si>
  <si>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</si>
  <si>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</si>
  <si>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</si>
  <si>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</si>
  <si>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</si>
  <si>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6 (Real)</t>
  </si>
  <si>
    <t>Quiz: Exercise UNIT 7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</si>
  <si>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</si>
  <si>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</si>
  <si>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</si>
  <si>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</si>
  <si>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</si>
  <si>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</si>
  <si>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8 (Real)</t>
  </si>
  <si>
    <t>Quiz: Exercise UNIT 9 (Real)</t>
  </si>
  <si>
    <t>Quiz: Exercise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</si>
  <si>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</si>
  <si>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</si>
  <si>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</si>
  <si>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</si>
  <si>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</si>
  <si>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</si>
  <si>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</si>
  <si>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</si>
  <si>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Bouy</t>
  </si>
  <si>
    <t>Manich</t>
  </si>
  <si>
    <t>13344</t>
  </si>
  <si>
    <t>bouy.manich@pucsr.edu.kh</t>
  </si>
  <si>
    <t>-</t>
  </si>
  <si>
    <t>1675994505</t>
  </si>
  <si>
    <t>Chao</t>
  </si>
  <si>
    <t>Chanpisey</t>
  </si>
  <si>
    <t>10817</t>
  </si>
  <si>
    <t>chao.chanpisey@pucsr.edu.kh</t>
  </si>
  <si>
    <t>Chhay</t>
  </si>
  <si>
    <t>Senara</t>
  </si>
  <si>
    <t>13917</t>
  </si>
  <si>
    <t>chhay.senara@pucsr.edu.kh</t>
  </si>
  <si>
    <t>Chhoungren</t>
  </si>
  <si>
    <t>Sivhong</t>
  </si>
  <si>
    <t>14608</t>
  </si>
  <si>
    <t>chhoungren.sivhong@pucsr.edu.kh</t>
  </si>
  <si>
    <t>Den</t>
  </si>
  <si>
    <t>Davy</t>
  </si>
  <si>
    <t>14042</t>
  </si>
  <si>
    <t>den.davy@pucsr.edu.kh</t>
  </si>
  <si>
    <t>Doem</t>
  </si>
  <si>
    <t>Bunleap</t>
  </si>
  <si>
    <t>13370</t>
  </si>
  <si>
    <t>doem.bunleap@pucsr.edu.kh</t>
  </si>
  <si>
    <t>Eng</t>
  </si>
  <si>
    <t>Navith</t>
  </si>
  <si>
    <t>13701</t>
  </si>
  <si>
    <t>eng.navith@pucsr.edu.kh</t>
  </si>
  <si>
    <t>Heng</t>
  </si>
  <si>
    <t>Chihun</t>
  </si>
  <si>
    <t>14338</t>
  </si>
  <si>
    <t>heng.chihun@pucsr.edu.kh</t>
  </si>
  <si>
    <t>Limhour</t>
  </si>
  <si>
    <t>13267</t>
  </si>
  <si>
    <t>heng.limhour@pucsr.edu.kh</t>
  </si>
  <si>
    <t>Hun</t>
  </si>
  <si>
    <t>Tisa</t>
  </si>
  <si>
    <t>14387</t>
  </si>
  <si>
    <t>hun.tisa@pucsr.edu.kh</t>
  </si>
  <si>
    <t>Khun</t>
  </si>
  <si>
    <t>Kimmeyling</t>
  </si>
  <si>
    <t>14099</t>
  </si>
  <si>
    <t>khun.kimmeyling@pucsr.edu.kh</t>
  </si>
  <si>
    <t>Koch</t>
  </si>
  <si>
    <t>Phanet</t>
  </si>
  <si>
    <t>13357</t>
  </si>
  <si>
    <t>koch.phanet@pucsr.edu.kh</t>
  </si>
  <si>
    <t>Kong</t>
  </si>
  <si>
    <t>Ratana</t>
  </si>
  <si>
    <t>14781</t>
  </si>
  <si>
    <t>kong.ratana@pucsr.edu.kh</t>
  </si>
  <si>
    <t>Kun</t>
  </si>
  <si>
    <t>Lina</t>
  </si>
  <si>
    <t>14053</t>
  </si>
  <si>
    <t>kun.lina@pucsr.edu.kh</t>
  </si>
  <si>
    <t>Lao</t>
  </si>
  <si>
    <t>Sreynang</t>
  </si>
  <si>
    <t>13981</t>
  </si>
  <si>
    <t>lao.sreynang@pucsr.edu.kh</t>
  </si>
  <si>
    <t>Leam</t>
  </si>
  <si>
    <t>Sreymey</t>
  </si>
  <si>
    <t>13933</t>
  </si>
  <si>
    <t>leam.sreymey@pucsr.edu.kh</t>
  </si>
  <si>
    <t>Long</t>
  </si>
  <si>
    <t>Pengleap</t>
  </si>
  <si>
    <t>14622</t>
  </si>
  <si>
    <t>long.pengleap@pucsr.edu.kh</t>
  </si>
  <si>
    <t>Louk</t>
  </si>
  <si>
    <t>Chanrous</t>
  </si>
  <si>
    <t>14364</t>
  </si>
  <si>
    <t>louk.chanrous@pucsr.edu.kh</t>
  </si>
  <si>
    <t>Ly</t>
  </si>
  <si>
    <t>Puthi</t>
  </si>
  <si>
    <t>14613</t>
  </si>
  <si>
    <t>ly.puthi@pucsr.edu.kh</t>
  </si>
  <si>
    <t>Za</t>
  </si>
  <si>
    <t>13956</t>
  </si>
  <si>
    <t>ly.za@pucsr.edu.kh</t>
  </si>
  <si>
    <t>Mang</t>
  </si>
  <si>
    <t>Borom</t>
  </si>
  <si>
    <t>13382</t>
  </si>
  <si>
    <t>mang.borom@pucsr.edu.kh</t>
  </si>
  <si>
    <t>Na</t>
  </si>
  <si>
    <t>Sokoun</t>
  </si>
  <si>
    <t>13943</t>
  </si>
  <si>
    <t>na.sokoun@pucsr.edu.kh</t>
  </si>
  <si>
    <t>Nin</t>
  </si>
  <si>
    <t>Ue</t>
  </si>
  <si>
    <t>14045</t>
  </si>
  <si>
    <t>nin.ue@pucsr.edu.kh</t>
  </si>
  <si>
    <t>Noeun</t>
  </si>
  <si>
    <t>Channeth</t>
  </si>
  <si>
    <t>14625</t>
  </si>
  <si>
    <t>noeun.channeth@pucsr.edu.kh</t>
  </si>
  <si>
    <t>Noun</t>
  </si>
  <si>
    <t>Rotha</t>
  </si>
  <si>
    <t>14113</t>
  </si>
  <si>
    <t>noun.rotha@pucsr.edu.kh</t>
  </si>
  <si>
    <t>Phal</t>
  </si>
  <si>
    <t>Phirom</t>
  </si>
  <si>
    <t>14371</t>
  </si>
  <si>
    <t>phal.phirom@pucsr.edu.kh</t>
  </si>
  <si>
    <t>Phan</t>
  </si>
  <si>
    <t>Soknita</t>
  </si>
  <si>
    <t>13622</t>
  </si>
  <si>
    <t>phan.soknita@pucsr.edu.kh</t>
  </si>
  <si>
    <t>Phin</t>
  </si>
  <si>
    <t>Liza</t>
  </si>
  <si>
    <t>13979</t>
  </si>
  <si>
    <t>phin.liza@pucsr.edu.kh</t>
  </si>
  <si>
    <t>Prom</t>
  </si>
  <si>
    <t>Sovanney</t>
  </si>
  <si>
    <t>14819</t>
  </si>
  <si>
    <t>prom.sovanney@pucsr.edu.kh</t>
  </si>
  <si>
    <t>Rieng</t>
  </si>
  <si>
    <t>Sopheak</t>
  </si>
  <si>
    <t>13958</t>
  </si>
  <si>
    <t>rieng.sopheak@pucsr.edu.kh</t>
  </si>
  <si>
    <t>Roth</t>
  </si>
  <si>
    <t>Vanny</t>
  </si>
  <si>
    <t>13931</t>
  </si>
  <si>
    <t>roth.vanny@pucsr.edu.kh</t>
  </si>
  <si>
    <t>Samang</t>
  </si>
  <si>
    <t>Seryvathnak</t>
  </si>
  <si>
    <t>14072</t>
  </si>
  <si>
    <t>samang.seryvathnak@pucsr.edu.kh</t>
  </si>
  <si>
    <t>Socheat</t>
  </si>
  <si>
    <t>Koemchey</t>
  </si>
  <si>
    <t>14089</t>
  </si>
  <si>
    <t>socheat.koemchy@pucsr.edu.kh</t>
  </si>
  <si>
    <t>Sombath</t>
  </si>
  <si>
    <t>Konthea</t>
  </si>
  <si>
    <t>14337</t>
  </si>
  <si>
    <t>sombath.konthea@pucsr.edu.kh</t>
  </si>
  <si>
    <t>Sophan</t>
  </si>
  <si>
    <t>Sopheavattei</t>
  </si>
  <si>
    <t>14418</t>
  </si>
  <si>
    <t>sophan.sopheavattei@pucsr.edu.kh</t>
  </si>
  <si>
    <t>Soun</t>
  </si>
  <si>
    <t>Sreychen</t>
  </si>
  <si>
    <t>14412</t>
  </si>
  <si>
    <t>soun.sreychen@pucsr.edu.kh</t>
  </si>
  <si>
    <t>Tan</t>
  </si>
  <si>
    <t>Vannakrach</t>
  </si>
  <si>
    <t>14095</t>
  </si>
  <si>
    <t>tan.vannakreach@pucsr.edu.kh</t>
  </si>
  <si>
    <t>Teksakana</t>
  </si>
  <si>
    <t>Muthita</t>
  </si>
  <si>
    <t>14842</t>
  </si>
  <si>
    <t>teksakana.muthita@pucsr.edu.kh</t>
  </si>
  <si>
    <t>Tha</t>
  </si>
  <si>
    <t>Kimlang</t>
  </si>
  <si>
    <t>14100</t>
  </si>
  <si>
    <t>tha.kimlang@pucsr.edu.kh</t>
  </si>
  <si>
    <t>Thin</t>
  </si>
  <si>
    <t>Rath</t>
  </si>
  <si>
    <t>14111</t>
  </si>
  <si>
    <t>thin.rath@pucsr.edu.kh</t>
  </si>
  <si>
    <t>Ven</t>
  </si>
  <si>
    <t>Jhivon</t>
  </si>
  <si>
    <t>13599</t>
  </si>
  <si>
    <t>ven.jhivon@pucsr.edu.kh</t>
  </si>
  <si>
    <t>Voeurn</t>
  </si>
  <si>
    <t>Phanna</t>
  </si>
  <si>
    <t>14034</t>
  </si>
  <si>
    <t>voeurn.phanna@pucsr.edu.kh</t>
  </si>
  <si>
    <t>Vong</t>
  </si>
  <si>
    <t>Sreyjing</t>
  </si>
  <si>
    <t>13963</t>
  </si>
  <si>
    <t>vong.sreyjing@pucsr.edu.kh</t>
  </si>
  <si>
    <t>Vorn</t>
  </si>
  <si>
    <t>Sophanna</t>
  </si>
  <si>
    <t>14032</t>
  </si>
  <si>
    <t>vorn.sophanna@pucsr.edu.kh</t>
  </si>
  <si>
    <t>Vutha</t>
  </si>
  <si>
    <t>Dara</t>
  </si>
  <si>
    <t>14822</t>
  </si>
  <si>
    <t>vutha.dara@pucsr.edu.kh</t>
  </si>
  <si>
    <t>Yun</t>
  </si>
  <si>
    <t>Phathya</t>
  </si>
  <si>
    <t>13615</t>
  </si>
  <si>
    <t>yun.phathya@pucsr.edu.kh</t>
  </si>
  <si>
    <t>SURNAME</t>
  </si>
  <si>
    <t>FIRST NAME</t>
  </si>
  <si>
    <t>ID</t>
  </si>
  <si>
    <t>2 DAYS</t>
  </si>
  <si>
    <t>3 DAYS</t>
  </si>
  <si>
    <t>GRADE</t>
  </si>
  <si>
    <t>EHSS-4/ Result</t>
  </si>
  <si>
    <t xml:space="preserve"> SUBTOTAL </t>
  </si>
  <si>
    <t xml:space="preserve"> ABSENCE PENALTY </t>
  </si>
  <si>
    <t xml:space="preserve"> FINAL SCORE AFTER PENALTY </t>
  </si>
  <si>
    <t>Column1</t>
  </si>
  <si>
    <t>Column2</t>
  </si>
  <si>
    <t>EHSS-4 Final Grades - November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</si>
</sst>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name val="Times New Roman"/>
      <family val="1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0" fillId="0" borderId="0" xfId="1" applyFont="1"/>
    <xf numFmtId="43" fontId="3" fillId="0" borderId="0" xfId="1" applyFont="1" applyAlignment="1">
      <alignment horizontal="center" vertical="center"/>
    </xf>
    <xf numFmtId="43" fontId="0" fillId="0" borderId="0" xfId="1" applyFont="1" applyAlignment="1">
      <alignment horizontal="center"/>
    </xf>
    <xf numFmtId="43" fontId="3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1">
    <dxf>
      <numFmt numFmtId="30" formatCode="@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5B5A46-3A5C-C047-9417-FCD03C72A528}" name="Table1" displayName="Table1" ref="D6:L52" totalsRowShown="0" headerRowDxfId="1">
  <autoFilter ref="D6:L52" xr:uid="{E55B5A46-3A5C-C047-9417-FCD03C72A528}"/>
  <tableColumns count="9">
    <tableColumn id="1" xr3:uid="{CB28AFC2-03EB-FE49-A268-AA1EF9FBDBE3}" name="ID" dataDxfId="0"/>
    <tableColumn id="2" xr3:uid="{E43EFCC8-E1AE-3347-BDB5-69592505F7B7}" name="2 DAYS"/>
    <tableColumn id="3" xr3:uid="{69AE68ED-A545-9647-8BBB-E3E62CC6B7B4}" name="Column1" dataDxfId="7">
      <calculatedColumnFormula>E7*0.4</calculatedColumnFormula>
    </tableColumn>
    <tableColumn id="4" xr3:uid="{A9B73F36-3DEB-B747-B640-DF6353495933}" name="3 DAYS"/>
    <tableColumn id="5" xr3:uid="{D0FF96D6-6440-7340-8FB1-DD929394731D}" name="Column2" dataDxfId="6">
      <calculatedColumnFormula>G7*0.6</calculatedColumnFormula>
    </tableColumn>
    <tableColumn id="6" xr3:uid="{B8E35F29-E10E-FF41-92A8-3067CC51C99C}" name=" SUBTOTAL " dataDxfId="5" dataCellStyle="Comma">
      <calculatedColumnFormula>F7+H7</calculatedColumnFormula>
    </tableColumn>
    <tableColumn id="7" xr3:uid="{52828D9C-1E13-BA4C-96B9-4879538020A2}" name=" ABSENCE PENALTY " dataDxfId="4" dataCellStyle="Comma">
      <calculatedColumnFormula>0.3167*0.7*V7*100</calculatedColumnFormula>
    </tableColumn>
    <tableColumn id="8" xr3:uid="{5E10065D-B69D-2549-95B4-A37D114E9E4E}" name=" FINAL SCORE AFTER PENALTY " dataDxfId="3" dataCellStyle="Comma">
      <calculatedColumnFormula>I7-J7</calculatedColumnFormula>
    </tableColumn>
    <tableColumn id="9" xr3:uid="{1888D35C-6EBE-2649-B186-5B074229BF1A}" name="GRADE" dataDxfId="2">
      <calculatedColumnFormula>IF(K7&lt;50,"F",IF(K7&lt;65,"D",IF(K7&lt;80,"C",IF(I7&lt;90,"B",IF(I7&gt;=90,"A")))))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"/>
  <sheetViews>
    <sheetView topLeftCell="H21" workbookViewId="0">
      <selection activeCell="Z1" sqref="Z1:AA47"/>
    </sheetView>
  </sheetViews>
  <sheetFormatPr baseColWidth="10" defaultColWidth="8.83203125" defaultRowHeight="15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s="1" t="s">
        <v>28</v>
      </c>
      <c r="B2" s="1" t="s">
        <v>29</v>
      </c>
      <c r="C2" s="1" t="s">
        <v>30</v>
      </c>
      <c r="D2" s="1"/>
      <c r="E2" s="1"/>
      <c r="F2" s="1" t="s">
        <v>31</v>
      </c>
      <c r="G2">
        <v>39.03</v>
      </c>
      <c r="H2">
        <v>18.71</v>
      </c>
      <c r="I2">
        <v>11.42</v>
      </c>
      <c r="J2">
        <v>7.18</v>
      </c>
      <c r="K2">
        <v>8.0399999999999991</v>
      </c>
      <c r="L2">
        <v>7.3</v>
      </c>
      <c r="M2">
        <v>4.8600000000000003</v>
      </c>
      <c r="N2">
        <v>0</v>
      </c>
      <c r="O2">
        <v>0</v>
      </c>
      <c r="P2">
        <v>52.93</v>
      </c>
      <c r="Q2">
        <v>5.44</v>
      </c>
      <c r="R2">
        <v>6.1</v>
      </c>
      <c r="S2">
        <v>4.78</v>
      </c>
      <c r="T2">
        <v>0</v>
      </c>
      <c r="U2">
        <v>6.64</v>
      </c>
      <c r="V2">
        <v>4.43</v>
      </c>
      <c r="W2">
        <v>40.85</v>
      </c>
      <c r="X2">
        <v>5.84</v>
      </c>
      <c r="Y2">
        <v>5</v>
      </c>
      <c r="Z2" s="1" t="s">
        <v>32</v>
      </c>
      <c r="AA2" s="1" t="s">
        <v>32</v>
      </c>
      <c r="AB2" s="1" t="s">
        <v>33</v>
      </c>
    </row>
    <row r="3" spans="1:28" x14ac:dyDescent="0.2">
      <c r="A3" s="1" t="s">
        <v>34</v>
      </c>
      <c r="B3" s="1" t="s">
        <v>35</v>
      </c>
      <c r="C3" s="1" t="s">
        <v>36</v>
      </c>
      <c r="D3" s="1"/>
      <c r="E3" s="1"/>
      <c r="F3" s="1" t="s">
        <v>37</v>
      </c>
      <c r="G3">
        <v>71.349999999999994</v>
      </c>
      <c r="H3">
        <v>77.94</v>
      </c>
      <c r="I3">
        <v>10.49</v>
      </c>
      <c r="J3">
        <v>7.7</v>
      </c>
      <c r="K3">
        <v>6.28</v>
      </c>
      <c r="L3">
        <v>11.37</v>
      </c>
      <c r="M3">
        <v>7.58</v>
      </c>
      <c r="N3">
        <v>56.07</v>
      </c>
      <c r="O3">
        <v>8.01</v>
      </c>
      <c r="P3">
        <v>61.74</v>
      </c>
      <c r="Q3">
        <v>3.12</v>
      </c>
      <c r="R3">
        <v>6.23</v>
      </c>
      <c r="S3">
        <v>0</v>
      </c>
      <c r="T3">
        <v>0</v>
      </c>
      <c r="U3">
        <v>9.1300000000000008</v>
      </c>
      <c r="V3">
        <v>6.09</v>
      </c>
      <c r="W3">
        <v>49.49</v>
      </c>
      <c r="X3">
        <v>7.07</v>
      </c>
      <c r="Y3">
        <v>5</v>
      </c>
      <c r="Z3" s="1" t="s">
        <v>32</v>
      </c>
      <c r="AA3" s="1" t="s">
        <v>32</v>
      </c>
      <c r="AB3" s="1" t="s">
        <v>33</v>
      </c>
    </row>
    <row r="4" spans="1:28" x14ac:dyDescent="0.2">
      <c r="A4" s="1" t="s">
        <v>38</v>
      </c>
      <c r="B4" s="1" t="s">
        <v>39</v>
      </c>
      <c r="C4" s="1" t="s">
        <v>40</v>
      </c>
      <c r="D4" s="1"/>
      <c r="E4" s="1"/>
      <c r="F4" s="1" t="s">
        <v>41</v>
      </c>
      <c r="G4">
        <v>68.849999999999994</v>
      </c>
      <c r="H4">
        <v>68.709999999999994</v>
      </c>
      <c r="I4">
        <v>9.2799999999999994</v>
      </c>
      <c r="J4">
        <v>5.98</v>
      </c>
      <c r="K4">
        <v>6.4</v>
      </c>
      <c r="L4">
        <v>10.69</v>
      </c>
      <c r="M4">
        <v>7.12</v>
      </c>
      <c r="N4">
        <v>48.74</v>
      </c>
      <c r="O4">
        <v>6.96</v>
      </c>
      <c r="P4">
        <v>65.7</v>
      </c>
      <c r="Q4">
        <v>7.57</v>
      </c>
      <c r="R4">
        <v>5.13</v>
      </c>
      <c r="S4">
        <v>5.19</v>
      </c>
      <c r="T4">
        <v>4.8099999999999996</v>
      </c>
      <c r="U4">
        <v>9.09</v>
      </c>
      <c r="V4">
        <v>6.06</v>
      </c>
      <c r="W4">
        <v>49.05</v>
      </c>
      <c r="X4">
        <v>7.01</v>
      </c>
      <c r="Y4">
        <v>5</v>
      </c>
      <c r="Z4" s="1" t="s">
        <v>32</v>
      </c>
      <c r="AA4" s="1" t="s">
        <v>32</v>
      </c>
      <c r="AB4" s="1" t="s">
        <v>33</v>
      </c>
    </row>
    <row r="5" spans="1:28" x14ac:dyDescent="0.2">
      <c r="A5" s="1" t="s">
        <v>42</v>
      </c>
      <c r="B5" s="1" t="s">
        <v>43</v>
      </c>
      <c r="C5" s="1" t="s">
        <v>44</v>
      </c>
      <c r="D5" s="1"/>
      <c r="E5" s="1"/>
      <c r="F5" s="1" t="s">
        <v>45</v>
      </c>
      <c r="G5">
        <v>67.38</v>
      </c>
      <c r="H5">
        <v>66.02</v>
      </c>
      <c r="I5">
        <v>9.3699999999999992</v>
      </c>
      <c r="J5">
        <v>6.21</v>
      </c>
      <c r="K5">
        <v>6.28</v>
      </c>
      <c r="L5">
        <v>8.64</v>
      </c>
      <c r="M5">
        <v>5.76</v>
      </c>
      <c r="N5">
        <v>48.01</v>
      </c>
      <c r="O5">
        <v>6.86</v>
      </c>
      <c r="P5">
        <v>65.319999999999993</v>
      </c>
      <c r="Q5">
        <v>9.1300000000000008</v>
      </c>
      <c r="R5">
        <v>6.23</v>
      </c>
      <c r="S5">
        <v>6</v>
      </c>
      <c r="T5">
        <v>6.03</v>
      </c>
      <c r="U5">
        <v>9.7899999999999991</v>
      </c>
      <c r="V5">
        <v>6.53</v>
      </c>
      <c r="W5">
        <v>46.39</v>
      </c>
      <c r="X5">
        <v>6.63</v>
      </c>
      <c r="Y5">
        <v>5</v>
      </c>
      <c r="Z5" s="1" t="s">
        <v>32</v>
      </c>
      <c r="AA5" s="1" t="s">
        <v>32</v>
      </c>
      <c r="AB5" s="1" t="s">
        <v>33</v>
      </c>
    </row>
    <row r="6" spans="1:28" x14ac:dyDescent="0.2">
      <c r="A6" s="1" t="s">
        <v>46</v>
      </c>
      <c r="B6" s="1" t="s">
        <v>47</v>
      </c>
      <c r="C6" s="1" t="s">
        <v>48</v>
      </c>
      <c r="D6" s="1"/>
      <c r="E6" s="1"/>
      <c r="F6" s="1" t="s">
        <v>49</v>
      </c>
      <c r="G6">
        <v>77.45</v>
      </c>
      <c r="H6">
        <v>81.67</v>
      </c>
      <c r="I6">
        <v>11.58</v>
      </c>
      <c r="J6">
        <v>7.53</v>
      </c>
      <c r="K6">
        <v>7.91</v>
      </c>
      <c r="L6">
        <v>11.82</v>
      </c>
      <c r="M6">
        <v>7.88</v>
      </c>
      <c r="N6">
        <v>58.27</v>
      </c>
      <c r="O6">
        <v>8.32</v>
      </c>
      <c r="P6">
        <v>70.849999999999994</v>
      </c>
      <c r="Q6">
        <v>10.72</v>
      </c>
      <c r="R6">
        <v>7.07</v>
      </c>
      <c r="S6">
        <v>7.19</v>
      </c>
      <c r="T6">
        <v>7.17</v>
      </c>
      <c r="U6">
        <v>10.81</v>
      </c>
      <c r="V6">
        <v>7.21</v>
      </c>
      <c r="W6">
        <v>49.32</v>
      </c>
      <c r="X6">
        <v>7.05</v>
      </c>
      <c r="Y6">
        <v>5</v>
      </c>
      <c r="Z6" s="1" t="s">
        <v>32</v>
      </c>
      <c r="AA6" s="1" t="s">
        <v>32</v>
      </c>
      <c r="AB6" s="1" t="s">
        <v>33</v>
      </c>
    </row>
    <row r="7" spans="1:28" x14ac:dyDescent="0.2">
      <c r="A7" s="1" t="s">
        <v>50</v>
      </c>
      <c r="B7" s="1" t="s">
        <v>51</v>
      </c>
      <c r="C7" s="1" t="s">
        <v>52</v>
      </c>
      <c r="D7" s="1"/>
      <c r="E7" s="1"/>
      <c r="F7" s="1" t="s">
        <v>53</v>
      </c>
      <c r="G7">
        <v>62.08</v>
      </c>
      <c r="H7">
        <v>63.01</v>
      </c>
      <c r="I7">
        <v>9.6999999999999993</v>
      </c>
      <c r="J7">
        <v>7.13</v>
      </c>
      <c r="K7">
        <v>5.81</v>
      </c>
      <c r="L7">
        <v>8.6</v>
      </c>
      <c r="M7">
        <v>5.73</v>
      </c>
      <c r="N7">
        <v>44.71</v>
      </c>
      <c r="O7">
        <v>6.39</v>
      </c>
      <c r="P7">
        <v>57.15</v>
      </c>
      <c r="Q7">
        <v>6.1</v>
      </c>
      <c r="R7">
        <v>5.49</v>
      </c>
      <c r="S7">
        <v>2.88</v>
      </c>
      <c r="T7">
        <v>3.84</v>
      </c>
      <c r="U7">
        <v>8.35</v>
      </c>
      <c r="V7">
        <v>5.57</v>
      </c>
      <c r="W7">
        <v>42.69</v>
      </c>
      <c r="X7">
        <v>6.1</v>
      </c>
      <c r="Y7">
        <v>5</v>
      </c>
      <c r="Z7" s="1" t="s">
        <v>32</v>
      </c>
      <c r="AA7" s="1" t="s">
        <v>32</v>
      </c>
      <c r="AB7" s="1" t="s">
        <v>33</v>
      </c>
    </row>
    <row r="8" spans="1:28" x14ac:dyDescent="0.2">
      <c r="A8" s="1" t="s">
        <v>54</v>
      </c>
      <c r="B8" s="1" t="s">
        <v>55</v>
      </c>
      <c r="C8" s="1" t="s">
        <v>56</v>
      </c>
      <c r="D8" s="1"/>
      <c r="E8" s="1"/>
      <c r="F8" s="1" t="s">
        <v>57</v>
      </c>
      <c r="G8">
        <v>65.95</v>
      </c>
      <c r="H8">
        <v>70.540000000000006</v>
      </c>
      <c r="I8">
        <v>8.8800000000000008</v>
      </c>
      <c r="J8">
        <v>6.03</v>
      </c>
      <c r="K8">
        <v>5.81</v>
      </c>
      <c r="L8">
        <v>7.05</v>
      </c>
      <c r="M8">
        <v>4.7</v>
      </c>
      <c r="N8">
        <v>54.61</v>
      </c>
      <c r="O8">
        <v>7.8</v>
      </c>
      <c r="P8">
        <v>57.78</v>
      </c>
      <c r="Q8">
        <v>5.95</v>
      </c>
      <c r="R8">
        <v>5.8</v>
      </c>
      <c r="S8">
        <v>6.1</v>
      </c>
      <c r="T8">
        <v>0</v>
      </c>
      <c r="U8">
        <v>6.68</v>
      </c>
      <c r="V8">
        <v>4.45</v>
      </c>
      <c r="W8">
        <v>45.15</v>
      </c>
      <c r="X8">
        <v>6.45</v>
      </c>
      <c r="Y8">
        <v>5</v>
      </c>
      <c r="Z8" s="1" t="s">
        <v>32</v>
      </c>
      <c r="AA8" s="1" t="s">
        <v>32</v>
      </c>
      <c r="AB8" s="1" t="s">
        <v>33</v>
      </c>
    </row>
    <row r="9" spans="1:28" x14ac:dyDescent="0.2">
      <c r="A9" s="1" t="s">
        <v>58</v>
      </c>
      <c r="B9" s="1" t="s">
        <v>59</v>
      </c>
      <c r="C9" s="1" t="s">
        <v>60</v>
      </c>
      <c r="D9" s="1"/>
      <c r="E9" s="1"/>
      <c r="F9" s="1" t="s">
        <v>61</v>
      </c>
      <c r="G9">
        <v>60.27</v>
      </c>
      <c r="H9">
        <v>68.91</v>
      </c>
      <c r="I9">
        <v>9.2799999999999994</v>
      </c>
      <c r="J9">
        <v>5.75</v>
      </c>
      <c r="K9">
        <v>6.62</v>
      </c>
      <c r="L9">
        <v>10.16</v>
      </c>
      <c r="M9">
        <v>6.77</v>
      </c>
      <c r="N9">
        <v>49.48</v>
      </c>
      <c r="O9">
        <v>7.07</v>
      </c>
      <c r="P9">
        <v>57.97</v>
      </c>
      <c r="Q9">
        <v>8.84</v>
      </c>
      <c r="R9">
        <v>6.55</v>
      </c>
      <c r="S9">
        <v>5.4</v>
      </c>
      <c r="T9">
        <v>5.72</v>
      </c>
      <c r="U9">
        <v>8.56</v>
      </c>
      <c r="V9">
        <v>5.71</v>
      </c>
      <c r="W9">
        <v>40.57</v>
      </c>
      <c r="X9">
        <v>5.8</v>
      </c>
      <c r="Y9">
        <v>0</v>
      </c>
      <c r="Z9" s="1" t="s">
        <v>32</v>
      </c>
      <c r="AA9" s="1" t="s">
        <v>32</v>
      </c>
      <c r="AB9" s="1" t="s">
        <v>33</v>
      </c>
    </row>
    <row r="10" spans="1:28" x14ac:dyDescent="0.2">
      <c r="A10" s="1" t="s">
        <v>58</v>
      </c>
      <c r="B10" s="1" t="s">
        <v>62</v>
      </c>
      <c r="C10" s="1" t="s">
        <v>63</v>
      </c>
      <c r="D10" s="1"/>
      <c r="E10" s="1"/>
      <c r="F10" s="1" t="s">
        <v>64</v>
      </c>
      <c r="G10">
        <v>48.1</v>
      </c>
      <c r="H10">
        <v>47.43</v>
      </c>
      <c r="I10">
        <v>6.98</v>
      </c>
      <c r="J10">
        <v>5.86</v>
      </c>
      <c r="K10">
        <v>3.44</v>
      </c>
      <c r="L10">
        <v>4.54</v>
      </c>
      <c r="M10">
        <v>3.03</v>
      </c>
      <c r="N10">
        <v>35.92</v>
      </c>
      <c r="O10">
        <v>5.13</v>
      </c>
      <c r="P10">
        <v>43.29</v>
      </c>
      <c r="Q10">
        <v>3.62</v>
      </c>
      <c r="R10">
        <v>3.94</v>
      </c>
      <c r="S10">
        <v>3.15</v>
      </c>
      <c r="T10">
        <v>0.14000000000000001</v>
      </c>
      <c r="U10">
        <v>5.72</v>
      </c>
      <c r="V10">
        <v>3.81</v>
      </c>
      <c r="W10">
        <v>33.96</v>
      </c>
      <c r="X10">
        <v>4.8499999999999996</v>
      </c>
      <c r="Y10">
        <v>5</v>
      </c>
      <c r="Z10" s="1" t="s">
        <v>32</v>
      </c>
      <c r="AA10" s="1" t="s">
        <v>32</v>
      </c>
      <c r="AB10" s="1" t="s">
        <v>33</v>
      </c>
    </row>
    <row r="11" spans="1:28" x14ac:dyDescent="0.2">
      <c r="A11" s="1" t="s">
        <v>65</v>
      </c>
      <c r="B11" s="1" t="s">
        <v>66</v>
      </c>
      <c r="C11" s="1" t="s">
        <v>67</v>
      </c>
      <c r="D11" s="1"/>
      <c r="E11" s="1"/>
      <c r="F11" s="1" t="s">
        <v>68</v>
      </c>
      <c r="G11">
        <v>51.38</v>
      </c>
      <c r="H11">
        <v>53.98</v>
      </c>
      <c r="I11">
        <v>9.27</v>
      </c>
      <c r="J11">
        <v>5.0599999999999996</v>
      </c>
      <c r="K11">
        <v>7.3</v>
      </c>
      <c r="L11">
        <v>0</v>
      </c>
      <c r="M11">
        <v>0</v>
      </c>
      <c r="N11">
        <v>44.71</v>
      </c>
      <c r="O11">
        <v>6.39</v>
      </c>
      <c r="P11">
        <v>43.66</v>
      </c>
      <c r="Q11">
        <v>2.3199999999999998</v>
      </c>
      <c r="R11">
        <v>4.63</v>
      </c>
      <c r="S11">
        <v>0</v>
      </c>
      <c r="T11">
        <v>0</v>
      </c>
      <c r="U11">
        <v>0</v>
      </c>
      <c r="V11">
        <v>0</v>
      </c>
      <c r="W11">
        <v>41.34</v>
      </c>
      <c r="X11">
        <v>5.91</v>
      </c>
      <c r="Y11">
        <v>5</v>
      </c>
      <c r="Z11" s="1" t="s">
        <v>32</v>
      </c>
      <c r="AA11" s="1" t="s">
        <v>32</v>
      </c>
      <c r="AB11" s="1" t="s">
        <v>33</v>
      </c>
    </row>
    <row r="12" spans="1:28" x14ac:dyDescent="0.2">
      <c r="A12" s="1" t="s">
        <v>69</v>
      </c>
      <c r="B12" s="1" t="s">
        <v>70</v>
      </c>
      <c r="C12" s="1" t="s">
        <v>71</v>
      </c>
      <c r="D12" s="1"/>
      <c r="E12" s="1"/>
      <c r="F12" s="1" t="s">
        <v>72</v>
      </c>
      <c r="G12">
        <v>64.489999999999995</v>
      </c>
      <c r="H12">
        <v>78.16</v>
      </c>
      <c r="I12">
        <v>10.88</v>
      </c>
      <c r="J12">
        <v>7.07</v>
      </c>
      <c r="K12">
        <v>7.43</v>
      </c>
      <c r="L12">
        <v>10.84</v>
      </c>
      <c r="M12">
        <v>7.23</v>
      </c>
      <c r="N12">
        <v>56.44</v>
      </c>
      <c r="O12">
        <v>8.06</v>
      </c>
      <c r="P12">
        <v>57.61</v>
      </c>
      <c r="Q12">
        <v>8.25</v>
      </c>
      <c r="R12">
        <v>5.96</v>
      </c>
      <c r="S12">
        <v>5.68</v>
      </c>
      <c r="T12">
        <v>4.8600000000000003</v>
      </c>
      <c r="U12">
        <v>5.75</v>
      </c>
      <c r="V12">
        <v>3.84</v>
      </c>
      <c r="W12">
        <v>43.61</v>
      </c>
      <c r="X12">
        <v>6.23</v>
      </c>
      <c r="Y12">
        <v>0</v>
      </c>
      <c r="Z12">
        <v>25</v>
      </c>
      <c r="AA12">
        <v>25</v>
      </c>
      <c r="AB12" s="1" t="s">
        <v>33</v>
      </c>
    </row>
    <row r="13" spans="1:28" x14ac:dyDescent="0.2">
      <c r="A13" s="1" t="s">
        <v>73</v>
      </c>
      <c r="B13" s="1" t="s">
        <v>74</v>
      </c>
      <c r="C13" s="1" t="s">
        <v>75</v>
      </c>
      <c r="D13" s="1"/>
      <c r="E13" s="1"/>
      <c r="F13" s="1" t="s">
        <v>76</v>
      </c>
      <c r="G13">
        <v>65.36</v>
      </c>
      <c r="H13">
        <v>68.08</v>
      </c>
      <c r="I13">
        <v>9.7899999999999991</v>
      </c>
      <c r="J13">
        <v>6.49</v>
      </c>
      <c r="K13">
        <v>6.55</v>
      </c>
      <c r="L13">
        <v>8.4499999999999993</v>
      </c>
      <c r="M13">
        <v>5.63</v>
      </c>
      <c r="N13">
        <v>49.84</v>
      </c>
      <c r="O13">
        <v>7.12</v>
      </c>
      <c r="P13">
        <v>59</v>
      </c>
      <c r="Q13">
        <v>8.4600000000000009</v>
      </c>
      <c r="R13">
        <v>6.08</v>
      </c>
      <c r="S13">
        <v>5.64</v>
      </c>
      <c r="T13">
        <v>5.19</v>
      </c>
      <c r="U13">
        <v>8.74</v>
      </c>
      <c r="V13">
        <v>5.83</v>
      </c>
      <c r="W13">
        <v>41.8</v>
      </c>
      <c r="X13">
        <v>5.97</v>
      </c>
      <c r="Y13">
        <v>5</v>
      </c>
      <c r="Z13" s="1" t="s">
        <v>32</v>
      </c>
      <c r="AA13" s="1" t="s">
        <v>32</v>
      </c>
      <c r="AB13" s="1" t="s">
        <v>33</v>
      </c>
    </row>
    <row r="14" spans="1:28" x14ac:dyDescent="0.2">
      <c r="A14" s="1" t="s">
        <v>77</v>
      </c>
      <c r="B14" s="1" t="s">
        <v>78</v>
      </c>
      <c r="C14" s="1" t="s">
        <v>79</v>
      </c>
      <c r="D14" s="1"/>
      <c r="E14" s="1"/>
      <c r="F14" s="1" t="s">
        <v>80</v>
      </c>
      <c r="G14">
        <v>74.650000000000006</v>
      </c>
      <c r="H14">
        <v>80.459999999999994</v>
      </c>
      <c r="I14">
        <v>10.84</v>
      </c>
      <c r="J14">
        <v>7.07</v>
      </c>
      <c r="K14">
        <v>7.39</v>
      </c>
      <c r="L14">
        <v>11.35</v>
      </c>
      <c r="M14">
        <v>7.57</v>
      </c>
      <c r="N14">
        <v>58.27</v>
      </c>
      <c r="O14">
        <v>8.32</v>
      </c>
      <c r="P14">
        <v>76.7</v>
      </c>
      <c r="Q14">
        <v>10.220000000000001</v>
      </c>
      <c r="R14">
        <v>6.65</v>
      </c>
      <c r="S14">
        <v>7.24</v>
      </c>
      <c r="T14">
        <v>6.55</v>
      </c>
      <c r="U14">
        <v>10.42</v>
      </c>
      <c r="V14">
        <v>6.95</v>
      </c>
      <c r="W14">
        <v>56.06</v>
      </c>
      <c r="X14">
        <v>8.01</v>
      </c>
      <c r="Y14">
        <v>0</v>
      </c>
      <c r="Z14" s="1" t="s">
        <v>32</v>
      </c>
      <c r="AA14" s="1" t="s">
        <v>32</v>
      </c>
      <c r="AB14" s="1" t="s">
        <v>33</v>
      </c>
    </row>
    <row r="15" spans="1:28" x14ac:dyDescent="0.2">
      <c r="A15" s="1" t="s">
        <v>81</v>
      </c>
      <c r="B15" s="1" t="s">
        <v>82</v>
      </c>
      <c r="C15" s="1" t="s">
        <v>83</v>
      </c>
      <c r="D15" s="1"/>
      <c r="E15" s="1"/>
      <c r="F15" s="1" t="s">
        <v>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1" t="s">
        <v>32</v>
      </c>
      <c r="AA15" s="1" t="s">
        <v>32</v>
      </c>
      <c r="AB15" s="1" t="s">
        <v>33</v>
      </c>
    </row>
    <row r="16" spans="1:28" x14ac:dyDescent="0.2">
      <c r="A16" s="1" t="s">
        <v>85</v>
      </c>
      <c r="B16" s="1" t="s">
        <v>86</v>
      </c>
      <c r="C16" s="1" t="s">
        <v>87</v>
      </c>
      <c r="D16" s="1"/>
      <c r="E16" s="1"/>
      <c r="F16" s="1" t="s">
        <v>88</v>
      </c>
      <c r="G16">
        <v>76.98</v>
      </c>
      <c r="H16">
        <v>76.599999999999994</v>
      </c>
      <c r="I16">
        <v>10.95</v>
      </c>
      <c r="J16">
        <v>7.53</v>
      </c>
      <c r="K16">
        <v>7.07</v>
      </c>
      <c r="L16">
        <v>11.04</v>
      </c>
      <c r="M16">
        <v>7.36</v>
      </c>
      <c r="N16">
        <v>54.61</v>
      </c>
      <c r="O16">
        <v>7.8</v>
      </c>
      <c r="P16">
        <v>74.930000000000007</v>
      </c>
      <c r="Q16">
        <v>9.76</v>
      </c>
      <c r="R16">
        <v>6.46</v>
      </c>
      <c r="S16">
        <v>7.42</v>
      </c>
      <c r="T16">
        <v>5.65</v>
      </c>
      <c r="U16">
        <v>11.27</v>
      </c>
      <c r="V16">
        <v>7.52</v>
      </c>
      <c r="W16">
        <v>53.9</v>
      </c>
      <c r="X16">
        <v>7.7</v>
      </c>
      <c r="Y16">
        <v>5</v>
      </c>
      <c r="Z16" s="1" t="s">
        <v>32</v>
      </c>
      <c r="AA16" s="1" t="s">
        <v>32</v>
      </c>
      <c r="AB16" s="1" t="s">
        <v>33</v>
      </c>
    </row>
    <row r="17" spans="1:28" x14ac:dyDescent="0.2">
      <c r="A17" s="1" t="s">
        <v>89</v>
      </c>
      <c r="B17" s="1" t="s">
        <v>90</v>
      </c>
      <c r="C17" s="1" t="s">
        <v>91</v>
      </c>
      <c r="D17" s="1"/>
      <c r="E17" s="1"/>
      <c r="F17" s="1" t="s">
        <v>92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1" t="s">
        <v>32</v>
      </c>
      <c r="AA17" s="1" t="s">
        <v>32</v>
      </c>
      <c r="AB17" s="1" t="s">
        <v>33</v>
      </c>
    </row>
    <row r="18" spans="1:28" x14ac:dyDescent="0.2">
      <c r="A18" s="1" t="s">
        <v>93</v>
      </c>
      <c r="B18" s="1" t="s">
        <v>94</v>
      </c>
      <c r="C18" s="1" t="s">
        <v>95</v>
      </c>
      <c r="D18" s="1"/>
      <c r="E18" s="1"/>
      <c r="F18" s="1" t="s">
        <v>96</v>
      </c>
      <c r="G18">
        <v>66.33</v>
      </c>
      <c r="H18">
        <v>73.59</v>
      </c>
      <c r="I18">
        <v>10.7</v>
      </c>
      <c r="J18">
        <v>7.24</v>
      </c>
      <c r="K18">
        <v>7.03</v>
      </c>
      <c r="L18">
        <v>9.01</v>
      </c>
      <c r="M18">
        <v>6.01</v>
      </c>
      <c r="N18">
        <v>53.87</v>
      </c>
      <c r="O18">
        <v>7.7</v>
      </c>
      <c r="P18">
        <v>55.52</v>
      </c>
      <c r="Q18">
        <v>8.5299999999999994</v>
      </c>
      <c r="R18">
        <v>5.81</v>
      </c>
      <c r="S18">
        <v>6.31</v>
      </c>
      <c r="T18">
        <v>4.93</v>
      </c>
      <c r="U18">
        <v>0</v>
      </c>
      <c r="V18">
        <v>0</v>
      </c>
      <c r="W18">
        <v>46.99</v>
      </c>
      <c r="X18">
        <v>6.71</v>
      </c>
      <c r="Y18">
        <v>5</v>
      </c>
      <c r="Z18" s="1" t="s">
        <v>32</v>
      </c>
      <c r="AA18" s="1" t="s">
        <v>32</v>
      </c>
      <c r="AB18" s="1" t="s">
        <v>33</v>
      </c>
    </row>
    <row r="19" spans="1:28" x14ac:dyDescent="0.2">
      <c r="A19" s="1" t="s">
        <v>97</v>
      </c>
      <c r="B19" s="1" t="s">
        <v>98</v>
      </c>
      <c r="C19" s="1" t="s">
        <v>99</v>
      </c>
      <c r="D19" s="1"/>
      <c r="E19" s="1"/>
      <c r="F19" s="1" t="s">
        <v>100</v>
      </c>
      <c r="G19">
        <v>68.95</v>
      </c>
      <c r="H19">
        <v>75.25</v>
      </c>
      <c r="I19">
        <v>10.76</v>
      </c>
      <c r="J19">
        <v>6.44</v>
      </c>
      <c r="K19">
        <v>7.91</v>
      </c>
      <c r="L19">
        <v>10.99</v>
      </c>
      <c r="M19">
        <v>7.32</v>
      </c>
      <c r="N19">
        <v>53.51</v>
      </c>
      <c r="O19">
        <v>7.64</v>
      </c>
      <c r="P19">
        <v>59.37</v>
      </c>
      <c r="Q19">
        <v>8.81</v>
      </c>
      <c r="R19">
        <v>6.39</v>
      </c>
      <c r="S19">
        <v>6.05</v>
      </c>
      <c r="T19">
        <v>5.18</v>
      </c>
      <c r="U19">
        <v>7.71</v>
      </c>
      <c r="V19">
        <v>5.14</v>
      </c>
      <c r="W19">
        <v>42.86</v>
      </c>
      <c r="X19">
        <v>6.12</v>
      </c>
      <c r="Y19">
        <v>5</v>
      </c>
      <c r="Z19" s="1" t="s">
        <v>32</v>
      </c>
      <c r="AA19" s="1" t="s">
        <v>32</v>
      </c>
      <c r="AB19" s="1" t="s">
        <v>33</v>
      </c>
    </row>
    <row r="20" spans="1:28" x14ac:dyDescent="0.2">
      <c r="A20" s="1" t="s">
        <v>101</v>
      </c>
      <c r="B20" s="1" t="s">
        <v>102</v>
      </c>
      <c r="C20" s="1" t="s">
        <v>103</v>
      </c>
      <c r="D20" s="1"/>
      <c r="E20" s="1"/>
      <c r="F20" s="1" t="s">
        <v>104</v>
      </c>
      <c r="G20">
        <v>78.44</v>
      </c>
      <c r="H20">
        <v>82.69</v>
      </c>
      <c r="I20">
        <v>10.51</v>
      </c>
      <c r="J20">
        <v>6.95</v>
      </c>
      <c r="K20">
        <v>7.06</v>
      </c>
      <c r="L20">
        <v>12.08</v>
      </c>
      <c r="M20">
        <v>8.0500000000000007</v>
      </c>
      <c r="N20">
        <v>60.1</v>
      </c>
      <c r="O20">
        <v>8.59</v>
      </c>
      <c r="P20">
        <v>71.930000000000007</v>
      </c>
      <c r="Q20">
        <v>9.5</v>
      </c>
      <c r="R20">
        <v>6.76</v>
      </c>
      <c r="S20">
        <v>6.54</v>
      </c>
      <c r="T20">
        <v>5.68</v>
      </c>
      <c r="U20">
        <v>9.26</v>
      </c>
      <c r="V20">
        <v>6.17</v>
      </c>
      <c r="W20">
        <v>53.18</v>
      </c>
      <c r="X20">
        <v>7.6</v>
      </c>
      <c r="Y20">
        <v>5</v>
      </c>
      <c r="Z20" s="1" t="s">
        <v>32</v>
      </c>
      <c r="AA20" s="1" t="s">
        <v>32</v>
      </c>
      <c r="AB20" s="1" t="s">
        <v>33</v>
      </c>
    </row>
    <row r="21" spans="1:28" x14ac:dyDescent="0.2">
      <c r="A21" s="1" t="s">
        <v>101</v>
      </c>
      <c r="B21" s="1" t="s">
        <v>105</v>
      </c>
      <c r="C21" s="1" t="s">
        <v>106</v>
      </c>
      <c r="D21" s="1"/>
      <c r="E21" s="1"/>
      <c r="F21" s="1" t="s">
        <v>107</v>
      </c>
      <c r="G21">
        <v>77.010000000000005</v>
      </c>
      <c r="H21">
        <v>78.650000000000006</v>
      </c>
      <c r="I21">
        <v>11.29</v>
      </c>
      <c r="J21">
        <v>7.36</v>
      </c>
      <c r="K21">
        <v>7.7</v>
      </c>
      <c r="L21">
        <v>12.01</v>
      </c>
      <c r="M21">
        <v>8.01</v>
      </c>
      <c r="N21">
        <v>55.34</v>
      </c>
      <c r="O21">
        <v>7.91</v>
      </c>
      <c r="P21">
        <v>72.95</v>
      </c>
      <c r="Q21">
        <v>9.8000000000000007</v>
      </c>
      <c r="R21">
        <v>6.46</v>
      </c>
      <c r="S21">
        <v>6.75</v>
      </c>
      <c r="T21">
        <v>6.38</v>
      </c>
      <c r="U21">
        <v>10.28</v>
      </c>
      <c r="V21">
        <v>6.86</v>
      </c>
      <c r="W21">
        <v>52.87</v>
      </c>
      <c r="X21">
        <v>7.55</v>
      </c>
      <c r="Y21">
        <v>5</v>
      </c>
      <c r="Z21" s="1" t="s">
        <v>32</v>
      </c>
      <c r="AA21" s="1" t="s">
        <v>32</v>
      </c>
      <c r="AB21" s="1" t="s">
        <v>33</v>
      </c>
    </row>
    <row r="22" spans="1:28" x14ac:dyDescent="0.2">
      <c r="A22" s="1" t="s">
        <v>108</v>
      </c>
      <c r="B22" s="1" t="s">
        <v>109</v>
      </c>
      <c r="C22" s="1" t="s">
        <v>110</v>
      </c>
      <c r="D22" s="1"/>
      <c r="E22" s="1"/>
      <c r="F22" s="1" t="s">
        <v>111</v>
      </c>
      <c r="G22">
        <v>71.599999999999994</v>
      </c>
      <c r="H22">
        <v>81.510000000000005</v>
      </c>
      <c r="I22">
        <v>11.77</v>
      </c>
      <c r="J22">
        <v>8.39</v>
      </c>
      <c r="K22">
        <v>7.3</v>
      </c>
      <c r="L22">
        <v>11.48</v>
      </c>
      <c r="M22">
        <v>7.65</v>
      </c>
      <c r="N22">
        <v>58.27</v>
      </c>
      <c r="O22">
        <v>8.32</v>
      </c>
      <c r="P22">
        <v>58.69</v>
      </c>
      <c r="Q22">
        <v>7.37</v>
      </c>
      <c r="R22">
        <v>5.56</v>
      </c>
      <c r="S22">
        <v>4.79</v>
      </c>
      <c r="T22">
        <v>4.38</v>
      </c>
      <c r="U22">
        <v>8.02</v>
      </c>
      <c r="V22">
        <v>5.34</v>
      </c>
      <c r="W22">
        <v>43.3</v>
      </c>
      <c r="X22">
        <v>6.19</v>
      </c>
      <c r="Y22">
        <v>5</v>
      </c>
      <c r="Z22" s="1" t="s">
        <v>32</v>
      </c>
      <c r="AA22" s="1" t="s">
        <v>32</v>
      </c>
      <c r="AB22" s="1" t="s">
        <v>33</v>
      </c>
    </row>
    <row r="23" spans="1:28" x14ac:dyDescent="0.2">
      <c r="A23" s="1" t="s">
        <v>112</v>
      </c>
      <c r="B23" s="1" t="s">
        <v>113</v>
      </c>
      <c r="C23" s="1" t="s">
        <v>114</v>
      </c>
      <c r="D23" s="1"/>
      <c r="E23" s="1"/>
      <c r="F23" s="1" t="s">
        <v>115</v>
      </c>
      <c r="G23">
        <v>73.25</v>
      </c>
      <c r="H23">
        <v>83.28</v>
      </c>
      <c r="I23">
        <v>10.43</v>
      </c>
      <c r="J23">
        <v>7.41</v>
      </c>
      <c r="K23">
        <v>6.49</v>
      </c>
      <c r="L23">
        <v>12.02</v>
      </c>
      <c r="M23">
        <v>8.01</v>
      </c>
      <c r="N23">
        <v>60.84</v>
      </c>
      <c r="O23">
        <v>8.69</v>
      </c>
      <c r="P23">
        <v>70.94</v>
      </c>
      <c r="Q23">
        <v>9.86</v>
      </c>
      <c r="R23">
        <v>5.85</v>
      </c>
      <c r="S23">
        <v>7.12</v>
      </c>
      <c r="T23">
        <v>6.76</v>
      </c>
      <c r="U23">
        <v>10.69</v>
      </c>
      <c r="V23">
        <v>7.13</v>
      </c>
      <c r="W23">
        <v>50.38</v>
      </c>
      <c r="X23">
        <v>7.2</v>
      </c>
      <c r="Y23">
        <v>0</v>
      </c>
      <c r="Z23" s="1" t="s">
        <v>32</v>
      </c>
      <c r="AA23" s="1" t="s">
        <v>32</v>
      </c>
      <c r="AB23" s="1" t="s">
        <v>33</v>
      </c>
    </row>
    <row r="24" spans="1:28" x14ac:dyDescent="0.2">
      <c r="A24" s="1" t="s">
        <v>116</v>
      </c>
      <c r="B24" s="1" t="s">
        <v>117</v>
      </c>
      <c r="C24" s="1" t="s">
        <v>118</v>
      </c>
      <c r="D24" s="1"/>
      <c r="E24" s="1"/>
      <c r="F24" s="1" t="s">
        <v>119</v>
      </c>
      <c r="G24">
        <v>44.28</v>
      </c>
      <c r="H24">
        <v>43.4</v>
      </c>
      <c r="I24">
        <v>3.05</v>
      </c>
      <c r="J24">
        <v>4.07</v>
      </c>
      <c r="K24">
        <v>0</v>
      </c>
      <c r="L24">
        <v>3.69</v>
      </c>
      <c r="M24">
        <v>2.46</v>
      </c>
      <c r="N24">
        <v>36.65</v>
      </c>
      <c r="O24">
        <v>5.24</v>
      </c>
      <c r="P24">
        <v>39.299999999999997</v>
      </c>
      <c r="Q24">
        <v>4.12</v>
      </c>
      <c r="R24">
        <v>4.59</v>
      </c>
      <c r="S24">
        <v>3.64</v>
      </c>
      <c r="T24">
        <v>0</v>
      </c>
      <c r="U24">
        <v>0</v>
      </c>
      <c r="V24">
        <v>0</v>
      </c>
      <c r="W24">
        <v>35.18</v>
      </c>
      <c r="X24">
        <v>5.03</v>
      </c>
      <c r="Y24">
        <v>5</v>
      </c>
      <c r="Z24" s="1" t="s">
        <v>32</v>
      </c>
      <c r="AA24" s="1" t="s">
        <v>32</v>
      </c>
      <c r="AB24" s="1" t="s">
        <v>33</v>
      </c>
    </row>
    <row r="25" spans="1:28" x14ac:dyDescent="0.2">
      <c r="A25" s="1" t="s">
        <v>120</v>
      </c>
      <c r="B25" s="1" t="s">
        <v>121</v>
      </c>
      <c r="C25" s="1" t="s">
        <v>122</v>
      </c>
      <c r="D25" s="1"/>
      <c r="E25" s="1"/>
      <c r="F25" s="1" t="s">
        <v>123</v>
      </c>
      <c r="G25">
        <v>77.55</v>
      </c>
      <c r="H25">
        <v>89.8</v>
      </c>
      <c r="I25">
        <v>12.53</v>
      </c>
      <c r="J25">
        <v>8.39</v>
      </c>
      <c r="K25">
        <v>8.31</v>
      </c>
      <c r="L25">
        <v>13.14</v>
      </c>
      <c r="M25">
        <v>8.76</v>
      </c>
      <c r="N25">
        <v>64.14</v>
      </c>
      <c r="O25">
        <v>9.16</v>
      </c>
      <c r="P25">
        <v>73.459999999999994</v>
      </c>
      <c r="Q25">
        <v>6.78</v>
      </c>
      <c r="R25">
        <v>7.38</v>
      </c>
      <c r="S25">
        <v>6.17</v>
      </c>
      <c r="T25">
        <v>0</v>
      </c>
      <c r="U25">
        <v>10.93</v>
      </c>
      <c r="V25">
        <v>7.29</v>
      </c>
      <c r="W25">
        <v>55.75</v>
      </c>
      <c r="X25">
        <v>7.96</v>
      </c>
      <c r="Y25">
        <v>0</v>
      </c>
      <c r="Z25">
        <v>25</v>
      </c>
      <c r="AA25">
        <v>25</v>
      </c>
      <c r="AB25" s="1" t="s">
        <v>33</v>
      </c>
    </row>
    <row r="26" spans="1:28" x14ac:dyDescent="0.2">
      <c r="A26" s="1" t="s">
        <v>124</v>
      </c>
      <c r="B26" s="1" t="s">
        <v>125</v>
      </c>
      <c r="C26" s="1" t="s">
        <v>126</v>
      </c>
      <c r="D26" s="1"/>
      <c r="E26" s="1"/>
      <c r="F26" s="1" t="s">
        <v>127</v>
      </c>
      <c r="G26">
        <v>73.930000000000007</v>
      </c>
      <c r="H26">
        <v>78.349999999999994</v>
      </c>
      <c r="I26">
        <v>9.94</v>
      </c>
      <c r="J26">
        <v>6.84</v>
      </c>
      <c r="K26">
        <v>6.42</v>
      </c>
      <c r="L26">
        <v>11.6</v>
      </c>
      <c r="M26">
        <v>7.73</v>
      </c>
      <c r="N26">
        <v>56.81</v>
      </c>
      <c r="O26">
        <v>8.1199999999999992</v>
      </c>
      <c r="P26">
        <v>66.760000000000005</v>
      </c>
      <c r="Q26">
        <v>9.08</v>
      </c>
      <c r="R26">
        <v>6.46</v>
      </c>
      <c r="S26">
        <v>5.94</v>
      </c>
      <c r="T26">
        <v>5.76</v>
      </c>
      <c r="U26">
        <v>8.83</v>
      </c>
      <c r="V26">
        <v>5.89</v>
      </c>
      <c r="W26">
        <v>48.85</v>
      </c>
      <c r="X26">
        <v>6.98</v>
      </c>
      <c r="Y26">
        <v>5</v>
      </c>
      <c r="Z26" s="1" t="s">
        <v>32</v>
      </c>
      <c r="AA26" s="1" t="s">
        <v>32</v>
      </c>
      <c r="AB26" s="1" t="s">
        <v>33</v>
      </c>
    </row>
    <row r="27" spans="1:28" x14ac:dyDescent="0.2">
      <c r="A27" s="1" t="s">
        <v>128</v>
      </c>
      <c r="B27" s="1" t="s">
        <v>129</v>
      </c>
      <c r="C27" s="1" t="s">
        <v>130</v>
      </c>
      <c r="D27" s="1"/>
      <c r="E27" s="1"/>
      <c r="F27" s="1" t="s">
        <v>131</v>
      </c>
      <c r="G27">
        <v>32.08</v>
      </c>
      <c r="H27">
        <v>26.56</v>
      </c>
      <c r="I27">
        <v>0.17</v>
      </c>
      <c r="J27">
        <v>0.23</v>
      </c>
      <c r="K27">
        <v>0</v>
      </c>
      <c r="L27">
        <v>0</v>
      </c>
      <c r="M27">
        <v>0</v>
      </c>
      <c r="N27">
        <v>26.39</v>
      </c>
      <c r="O27">
        <v>3.77</v>
      </c>
      <c r="P27">
        <v>30.46</v>
      </c>
      <c r="Q27">
        <v>0.03</v>
      </c>
      <c r="R27">
        <v>0.06</v>
      </c>
      <c r="S27">
        <v>0</v>
      </c>
      <c r="T27">
        <v>0</v>
      </c>
      <c r="U27">
        <v>0</v>
      </c>
      <c r="V27">
        <v>0</v>
      </c>
      <c r="W27">
        <v>30.43</v>
      </c>
      <c r="X27">
        <v>4.3499999999999996</v>
      </c>
      <c r="Y27">
        <v>5</v>
      </c>
      <c r="Z27" s="1" t="s">
        <v>32</v>
      </c>
      <c r="AA27" s="1" t="s">
        <v>32</v>
      </c>
      <c r="AB27" s="1" t="s">
        <v>33</v>
      </c>
    </row>
    <row r="28" spans="1:28" x14ac:dyDescent="0.2">
      <c r="A28" s="1" t="s">
        <v>132</v>
      </c>
      <c r="B28" s="1" t="s">
        <v>133</v>
      </c>
      <c r="C28" s="1" t="s">
        <v>134</v>
      </c>
      <c r="D28" s="1"/>
      <c r="E28" s="1"/>
      <c r="F28" s="1" t="s">
        <v>135</v>
      </c>
      <c r="G28">
        <v>64.75</v>
      </c>
      <c r="H28">
        <v>70.56</v>
      </c>
      <c r="I28">
        <v>9.67</v>
      </c>
      <c r="J28">
        <v>6.28</v>
      </c>
      <c r="K28">
        <v>6.62</v>
      </c>
      <c r="L28">
        <v>9.57</v>
      </c>
      <c r="M28">
        <v>6.38</v>
      </c>
      <c r="N28">
        <v>51.31</v>
      </c>
      <c r="O28">
        <v>7.33</v>
      </c>
      <c r="P28">
        <v>55.24</v>
      </c>
      <c r="Q28">
        <v>6.46</v>
      </c>
      <c r="R28">
        <v>4.3099999999999996</v>
      </c>
      <c r="S28">
        <v>4.13</v>
      </c>
      <c r="T28">
        <v>4.49</v>
      </c>
      <c r="U28">
        <v>6.99</v>
      </c>
      <c r="V28">
        <v>4.66</v>
      </c>
      <c r="W28">
        <v>41.79</v>
      </c>
      <c r="X28">
        <v>5.97</v>
      </c>
      <c r="Y28">
        <v>5</v>
      </c>
      <c r="Z28" s="1" t="s">
        <v>32</v>
      </c>
      <c r="AA28" s="1" t="s">
        <v>32</v>
      </c>
      <c r="AB28" s="1" t="s">
        <v>33</v>
      </c>
    </row>
    <row r="29" spans="1:28" x14ac:dyDescent="0.2">
      <c r="A29" s="1" t="s">
        <v>136</v>
      </c>
      <c r="B29" s="1" t="s">
        <v>137</v>
      </c>
      <c r="C29" s="1" t="s">
        <v>138</v>
      </c>
      <c r="D29" s="1"/>
      <c r="E29" s="1"/>
      <c r="F29" s="1" t="s">
        <v>139</v>
      </c>
      <c r="G29">
        <v>73.81</v>
      </c>
      <c r="H29">
        <v>79.36</v>
      </c>
      <c r="I29">
        <v>11.42</v>
      </c>
      <c r="J29">
        <v>7.59</v>
      </c>
      <c r="K29">
        <v>7.64</v>
      </c>
      <c r="L29">
        <v>10.4</v>
      </c>
      <c r="M29">
        <v>6.94</v>
      </c>
      <c r="N29">
        <v>57.54</v>
      </c>
      <c r="O29">
        <v>8.2200000000000006</v>
      </c>
      <c r="P29">
        <v>65.5</v>
      </c>
      <c r="Q29">
        <v>8.99</v>
      </c>
      <c r="R29">
        <v>5.84</v>
      </c>
      <c r="S29">
        <v>6.23</v>
      </c>
      <c r="T29">
        <v>5.9</v>
      </c>
      <c r="U29">
        <v>7.37</v>
      </c>
      <c r="V29">
        <v>4.92</v>
      </c>
      <c r="W29">
        <v>49.14</v>
      </c>
      <c r="X29">
        <v>7.02</v>
      </c>
      <c r="Y29">
        <v>5</v>
      </c>
      <c r="Z29" s="1" t="s">
        <v>32</v>
      </c>
      <c r="AA29" s="1" t="s">
        <v>32</v>
      </c>
      <c r="AB29" s="1" t="s">
        <v>33</v>
      </c>
    </row>
    <row r="30" spans="1:28" x14ac:dyDescent="0.2">
      <c r="A30" s="1" t="s">
        <v>140</v>
      </c>
      <c r="B30" s="1" t="s">
        <v>141</v>
      </c>
      <c r="C30" s="1" t="s">
        <v>142</v>
      </c>
      <c r="D30" s="1"/>
      <c r="E30" s="1"/>
      <c r="F30" s="1" t="s">
        <v>143</v>
      </c>
      <c r="G30">
        <v>69.11</v>
      </c>
      <c r="H30">
        <v>62.54</v>
      </c>
      <c r="I30">
        <v>10.59</v>
      </c>
      <c r="J30">
        <v>7.24</v>
      </c>
      <c r="K30">
        <v>6.88</v>
      </c>
      <c r="L30">
        <v>1.37</v>
      </c>
      <c r="M30">
        <v>0.91</v>
      </c>
      <c r="N30">
        <v>50.58</v>
      </c>
      <c r="O30">
        <v>7.23</v>
      </c>
      <c r="P30">
        <v>72.430000000000007</v>
      </c>
      <c r="Q30">
        <v>9.9499999999999993</v>
      </c>
      <c r="R30">
        <v>6.99</v>
      </c>
      <c r="S30">
        <v>6.75</v>
      </c>
      <c r="T30">
        <v>6.16</v>
      </c>
      <c r="U30">
        <v>9.15</v>
      </c>
      <c r="V30">
        <v>6.1</v>
      </c>
      <c r="W30">
        <v>53.33</v>
      </c>
      <c r="X30">
        <v>7.62</v>
      </c>
      <c r="Y30">
        <v>5</v>
      </c>
      <c r="Z30" s="1" t="s">
        <v>32</v>
      </c>
      <c r="AA30" s="1" t="s">
        <v>32</v>
      </c>
      <c r="AB30" s="1" t="s">
        <v>33</v>
      </c>
    </row>
    <row r="31" spans="1:28" x14ac:dyDescent="0.2">
      <c r="A31" s="1" t="s">
        <v>144</v>
      </c>
      <c r="B31" s="1" t="s">
        <v>145</v>
      </c>
      <c r="C31" s="1" t="s">
        <v>146</v>
      </c>
      <c r="D31" s="1"/>
      <c r="E31" s="1"/>
      <c r="F31" s="1" t="s">
        <v>147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1" t="s">
        <v>32</v>
      </c>
      <c r="AA31" s="1" t="s">
        <v>32</v>
      </c>
      <c r="AB31" s="1" t="s">
        <v>33</v>
      </c>
    </row>
    <row r="32" spans="1:28" x14ac:dyDescent="0.2">
      <c r="A32" s="1" t="s">
        <v>148</v>
      </c>
      <c r="B32" s="1" t="s">
        <v>149</v>
      </c>
      <c r="C32" s="1" t="s">
        <v>150</v>
      </c>
      <c r="D32" s="1"/>
      <c r="E32" s="1"/>
      <c r="F32" s="1" t="s">
        <v>151</v>
      </c>
      <c r="G32">
        <v>83.07</v>
      </c>
      <c r="H32">
        <v>87.27</v>
      </c>
      <c r="I32">
        <v>12.67</v>
      </c>
      <c r="J32">
        <v>8.4499999999999993</v>
      </c>
      <c r="K32">
        <v>8.4499999999999993</v>
      </c>
      <c r="L32">
        <v>12.66</v>
      </c>
      <c r="M32">
        <v>8.44</v>
      </c>
      <c r="N32">
        <v>61.94</v>
      </c>
      <c r="O32">
        <v>8.85</v>
      </c>
      <c r="P32">
        <v>77.099999999999994</v>
      </c>
      <c r="Q32">
        <v>10.210000000000001</v>
      </c>
      <c r="R32">
        <v>6.49</v>
      </c>
      <c r="S32">
        <v>7.92</v>
      </c>
      <c r="T32">
        <v>6.01</v>
      </c>
      <c r="U32">
        <v>11.44</v>
      </c>
      <c r="V32">
        <v>7.62</v>
      </c>
      <c r="W32">
        <v>55.45</v>
      </c>
      <c r="X32">
        <v>7.92</v>
      </c>
      <c r="Y32">
        <v>5</v>
      </c>
      <c r="Z32" s="1" t="s">
        <v>32</v>
      </c>
      <c r="AA32" s="1" t="s">
        <v>32</v>
      </c>
      <c r="AB32" s="1" t="s">
        <v>33</v>
      </c>
    </row>
    <row r="33" spans="1:28" x14ac:dyDescent="0.2">
      <c r="A33" s="1" t="s">
        <v>152</v>
      </c>
      <c r="B33" s="1" t="s">
        <v>153</v>
      </c>
      <c r="C33" s="1" t="s">
        <v>154</v>
      </c>
      <c r="D33" s="1"/>
      <c r="E33" s="1"/>
      <c r="F33" s="1" t="s">
        <v>155</v>
      </c>
      <c r="G33">
        <v>77.27</v>
      </c>
      <c r="H33">
        <v>79.680000000000007</v>
      </c>
      <c r="I33">
        <v>10</v>
      </c>
      <c r="J33">
        <v>6.26</v>
      </c>
      <c r="K33">
        <v>7.07</v>
      </c>
      <c r="L33">
        <v>11.04</v>
      </c>
      <c r="M33">
        <v>7.36</v>
      </c>
      <c r="N33">
        <v>58.64</v>
      </c>
      <c r="O33">
        <v>8.3800000000000008</v>
      </c>
      <c r="P33">
        <v>72.47</v>
      </c>
      <c r="Q33">
        <v>8.31</v>
      </c>
      <c r="R33">
        <v>6.17</v>
      </c>
      <c r="S33">
        <v>5.41</v>
      </c>
      <c r="T33">
        <v>5.04</v>
      </c>
      <c r="U33">
        <v>7.15</v>
      </c>
      <c r="V33">
        <v>4.76</v>
      </c>
      <c r="W33">
        <v>57.01</v>
      </c>
      <c r="X33">
        <v>8.14</v>
      </c>
      <c r="Y33">
        <v>5</v>
      </c>
      <c r="Z33" s="1" t="s">
        <v>32</v>
      </c>
      <c r="AA33" s="1" t="s">
        <v>32</v>
      </c>
      <c r="AB33" s="1" t="s">
        <v>33</v>
      </c>
    </row>
    <row r="34" spans="1:28" x14ac:dyDescent="0.2">
      <c r="A34" s="1" t="s">
        <v>156</v>
      </c>
      <c r="B34" s="1" t="s">
        <v>157</v>
      </c>
      <c r="C34" s="1" t="s">
        <v>158</v>
      </c>
      <c r="D34" s="1"/>
      <c r="E34" s="1"/>
      <c r="F34" s="1" t="s">
        <v>159</v>
      </c>
      <c r="G34">
        <v>75.709999999999994</v>
      </c>
      <c r="H34">
        <v>79.48</v>
      </c>
      <c r="I34">
        <v>11.44</v>
      </c>
      <c r="J34">
        <v>7.41</v>
      </c>
      <c r="K34">
        <v>7.84</v>
      </c>
      <c r="L34">
        <v>12.34</v>
      </c>
      <c r="M34">
        <v>8.2200000000000006</v>
      </c>
      <c r="N34">
        <v>55.71</v>
      </c>
      <c r="O34">
        <v>7.96</v>
      </c>
      <c r="P34">
        <v>69.38</v>
      </c>
      <c r="Q34">
        <v>9.68</v>
      </c>
      <c r="R34">
        <v>7.01</v>
      </c>
      <c r="S34">
        <v>6.43</v>
      </c>
      <c r="T34">
        <v>5.92</v>
      </c>
      <c r="U34">
        <v>8.57</v>
      </c>
      <c r="V34">
        <v>5.71</v>
      </c>
      <c r="W34">
        <v>51.13</v>
      </c>
      <c r="X34">
        <v>7.3</v>
      </c>
      <c r="Y34">
        <v>5</v>
      </c>
      <c r="Z34" s="1" t="s">
        <v>32</v>
      </c>
      <c r="AA34" s="1" t="s">
        <v>32</v>
      </c>
      <c r="AB34" s="1" t="s">
        <v>33</v>
      </c>
    </row>
    <row r="35" spans="1:28" x14ac:dyDescent="0.2">
      <c r="A35" s="1" t="s">
        <v>160</v>
      </c>
      <c r="B35" s="1" t="s">
        <v>161</v>
      </c>
      <c r="C35" s="1" t="s">
        <v>162</v>
      </c>
      <c r="D35" s="1"/>
      <c r="E35" s="1"/>
      <c r="F35" s="1" t="s">
        <v>163</v>
      </c>
      <c r="G35">
        <v>54.98</v>
      </c>
      <c r="H35">
        <v>53.65</v>
      </c>
      <c r="I35">
        <v>7.59</v>
      </c>
      <c r="J35">
        <v>5.34</v>
      </c>
      <c r="K35">
        <v>4.7699999999999996</v>
      </c>
      <c r="L35">
        <v>3.55</v>
      </c>
      <c r="M35">
        <v>2.36</v>
      </c>
      <c r="N35">
        <v>42.51</v>
      </c>
      <c r="O35">
        <v>6.07</v>
      </c>
      <c r="P35">
        <v>51.56</v>
      </c>
      <c r="Q35">
        <v>7.64</v>
      </c>
      <c r="R35">
        <v>6.09</v>
      </c>
      <c r="S35">
        <v>4.5199999999999996</v>
      </c>
      <c r="T35">
        <v>4.66</v>
      </c>
      <c r="U35">
        <v>7.04</v>
      </c>
      <c r="V35">
        <v>4.6900000000000004</v>
      </c>
      <c r="W35">
        <v>36.89</v>
      </c>
      <c r="X35">
        <v>5.27</v>
      </c>
      <c r="Y35">
        <v>5</v>
      </c>
      <c r="Z35" s="1" t="s">
        <v>32</v>
      </c>
      <c r="AA35" s="1" t="s">
        <v>32</v>
      </c>
      <c r="AB35" s="1" t="s">
        <v>33</v>
      </c>
    </row>
    <row r="36" spans="1:28" x14ac:dyDescent="0.2">
      <c r="A36" s="1" t="s">
        <v>164</v>
      </c>
      <c r="B36" s="1" t="s">
        <v>165</v>
      </c>
      <c r="C36" s="1" t="s">
        <v>166</v>
      </c>
      <c r="D36" s="1"/>
      <c r="E36" s="1"/>
      <c r="F36" s="1" t="s">
        <v>167</v>
      </c>
      <c r="G36">
        <v>79.02</v>
      </c>
      <c r="H36">
        <v>86.64</v>
      </c>
      <c r="I36">
        <v>12.25</v>
      </c>
      <c r="J36">
        <v>8.16</v>
      </c>
      <c r="K36">
        <v>8.18</v>
      </c>
      <c r="L36">
        <v>12.82</v>
      </c>
      <c r="M36">
        <v>8.5399999999999991</v>
      </c>
      <c r="N36">
        <v>61.57</v>
      </c>
      <c r="O36">
        <v>8.8000000000000007</v>
      </c>
      <c r="P36">
        <v>69.180000000000007</v>
      </c>
      <c r="Q36">
        <v>9.52</v>
      </c>
      <c r="R36">
        <v>6.46</v>
      </c>
      <c r="S36">
        <v>7.22</v>
      </c>
      <c r="T36">
        <v>5.36</v>
      </c>
      <c r="U36">
        <v>9.42</v>
      </c>
      <c r="V36">
        <v>6.28</v>
      </c>
      <c r="W36">
        <v>50.24</v>
      </c>
      <c r="X36">
        <v>7.18</v>
      </c>
      <c r="Y36">
        <v>5</v>
      </c>
      <c r="Z36" s="1" t="s">
        <v>32</v>
      </c>
      <c r="AA36" s="1" t="s">
        <v>32</v>
      </c>
      <c r="AB36" s="1" t="s">
        <v>33</v>
      </c>
    </row>
    <row r="37" spans="1:28" x14ac:dyDescent="0.2">
      <c r="A37" s="1" t="s">
        <v>168</v>
      </c>
      <c r="B37" s="1" t="s">
        <v>169</v>
      </c>
      <c r="C37" s="1" t="s">
        <v>170</v>
      </c>
      <c r="D37" s="1"/>
      <c r="E37" s="1"/>
      <c r="F37" s="1" t="s">
        <v>171</v>
      </c>
      <c r="G37">
        <v>76.47</v>
      </c>
      <c r="H37">
        <v>75.63</v>
      </c>
      <c r="I37">
        <v>9.9</v>
      </c>
      <c r="J37">
        <v>7.66</v>
      </c>
      <c r="K37">
        <v>5.54</v>
      </c>
      <c r="L37">
        <v>11.49</v>
      </c>
      <c r="M37">
        <v>7.66</v>
      </c>
      <c r="N37">
        <v>54.24</v>
      </c>
      <c r="O37">
        <v>7.75</v>
      </c>
      <c r="P37">
        <v>74.83</v>
      </c>
      <c r="Q37">
        <v>10.119999999999999</v>
      </c>
      <c r="R37">
        <v>6.85</v>
      </c>
      <c r="S37">
        <v>6.5</v>
      </c>
      <c r="T37">
        <v>6.88</v>
      </c>
      <c r="U37">
        <v>9.5399999999999991</v>
      </c>
      <c r="V37">
        <v>6.36</v>
      </c>
      <c r="W37">
        <v>55.17</v>
      </c>
      <c r="X37">
        <v>7.88</v>
      </c>
      <c r="Y37">
        <v>5</v>
      </c>
      <c r="Z37" s="1" t="s">
        <v>32</v>
      </c>
      <c r="AA37" s="1" t="s">
        <v>32</v>
      </c>
      <c r="AB37" s="1" t="s">
        <v>33</v>
      </c>
    </row>
    <row r="38" spans="1:28" x14ac:dyDescent="0.2">
      <c r="A38" s="1" t="s">
        <v>172</v>
      </c>
      <c r="B38" s="1" t="s">
        <v>173</v>
      </c>
      <c r="C38" s="1" t="s">
        <v>174</v>
      </c>
      <c r="D38" s="1"/>
      <c r="E38" s="1"/>
      <c r="F38" s="1" t="s">
        <v>175</v>
      </c>
      <c r="G38">
        <v>59.35</v>
      </c>
      <c r="H38">
        <v>69.739999999999995</v>
      </c>
      <c r="I38">
        <v>8.09</v>
      </c>
      <c r="J38">
        <v>5.24</v>
      </c>
      <c r="K38">
        <v>5.54</v>
      </c>
      <c r="L38">
        <v>7.04</v>
      </c>
      <c r="M38">
        <v>4.7</v>
      </c>
      <c r="N38">
        <v>54.61</v>
      </c>
      <c r="O38">
        <v>7.8</v>
      </c>
      <c r="P38">
        <v>44.68</v>
      </c>
      <c r="Q38">
        <v>4.96</v>
      </c>
      <c r="R38">
        <v>4.97</v>
      </c>
      <c r="S38">
        <v>4.95</v>
      </c>
      <c r="T38">
        <v>0</v>
      </c>
      <c r="U38">
        <v>2.21</v>
      </c>
      <c r="V38">
        <v>1.47</v>
      </c>
      <c r="W38">
        <v>37.520000000000003</v>
      </c>
      <c r="X38">
        <v>5.36</v>
      </c>
      <c r="Y38">
        <v>5</v>
      </c>
      <c r="Z38" s="1" t="s">
        <v>32</v>
      </c>
      <c r="AA38" s="1" t="s">
        <v>32</v>
      </c>
      <c r="AB38" s="1" t="s">
        <v>33</v>
      </c>
    </row>
    <row r="39" spans="1:28" x14ac:dyDescent="0.2">
      <c r="A39" s="1" t="s">
        <v>176</v>
      </c>
      <c r="B39" s="1" t="s">
        <v>177</v>
      </c>
      <c r="C39" s="1" t="s">
        <v>178</v>
      </c>
      <c r="D39" s="1"/>
      <c r="E39" s="1"/>
      <c r="F39" s="1" t="s">
        <v>179</v>
      </c>
      <c r="G39">
        <v>21.92</v>
      </c>
      <c r="H39">
        <v>46.14</v>
      </c>
      <c r="I39">
        <v>3.97</v>
      </c>
      <c r="J39">
        <v>5.29</v>
      </c>
      <c r="K39">
        <v>0</v>
      </c>
      <c r="L39">
        <v>1.86</v>
      </c>
      <c r="M39">
        <v>1.24</v>
      </c>
      <c r="N39">
        <v>40.31</v>
      </c>
      <c r="O39">
        <v>5.76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1" t="s">
        <v>32</v>
      </c>
      <c r="AA39" s="1" t="s">
        <v>32</v>
      </c>
      <c r="AB39" s="1" t="s">
        <v>33</v>
      </c>
    </row>
    <row r="40" spans="1:28" x14ac:dyDescent="0.2">
      <c r="A40" s="1" t="s">
        <v>180</v>
      </c>
      <c r="B40" s="1" t="s">
        <v>181</v>
      </c>
      <c r="C40" s="1" t="s">
        <v>182</v>
      </c>
      <c r="D40" s="1"/>
      <c r="E40" s="1"/>
      <c r="F40" s="1" t="s">
        <v>183</v>
      </c>
      <c r="G40">
        <v>80.87</v>
      </c>
      <c r="H40">
        <v>87.39</v>
      </c>
      <c r="I40">
        <v>12.14</v>
      </c>
      <c r="J40">
        <v>7.87</v>
      </c>
      <c r="K40">
        <v>8.31</v>
      </c>
      <c r="L40">
        <v>12.22</v>
      </c>
      <c r="M40">
        <v>8.15</v>
      </c>
      <c r="N40">
        <v>63.04</v>
      </c>
      <c r="O40">
        <v>9.01</v>
      </c>
      <c r="P40">
        <v>72.33</v>
      </c>
      <c r="Q40">
        <v>10.210000000000001</v>
      </c>
      <c r="R40">
        <v>6.34</v>
      </c>
      <c r="S40">
        <v>7.57</v>
      </c>
      <c r="T40">
        <v>6.52</v>
      </c>
      <c r="U40">
        <v>10.93</v>
      </c>
      <c r="V40">
        <v>7.29</v>
      </c>
      <c r="W40">
        <v>51.18</v>
      </c>
      <c r="X40">
        <v>7.31</v>
      </c>
      <c r="Y40">
        <v>5</v>
      </c>
      <c r="Z40" s="1" t="s">
        <v>32</v>
      </c>
      <c r="AA40" s="1" t="s">
        <v>32</v>
      </c>
      <c r="AB40" s="1" t="s">
        <v>33</v>
      </c>
    </row>
    <row r="41" spans="1:28" x14ac:dyDescent="0.2">
      <c r="A41" s="1" t="s">
        <v>184</v>
      </c>
      <c r="B41" s="1" t="s">
        <v>185</v>
      </c>
      <c r="C41" s="1" t="s">
        <v>186</v>
      </c>
      <c r="D41" s="1"/>
      <c r="E41" s="1"/>
      <c r="F41" s="1" t="s">
        <v>187</v>
      </c>
      <c r="G41">
        <v>31.38</v>
      </c>
      <c r="H41">
        <v>55.54</v>
      </c>
      <c r="I41">
        <v>6.77</v>
      </c>
      <c r="J41">
        <v>6.03</v>
      </c>
      <c r="K41">
        <v>3</v>
      </c>
      <c r="L41">
        <v>9.19</v>
      </c>
      <c r="M41">
        <v>6.12</v>
      </c>
      <c r="N41">
        <v>39.58</v>
      </c>
      <c r="O41">
        <v>5.65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5</v>
      </c>
      <c r="Z41" s="1" t="s">
        <v>32</v>
      </c>
      <c r="AA41" s="1" t="s">
        <v>32</v>
      </c>
      <c r="AB41" s="1" t="s">
        <v>33</v>
      </c>
    </row>
    <row r="42" spans="1:28" x14ac:dyDescent="0.2">
      <c r="A42" s="1" t="s">
        <v>188</v>
      </c>
      <c r="B42" s="1" t="s">
        <v>189</v>
      </c>
      <c r="C42" s="1" t="s">
        <v>190</v>
      </c>
      <c r="D42" s="1"/>
      <c r="E42" s="1"/>
      <c r="F42" s="1" t="s">
        <v>191</v>
      </c>
      <c r="G42">
        <v>55.91</v>
      </c>
      <c r="H42">
        <v>56.88</v>
      </c>
      <c r="I42">
        <v>9.64</v>
      </c>
      <c r="J42">
        <v>7.24</v>
      </c>
      <c r="K42">
        <v>5.61</v>
      </c>
      <c r="L42">
        <v>10.220000000000001</v>
      </c>
      <c r="M42">
        <v>6.82</v>
      </c>
      <c r="N42">
        <v>37.020000000000003</v>
      </c>
      <c r="O42">
        <v>5.29</v>
      </c>
      <c r="P42">
        <v>50.3</v>
      </c>
      <c r="Q42">
        <v>5.07</v>
      </c>
      <c r="R42">
        <v>5.87</v>
      </c>
      <c r="S42">
        <v>2.04</v>
      </c>
      <c r="T42">
        <v>2.25</v>
      </c>
      <c r="U42">
        <v>6.2</v>
      </c>
      <c r="V42">
        <v>4.1399999999999997</v>
      </c>
      <c r="W42">
        <v>39.020000000000003</v>
      </c>
      <c r="X42">
        <v>5.57</v>
      </c>
      <c r="Y42">
        <v>5</v>
      </c>
      <c r="Z42" s="1" t="s">
        <v>32</v>
      </c>
      <c r="AA42" s="1" t="s">
        <v>32</v>
      </c>
      <c r="AB42" s="1" t="s">
        <v>33</v>
      </c>
    </row>
    <row r="43" spans="1:28" x14ac:dyDescent="0.2">
      <c r="A43" s="1" t="s">
        <v>192</v>
      </c>
      <c r="B43" s="1" t="s">
        <v>193</v>
      </c>
      <c r="C43" s="1" t="s">
        <v>194</v>
      </c>
      <c r="D43" s="1"/>
      <c r="E43" s="1"/>
      <c r="F43" s="1" t="s">
        <v>195</v>
      </c>
      <c r="G43">
        <v>64.73</v>
      </c>
      <c r="H43">
        <v>79.78</v>
      </c>
      <c r="I43">
        <v>11.58</v>
      </c>
      <c r="J43">
        <v>7.47</v>
      </c>
      <c r="K43">
        <v>7.97</v>
      </c>
      <c r="L43">
        <v>11.02</v>
      </c>
      <c r="M43">
        <v>7.35</v>
      </c>
      <c r="N43">
        <v>57.17</v>
      </c>
      <c r="O43">
        <v>8.17</v>
      </c>
      <c r="P43">
        <v>45.97</v>
      </c>
      <c r="Q43">
        <v>2.94</v>
      </c>
      <c r="R43">
        <v>5.88</v>
      </c>
      <c r="S43">
        <v>0</v>
      </c>
      <c r="T43">
        <v>0</v>
      </c>
      <c r="U43">
        <v>0</v>
      </c>
      <c r="V43">
        <v>0</v>
      </c>
      <c r="W43">
        <v>43.03</v>
      </c>
      <c r="X43">
        <v>6.15</v>
      </c>
      <c r="Y43">
        <v>5</v>
      </c>
      <c r="Z43" s="1" t="s">
        <v>32</v>
      </c>
      <c r="AA43" s="1" t="s">
        <v>32</v>
      </c>
      <c r="AB43" s="1" t="s">
        <v>33</v>
      </c>
    </row>
    <row r="44" spans="1:28" x14ac:dyDescent="0.2">
      <c r="A44" s="1" t="s">
        <v>196</v>
      </c>
      <c r="B44" s="1" t="s">
        <v>197</v>
      </c>
      <c r="C44" s="1" t="s">
        <v>198</v>
      </c>
      <c r="D44" s="1"/>
      <c r="E44" s="1"/>
      <c r="F44" s="1" t="s">
        <v>199</v>
      </c>
      <c r="G44">
        <v>76.02</v>
      </c>
      <c r="H44">
        <v>82.18</v>
      </c>
      <c r="I44">
        <v>12.06</v>
      </c>
      <c r="J44">
        <v>8.0500000000000007</v>
      </c>
      <c r="K44">
        <v>8.0399999999999991</v>
      </c>
      <c r="L44">
        <v>12.21</v>
      </c>
      <c r="M44">
        <v>8.14</v>
      </c>
      <c r="N44">
        <v>57.91</v>
      </c>
      <c r="O44">
        <v>8.27</v>
      </c>
      <c r="P44">
        <v>67.33</v>
      </c>
      <c r="Q44">
        <v>9.25</v>
      </c>
      <c r="R44">
        <v>6.34</v>
      </c>
      <c r="S44">
        <v>6.25</v>
      </c>
      <c r="T44">
        <v>5.9</v>
      </c>
      <c r="U44">
        <v>9.2200000000000006</v>
      </c>
      <c r="V44">
        <v>6.15</v>
      </c>
      <c r="W44">
        <v>48.86</v>
      </c>
      <c r="X44">
        <v>6.98</v>
      </c>
      <c r="Y44">
        <v>5</v>
      </c>
      <c r="Z44" s="1" t="s">
        <v>32</v>
      </c>
      <c r="AA44" s="1" t="s">
        <v>32</v>
      </c>
      <c r="AB44" s="1" t="s">
        <v>33</v>
      </c>
    </row>
    <row r="45" spans="1:28" x14ac:dyDescent="0.2">
      <c r="A45" s="1" t="s">
        <v>200</v>
      </c>
      <c r="B45" s="1" t="s">
        <v>201</v>
      </c>
      <c r="C45" s="1" t="s">
        <v>202</v>
      </c>
      <c r="D45" s="1"/>
      <c r="E45" s="1"/>
      <c r="F45" s="1" t="s">
        <v>203</v>
      </c>
      <c r="G45">
        <v>68.25</v>
      </c>
      <c r="H45">
        <v>74.78</v>
      </c>
      <c r="I45">
        <v>11.07</v>
      </c>
      <c r="J45">
        <v>7.13</v>
      </c>
      <c r="K45">
        <v>7.64</v>
      </c>
      <c r="L45">
        <v>10.199999999999999</v>
      </c>
      <c r="M45">
        <v>6.8</v>
      </c>
      <c r="N45">
        <v>53.51</v>
      </c>
      <c r="O45">
        <v>7.64</v>
      </c>
      <c r="P45">
        <v>58.38</v>
      </c>
      <c r="Q45">
        <v>9.01</v>
      </c>
      <c r="R45">
        <v>5.79</v>
      </c>
      <c r="S45">
        <v>6.05</v>
      </c>
      <c r="T45">
        <v>6.18</v>
      </c>
      <c r="U45">
        <v>7.42</v>
      </c>
      <c r="V45">
        <v>4.95</v>
      </c>
      <c r="W45">
        <v>41.95</v>
      </c>
      <c r="X45">
        <v>5.99</v>
      </c>
      <c r="Y45">
        <v>5</v>
      </c>
      <c r="Z45" s="1" t="s">
        <v>32</v>
      </c>
      <c r="AA45" s="1" t="s">
        <v>32</v>
      </c>
      <c r="AB45" s="1" t="s">
        <v>33</v>
      </c>
    </row>
    <row r="46" spans="1:28" x14ac:dyDescent="0.2">
      <c r="A46" s="1" t="s">
        <v>204</v>
      </c>
      <c r="B46" s="1" t="s">
        <v>205</v>
      </c>
      <c r="C46" s="1" t="s">
        <v>206</v>
      </c>
      <c r="D46" s="1"/>
      <c r="E46" s="1"/>
      <c r="F46" s="1" t="s">
        <v>207</v>
      </c>
      <c r="G46">
        <v>83.88</v>
      </c>
      <c r="H46">
        <v>86.97</v>
      </c>
      <c r="I46">
        <v>11.69</v>
      </c>
      <c r="J46">
        <v>7.41</v>
      </c>
      <c r="K46">
        <v>8.18</v>
      </c>
      <c r="L46">
        <v>13.34</v>
      </c>
      <c r="M46">
        <v>8.9</v>
      </c>
      <c r="N46">
        <v>61.94</v>
      </c>
      <c r="O46">
        <v>8.85</v>
      </c>
      <c r="P46">
        <v>79.099999999999994</v>
      </c>
      <c r="Q46">
        <v>9.66</v>
      </c>
      <c r="R46">
        <v>6.31</v>
      </c>
      <c r="S46">
        <v>6.75</v>
      </c>
      <c r="T46">
        <v>6.26</v>
      </c>
      <c r="U46">
        <v>12.08</v>
      </c>
      <c r="V46">
        <v>8.0500000000000007</v>
      </c>
      <c r="W46">
        <v>57.35</v>
      </c>
      <c r="X46">
        <v>8.19</v>
      </c>
      <c r="Y46">
        <v>5</v>
      </c>
      <c r="Z46" s="1" t="s">
        <v>32</v>
      </c>
      <c r="AA46" s="1" t="s">
        <v>32</v>
      </c>
      <c r="AB46" s="1" t="s">
        <v>33</v>
      </c>
    </row>
    <row r="47" spans="1:28" x14ac:dyDescent="0.2">
      <c r="A47" s="1" t="s">
        <v>208</v>
      </c>
      <c r="B47" s="1" t="s">
        <v>209</v>
      </c>
      <c r="C47" s="1" t="s">
        <v>210</v>
      </c>
      <c r="D47" s="1"/>
      <c r="E47" s="1"/>
      <c r="F47" s="1" t="s">
        <v>211</v>
      </c>
      <c r="G47">
        <v>80.02</v>
      </c>
      <c r="H47">
        <v>84.82</v>
      </c>
      <c r="I47">
        <v>12.35</v>
      </c>
      <c r="J47">
        <v>8.2200000000000006</v>
      </c>
      <c r="K47">
        <v>8.24</v>
      </c>
      <c r="L47">
        <v>12</v>
      </c>
      <c r="M47">
        <v>8</v>
      </c>
      <c r="N47">
        <v>60.47</v>
      </c>
      <c r="O47">
        <v>8.64</v>
      </c>
      <c r="P47">
        <v>73.13</v>
      </c>
      <c r="Q47">
        <v>9.84</v>
      </c>
      <c r="R47">
        <v>6.77</v>
      </c>
      <c r="S47">
        <v>6.28</v>
      </c>
      <c r="T47">
        <v>6.63</v>
      </c>
      <c r="U47">
        <v>9.0399999999999991</v>
      </c>
      <c r="V47">
        <v>6.03</v>
      </c>
      <c r="W47">
        <v>54.25</v>
      </c>
      <c r="X47">
        <v>7.75</v>
      </c>
      <c r="Y47">
        <v>5</v>
      </c>
      <c r="Z47" s="1" t="s">
        <v>32</v>
      </c>
      <c r="AA47" s="1" t="s">
        <v>32</v>
      </c>
      <c r="AB47" s="1" t="s">
        <v>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V52"/>
  <sheetViews>
    <sheetView tabSelected="1" workbookViewId="0">
      <selection activeCell="Q22" sqref="Q22"/>
    </sheetView>
  </sheetViews>
  <sheetFormatPr baseColWidth="10" defaultColWidth="8.83203125" defaultRowHeight="15" x14ac:dyDescent="0.2"/>
  <cols>
    <col min="2" max="2" width="19" customWidth="1"/>
    <col min="3" max="3" width="18" customWidth="1"/>
    <col min="4" max="4" width="8.83203125" style="5"/>
    <col min="5" max="8" width="0" hidden="1" customWidth="1"/>
    <col min="9" max="9" width="13.33203125" style="9" customWidth="1"/>
    <col min="10" max="10" width="12.33203125" style="9" customWidth="1"/>
    <col min="11" max="11" width="16" style="9" customWidth="1"/>
    <col min="12" max="12" width="9.5" customWidth="1"/>
  </cols>
  <sheetData>
    <row r="3" spans="2:22" ht="26" x14ac:dyDescent="0.3">
      <c r="B3" s="2" t="s">
        <v>218</v>
      </c>
      <c r="C3" s="2"/>
      <c r="D3" s="13"/>
    </row>
    <row r="4" spans="2:22" ht="26" x14ac:dyDescent="0.3">
      <c r="D4" s="15" t="s">
        <v>224</v>
      </c>
    </row>
    <row r="5" spans="2:22" ht="16" x14ac:dyDescent="0.2">
      <c r="O5" s="8" t="s">
        <v>215</v>
      </c>
      <c r="P5" s="8"/>
      <c r="T5" s="8" t="s">
        <v>216</v>
      </c>
      <c r="U5" s="8"/>
    </row>
    <row r="6" spans="2:22" ht="34" x14ac:dyDescent="0.2">
      <c r="B6" s="3" t="s">
        <v>212</v>
      </c>
      <c r="C6" s="3" t="s">
        <v>213</v>
      </c>
      <c r="D6" s="4" t="s">
        <v>214</v>
      </c>
      <c r="E6" s="4" t="s">
        <v>215</v>
      </c>
      <c r="F6" s="4" t="s">
        <v>222</v>
      </c>
      <c r="G6" s="4" t="s">
        <v>216</v>
      </c>
      <c r="H6" s="4" t="s">
        <v>223</v>
      </c>
      <c r="I6" s="10" t="s">
        <v>219</v>
      </c>
      <c r="J6" s="12" t="s">
        <v>220</v>
      </c>
      <c r="K6" s="12" t="s">
        <v>221</v>
      </c>
      <c r="L6" s="4" t="s">
        <v>217</v>
      </c>
      <c r="N6" s="1" t="s">
        <v>25</v>
      </c>
      <c r="O6" s="1" t="s">
        <v>26</v>
      </c>
      <c r="S6" s="1" t="s">
        <v>25</v>
      </c>
      <c r="T6" s="1" t="s">
        <v>26</v>
      </c>
    </row>
    <row r="7" spans="2:22" ht="16" x14ac:dyDescent="0.2">
      <c r="B7" s="1" t="s">
        <v>34</v>
      </c>
      <c r="C7" s="1" t="s">
        <v>35</v>
      </c>
      <c r="D7" s="14" t="s">
        <v>36</v>
      </c>
      <c r="E7">
        <v>71.349999999999994</v>
      </c>
      <c r="F7" s="7">
        <f>E7*0.4</f>
        <v>28.54</v>
      </c>
      <c r="G7">
        <v>72.680000000000007</v>
      </c>
      <c r="H7" s="7">
        <f>G7*0.6</f>
        <v>43.608000000000004</v>
      </c>
      <c r="I7" s="11">
        <f>F7+H7</f>
        <v>72.147999999999996</v>
      </c>
      <c r="J7" s="11">
        <f>0.3167*0.7*V7*100</f>
        <v>0</v>
      </c>
      <c r="K7" s="11">
        <f>I7-J7</f>
        <v>72.147999999999996</v>
      </c>
      <c r="L7" s="6" t="str">
        <f>IF(K7&lt;50,"F",IF(K7&lt;65,"D",IF(K7&lt;80,"C",IF(I7&lt;90,"B",IF(I7&gt;=90,"A")))))</f>
        <v>C</v>
      </c>
      <c r="N7" s="1" t="s">
        <v>32</v>
      </c>
      <c r="O7" s="1" t="s">
        <v>32</v>
      </c>
      <c r="S7" s="1" t="s">
        <v>32</v>
      </c>
      <c r="T7" s="1" t="s">
        <v>32</v>
      </c>
      <c r="V7" s="1">
        <f>SUM(N7:U7)/100</f>
        <v>0</v>
      </c>
    </row>
    <row r="8" spans="2:22" ht="16" x14ac:dyDescent="0.2">
      <c r="B8" s="1" t="s">
        <v>58</v>
      </c>
      <c r="C8" s="1" t="s">
        <v>62</v>
      </c>
      <c r="D8" s="14" t="s">
        <v>63</v>
      </c>
      <c r="E8">
        <v>48.1</v>
      </c>
      <c r="F8" s="7">
        <f>E8*0.4</f>
        <v>19.240000000000002</v>
      </c>
      <c r="G8">
        <v>40.97</v>
      </c>
      <c r="H8" s="7">
        <f>G8*0.6</f>
        <v>24.581999999999997</v>
      </c>
      <c r="I8" s="11">
        <f>F8+H8</f>
        <v>43.822000000000003</v>
      </c>
      <c r="J8" s="11">
        <f>0.3167*0.7*V8*100</f>
        <v>0</v>
      </c>
      <c r="K8" s="11">
        <f>I8-J8</f>
        <v>43.822000000000003</v>
      </c>
      <c r="L8" s="6" t="str">
        <f>IF(K8&lt;50,"F",IF(K8&lt;65,"D",IF(K8&lt;80,"C",IF(I8&lt;90,"B",IF(I8&gt;=90,"A")))))</f>
        <v>F</v>
      </c>
      <c r="N8" s="1" t="s">
        <v>32</v>
      </c>
      <c r="O8" s="1" t="s">
        <v>32</v>
      </c>
      <c r="S8" s="1" t="s">
        <v>32</v>
      </c>
      <c r="T8" s="1" t="s">
        <v>32</v>
      </c>
      <c r="V8" s="1">
        <f>SUM(N8:U8)/100</f>
        <v>0</v>
      </c>
    </row>
    <row r="9" spans="2:22" ht="16" x14ac:dyDescent="0.2">
      <c r="B9" s="1" t="s">
        <v>28</v>
      </c>
      <c r="C9" s="1" t="s">
        <v>29</v>
      </c>
      <c r="D9" s="14" t="s">
        <v>30</v>
      </c>
      <c r="E9">
        <v>39.03</v>
      </c>
      <c r="F9" s="7">
        <f>E9*0.4</f>
        <v>15.612000000000002</v>
      </c>
      <c r="G9">
        <v>58.84</v>
      </c>
      <c r="H9" s="7">
        <f>G9*0.6</f>
        <v>35.304000000000002</v>
      </c>
      <c r="I9" s="11">
        <f>F9+H9</f>
        <v>50.916000000000004</v>
      </c>
      <c r="J9" s="11">
        <f>0.3167*0.7*V9*100</f>
        <v>5.5422499999999992</v>
      </c>
      <c r="K9" s="11">
        <f>I9-J9</f>
        <v>45.373750000000001</v>
      </c>
      <c r="L9" s="6" t="str">
        <f>IF(K9&lt;50,"F",IF(K9&lt;65,"D",IF(K9&lt;80,"C",IF(I9&lt;90,"B",IF(I9&gt;=90,"A")))))</f>
        <v>F</v>
      </c>
      <c r="N9" s="1" t="s">
        <v>32</v>
      </c>
      <c r="O9" s="1" t="s">
        <v>32</v>
      </c>
      <c r="S9" s="1" t="s">
        <v>32</v>
      </c>
      <c r="T9">
        <v>25</v>
      </c>
      <c r="V9" s="1">
        <f>SUM(N9:U9)/100</f>
        <v>0.25</v>
      </c>
    </row>
    <row r="10" spans="2:22" ht="16" x14ac:dyDescent="0.2">
      <c r="B10" s="1" t="s">
        <v>73</v>
      </c>
      <c r="C10" s="1" t="s">
        <v>74</v>
      </c>
      <c r="D10" s="14" t="s">
        <v>75</v>
      </c>
      <c r="E10">
        <v>65.36</v>
      </c>
      <c r="F10" s="7">
        <f>E10*0.4</f>
        <v>26.144000000000002</v>
      </c>
      <c r="G10">
        <v>62.56</v>
      </c>
      <c r="H10" s="7">
        <f>G10*0.6</f>
        <v>37.536000000000001</v>
      </c>
      <c r="I10" s="11">
        <f>F10+H10</f>
        <v>63.680000000000007</v>
      </c>
      <c r="J10" s="11">
        <f>0.3167*0.7*V10*100</f>
        <v>0</v>
      </c>
      <c r="K10" s="11">
        <f>I10-J10</f>
        <v>63.680000000000007</v>
      </c>
      <c r="L10" s="6" t="str">
        <f>IF(K10&lt;50,"F",IF(K10&lt;65,"D",IF(K10&lt;80,"C",IF(I10&lt;90,"B",IF(I10&gt;=90,"A")))))</f>
        <v>D</v>
      </c>
      <c r="N10" s="1" t="s">
        <v>32</v>
      </c>
      <c r="O10" s="1" t="s">
        <v>32</v>
      </c>
      <c r="S10" s="1" t="s">
        <v>32</v>
      </c>
      <c r="T10" s="1" t="s">
        <v>32</v>
      </c>
      <c r="V10" s="1">
        <f>SUM(N10:U10)/100</f>
        <v>0</v>
      </c>
    </row>
    <row r="11" spans="2:22" ht="16" x14ac:dyDescent="0.2">
      <c r="B11" s="1" t="s">
        <v>50</v>
      </c>
      <c r="C11" s="1" t="s">
        <v>51</v>
      </c>
      <c r="D11" s="14" t="s">
        <v>52</v>
      </c>
      <c r="E11">
        <v>62.08</v>
      </c>
      <c r="F11" s="7">
        <f>E11*0.4</f>
        <v>24.832000000000001</v>
      </c>
      <c r="G11">
        <v>54.96</v>
      </c>
      <c r="H11" s="7">
        <f>G11*0.6</f>
        <v>32.975999999999999</v>
      </c>
      <c r="I11" s="11">
        <f>F11+H11</f>
        <v>57.808</v>
      </c>
      <c r="J11" s="11">
        <f>0.3167*0.7*V11*100</f>
        <v>0</v>
      </c>
      <c r="K11" s="11">
        <f>I11-J11</f>
        <v>57.808</v>
      </c>
      <c r="L11" s="6" t="str">
        <f>IF(K11&lt;50,"F",IF(K11&lt;65,"D",IF(K11&lt;80,"C",IF(I11&lt;90,"B",IF(I11&gt;=90,"A")))))</f>
        <v>D</v>
      </c>
      <c r="N11" s="1" t="s">
        <v>32</v>
      </c>
      <c r="O11" s="1" t="s">
        <v>32</v>
      </c>
      <c r="S11" s="1" t="s">
        <v>32</v>
      </c>
      <c r="T11" s="1" t="s">
        <v>32</v>
      </c>
      <c r="V11" s="1">
        <f>SUM(N11:U11)/100</f>
        <v>0</v>
      </c>
    </row>
    <row r="12" spans="2:22" ht="16" x14ac:dyDescent="0.2">
      <c r="B12" s="1" t="s">
        <v>108</v>
      </c>
      <c r="C12" s="1" t="s">
        <v>109</v>
      </c>
      <c r="D12" s="14" t="s">
        <v>110</v>
      </c>
      <c r="E12">
        <v>71.599999999999994</v>
      </c>
      <c r="F12" s="7">
        <f>E12*0.4</f>
        <v>28.64</v>
      </c>
      <c r="G12">
        <v>70.930000000000007</v>
      </c>
      <c r="H12" s="7">
        <f>G12*0.6</f>
        <v>42.558</v>
      </c>
      <c r="I12" s="11">
        <f>F12+H12</f>
        <v>71.198000000000008</v>
      </c>
      <c r="J12" s="11">
        <f>0.3167*0.7*V12*100</f>
        <v>5.5422499999999992</v>
      </c>
      <c r="K12" s="11">
        <f>I12-J12</f>
        <v>65.655750000000012</v>
      </c>
      <c r="L12" s="6" t="str">
        <f>IF(K12&lt;50,"F",IF(K12&lt;65,"D",IF(K12&lt;80,"C",IF(I12&lt;90,"B",IF(I12&gt;=90,"A")))))</f>
        <v>C</v>
      </c>
      <c r="N12" s="1" t="s">
        <v>32</v>
      </c>
      <c r="O12" s="1" t="s">
        <v>32</v>
      </c>
      <c r="S12" s="1" t="s">
        <v>32</v>
      </c>
      <c r="T12">
        <v>25</v>
      </c>
      <c r="V12" s="1">
        <f>SUM(N12:U12)/100</f>
        <v>0.25</v>
      </c>
    </row>
    <row r="13" spans="2:22" ht="16" x14ac:dyDescent="0.2">
      <c r="B13" s="1" t="s">
        <v>188</v>
      </c>
      <c r="C13" s="1" t="s">
        <v>189</v>
      </c>
      <c r="D13" s="14" t="s">
        <v>190</v>
      </c>
      <c r="E13">
        <v>55.91</v>
      </c>
      <c r="F13" s="7">
        <f>E13*0.4</f>
        <v>22.364000000000001</v>
      </c>
      <c r="G13">
        <v>55.73</v>
      </c>
      <c r="H13" s="7">
        <f>G13*0.6</f>
        <v>33.437999999999995</v>
      </c>
      <c r="I13" s="11">
        <f>F13+H13</f>
        <v>55.801999999999992</v>
      </c>
      <c r="J13" s="11">
        <f>0.3167*0.7*V13*100</f>
        <v>0</v>
      </c>
      <c r="K13" s="11">
        <f>I13-J13</f>
        <v>55.801999999999992</v>
      </c>
      <c r="L13" s="6" t="str">
        <f>IF(K13&lt;50,"F",IF(K13&lt;65,"D",IF(K13&lt;80,"C",IF(I13&lt;90,"B",IF(I13&gt;=90,"A")))))</f>
        <v>D</v>
      </c>
      <c r="N13" s="1" t="s">
        <v>32</v>
      </c>
      <c r="O13" s="1" t="s">
        <v>32</v>
      </c>
      <c r="S13" s="1" t="s">
        <v>32</v>
      </c>
      <c r="T13" s="1" t="s">
        <v>32</v>
      </c>
      <c r="V13" s="1">
        <f>SUM(N13:U13)/100</f>
        <v>0</v>
      </c>
    </row>
    <row r="14" spans="2:22" ht="16" x14ac:dyDescent="0.2">
      <c r="B14" s="1" t="s">
        <v>208</v>
      </c>
      <c r="C14" s="1" t="s">
        <v>209</v>
      </c>
      <c r="D14" s="14" t="s">
        <v>210</v>
      </c>
      <c r="E14">
        <v>80.02</v>
      </c>
      <c r="F14" s="7">
        <f>E14*0.4</f>
        <v>32.008000000000003</v>
      </c>
      <c r="G14">
        <v>87.88</v>
      </c>
      <c r="H14" s="7">
        <f>G14*0.6</f>
        <v>52.727999999999994</v>
      </c>
      <c r="I14" s="11">
        <f>F14+H14</f>
        <v>84.73599999999999</v>
      </c>
      <c r="J14" s="11">
        <f>0.3167*0.7*V14*100</f>
        <v>0</v>
      </c>
      <c r="K14" s="11">
        <f>I14-J14</f>
        <v>84.73599999999999</v>
      </c>
      <c r="L14" s="6" t="str">
        <f>IF(K14&lt;50,"F",IF(K14&lt;65,"D",IF(K14&lt;80,"C",IF(I14&lt;90,"B",IF(I14&gt;=90,"A")))))</f>
        <v>B</v>
      </c>
      <c r="N14" s="1" t="s">
        <v>32</v>
      </c>
      <c r="O14" s="1" t="s">
        <v>32</v>
      </c>
      <c r="S14" s="1" t="s">
        <v>32</v>
      </c>
      <c r="T14" s="1" t="s">
        <v>32</v>
      </c>
      <c r="V14" s="1">
        <f>SUM(N14:U14)/100</f>
        <v>0</v>
      </c>
    </row>
    <row r="15" spans="2:22" ht="16" x14ac:dyDescent="0.2">
      <c r="B15" s="1" t="s">
        <v>132</v>
      </c>
      <c r="C15" s="1" t="s">
        <v>133</v>
      </c>
      <c r="D15" s="14" t="s">
        <v>134</v>
      </c>
      <c r="E15">
        <v>64.75</v>
      </c>
      <c r="F15" s="7">
        <f>E15*0.4</f>
        <v>25.900000000000002</v>
      </c>
      <c r="G15">
        <v>61.61</v>
      </c>
      <c r="H15" s="7">
        <f>G15*0.6</f>
        <v>36.966000000000001</v>
      </c>
      <c r="I15" s="11">
        <f>F15+H15</f>
        <v>62.866</v>
      </c>
      <c r="J15" s="11">
        <f>0.3167*0.7*V15*100</f>
        <v>0</v>
      </c>
      <c r="K15" s="11">
        <f>I15-J15</f>
        <v>62.866</v>
      </c>
      <c r="L15" s="6" t="str">
        <f>IF(K15&lt;50,"F",IF(K15&lt;65,"D",IF(K15&lt;80,"C",IF(I15&lt;90,"B",IF(I15&gt;=90,"A")))))</f>
        <v>D</v>
      </c>
      <c r="N15" s="1" t="s">
        <v>32</v>
      </c>
      <c r="O15" s="1" t="s">
        <v>32</v>
      </c>
      <c r="S15" s="1" t="s">
        <v>32</v>
      </c>
      <c r="T15" s="1" t="s">
        <v>32</v>
      </c>
      <c r="V15" s="1">
        <f>SUM(N15:U15)/100</f>
        <v>0</v>
      </c>
    </row>
    <row r="16" spans="2:22" ht="16" x14ac:dyDescent="0.2">
      <c r="B16" s="1" t="s">
        <v>54</v>
      </c>
      <c r="C16" s="1" t="s">
        <v>55</v>
      </c>
      <c r="D16" s="14" t="s">
        <v>56</v>
      </c>
      <c r="E16">
        <v>65.95</v>
      </c>
      <c r="F16" s="7">
        <f>E16*0.4</f>
        <v>26.380000000000003</v>
      </c>
      <c r="G16">
        <v>67.290000000000006</v>
      </c>
      <c r="H16" s="7">
        <f>G16*0.6</f>
        <v>40.374000000000002</v>
      </c>
      <c r="I16" s="11">
        <f>F16+H16</f>
        <v>66.754000000000005</v>
      </c>
      <c r="J16" s="11">
        <f>0.3167*0.7*V16*100</f>
        <v>5.5422499999999992</v>
      </c>
      <c r="K16" s="11">
        <f>I16-J16</f>
        <v>61.211750000000009</v>
      </c>
      <c r="L16" s="6" t="str">
        <f>IF(K16&lt;50,"F",IF(K16&lt;65,"D",IF(K16&lt;80,"C",IF(I16&lt;90,"B",IF(I16&gt;=90,"A")))))</f>
        <v>D</v>
      </c>
      <c r="N16" s="1" t="s">
        <v>32</v>
      </c>
      <c r="O16" s="1" t="s">
        <v>32</v>
      </c>
      <c r="S16" s="1" t="s">
        <v>32</v>
      </c>
      <c r="T16">
        <v>25</v>
      </c>
      <c r="V16" s="1">
        <f>SUM(N16:U16)/100</f>
        <v>0.25</v>
      </c>
    </row>
    <row r="17" spans="2:22" ht="16" x14ac:dyDescent="0.2">
      <c r="B17" s="1" t="s">
        <v>38</v>
      </c>
      <c r="C17" s="1" t="s">
        <v>39</v>
      </c>
      <c r="D17" s="14" t="s">
        <v>40</v>
      </c>
      <c r="E17">
        <v>68.849999999999994</v>
      </c>
      <c r="F17" s="7">
        <f>E17*0.4</f>
        <v>27.54</v>
      </c>
      <c r="G17">
        <v>55.54</v>
      </c>
      <c r="H17" s="7">
        <f>G17*0.6</f>
        <v>33.323999999999998</v>
      </c>
      <c r="I17" s="11">
        <f>F17+H17</f>
        <v>60.863999999999997</v>
      </c>
      <c r="J17" s="11">
        <f>0.3167*0.7*V17*100</f>
        <v>11.084499999999998</v>
      </c>
      <c r="K17" s="11">
        <f>I17-J17</f>
        <v>49.779499999999999</v>
      </c>
      <c r="L17" s="6" t="str">
        <f>IF(K17&lt;50,"F",IF(K17&lt;65,"D",IF(K17&lt;80,"C",IF(I17&lt;90,"B",IF(I17&gt;=90,"A")))))</f>
        <v>F</v>
      </c>
      <c r="N17" s="1" t="s">
        <v>32</v>
      </c>
      <c r="O17" s="1" t="s">
        <v>32</v>
      </c>
      <c r="S17" s="1" t="s">
        <v>32</v>
      </c>
      <c r="T17">
        <v>50</v>
      </c>
      <c r="V17" s="1">
        <f>SUM(N17:U17)/100</f>
        <v>0.5</v>
      </c>
    </row>
    <row r="18" spans="2:22" ht="16" x14ac:dyDescent="0.2">
      <c r="B18" s="1" t="s">
        <v>148</v>
      </c>
      <c r="C18" s="1" t="s">
        <v>149</v>
      </c>
      <c r="D18" s="14" t="s">
        <v>150</v>
      </c>
      <c r="E18">
        <v>83.07</v>
      </c>
      <c r="F18" s="7">
        <f>E18*0.4</f>
        <v>33.228000000000002</v>
      </c>
      <c r="G18">
        <v>92.5</v>
      </c>
      <c r="H18" s="7">
        <f>G18*0.6</f>
        <v>55.5</v>
      </c>
      <c r="I18" s="11">
        <f>F18+H18</f>
        <v>88.728000000000009</v>
      </c>
      <c r="J18" s="11">
        <f>0.3167*0.7*V18*100</f>
        <v>0</v>
      </c>
      <c r="K18" s="11">
        <f>I18-J18</f>
        <v>88.728000000000009</v>
      </c>
      <c r="L18" s="6" t="str">
        <f>IF(K18&lt;50,"F",IF(K18&lt;65,"D",IF(K18&lt;80,"C",IF(I18&lt;90,"B",IF(I18&gt;=90,"A")))))</f>
        <v>B</v>
      </c>
      <c r="N18" s="1" t="s">
        <v>32</v>
      </c>
      <c r="O18" s="1" t="s">
        <v>32</v>
      </c>
      <c r="S18" s="1" t="s">
        <v>32</v>
      </c>
      <c r="T18" s="1" t="s">
        <v>32</v>
      </c>
      <c r="V18" s="1">
        <f>SUM(N18:U18)/100</f>
        <v>0</v>
      </c>
    </row>
    <row r="19" spans="2:22" ht="16" x14ac:dyDescent="0.2">
      <c r="B19" s="1" t="s">
        <v>89</v>
      </c>
      <c r="C19" s="1" t="s">
        <v>90</v>
      </c>
      <c r="D19" s="14" t="s">
        <v>91</v>
      </c>
      <c r="E19">
        <v>0</v>
      </c>
      <c r="F19" s="7">
        <f>E19*0.4</f>
        <v>0</v>
      </c>
      <c r="G19">
        <v>0</v>
      </c>
      <c r="H19" s="7">
        <f>G19*0.6</f>
        <v>0</v>
      </c>
      <c r="I19" s="11">
        <f>F19+H19</f>
        <v>0</v>
      </c>
      <c r="J19" s="11">
        <f>0.3167*0.7*V19*100</f>
        <v>0</v>
      </c>
      <c r="K19" s="11">
        <f>I19-J19</f>
        <v>0</v>
      </c>
      <c r="L19" s="6" t="str">
        <f>IF(K19&lt;50,"F",IF(K19&lt;65,"D",IF(K19&lt;80,"C",IF(I19&lt;90,"B",IF(I19&gt;=90,"A")))))</f>
        <v>F</v>
      </c>
      <c r="N19" s="1" t="s">
        <v>32</v>
      </c>
      <c r="O19" s="1" t="s">
        <v>32</v>
      </c>
      <c r="S19" s="1" t="s">
        <v>32</v>
      </c>
      <c r="T19" s="1" t="s">
        <v>32</v>
      </c>
      <c r="V19" s="1">
        <f>SUM(N19:U19)/100</f>
        <v>0</v>
      </c>
    </row>
    <row r="20" spans="2:22" ht="16" x14ac:dyDescent="0.2">
      <c r="B20" s="1" t="s">
        <v>112</v>
      </c>
      <c r="C20" s="1" t="s">
        <v>113</v>
      </c>
      <c r="D20" s="14" t="s">
        <v>114</v>
      </c>
      <c r="E20">
        <v>73.25</v>
      </c>
      <c r="F20" s="7">
        <f>E20*0.4</f>
        <v>29.3</v>
      </c>
      <c r="G20">
        <v>81.040000000000006</v>
      </c>
      <c r="H20" s="7">
        <f>G20*0.6</f>
        <v>48.624000000000002</v>
      </c>
      <c r="I20" s="11">
        <f>F20+H20</f>
        <v>77.924000000000007</v>
      </c>
      <c r="J20" s="11">
        <f>0.3167*0.7*V20*100</f>
        <v>0</v>
      </c>
      <c r="K20" s="11">
        <f>I20-J20</f>
        <v>77.924000000000007</v>
      </c>
      <c r="L20" s="6" t="str">
        <f>IF(K20&lt;50,"F",IF(K20&lt;65,"D",IF(K20&lt;80,"C",IF(I20&lt;90,"B",IF(I20&gt;=90,"A")))))</f>
        <v>C</v>
      </c>
      <c r="N20" s="1" t="s">
        <v>32</v>
      </c>
      <c r="O20" s="1" t="s">
        <v>32</v>
      </c>
      <c r="S20" s="1" t="s">
        <v>32</v>
      </c>
      <c r="T20" s="1" t="s">
        <v>32</v>
      </c>
      <c r="V20" s="1">
        <f>SUM(N20:U20)/100</f>
        <v>0</v>
      </c>
    </row>
    <row r="21" spans="2:22" ht="16" x14ac:dyDescent="0.2">
      <c r="B21" s="1" t="s">
        <v>101</v>
      </c>
      <c r="C21" s="1" t="s">
        <v>105</v>
      </c>
      <c r="D21" s="14" t="s">
        <v>106</v>
      </c>
      <c r="E21">
        <v>77.010000000000005</v>
      </c>
      <c r="F21" s="7">
        <f>E21*0.4</f>
        <v>30.804000000000002</v>
      </c>
      <c r="G21">
        <v>86.54</v>
      </c>
      <c r="H21" s="7">
        <f>G21*0.6</f>
        <v>51.923999999999999</v>
      </c>
      <c r="I21" s="11">
        <f>F21+H21</f>
        <v>82.728000000000009</v>
      </c>
      <c r="J21" s="11">
        <f>0.3167*0.7*V21*100</f>
        <v>5.5422499999999992</v>
      </c>
      <c r="K21" s="11">
        <f>I21-J21</f>
        <v>77.185750000000013</v>
      </c>
      <c r="L21" s="6" t="str">
        <f>IF(K21&lt;50,"F",IF(K21&lt;65,"D",IF(K21&lt;80,"C",IF(I21&lt;90,"B",IF(I21&gt;=90,"A")))))</f>
        <v>C</v>
      </c>
      <c r="N21" s="1" t="s">
        <v>32</v>
      </c>
      <c r="O21" s="1" t="s">
        <v>32</v>
      </c>
      <c r="S21" s="1" t="s">
        <v>32</v>
      </c>
      <c r="T21">
        <v>25</v>
      </c>
      <c r="V21" s="1">
        <f>SUM(N21:U21)/100</f>
        <v>0.25</v>
      </c>
    </row>
    <row r="22" spans="2:22" ht="16" x14ac:dyDescent="0.2">
      <c r="B22" s="1" t="s">
        <v>144</v>
      </c>
      <c r="C22" s="1" t="s">
        <v>145</v>
      </c>
      <c r="D22" s="14" t="s">
        <v>146</v>
      </c>
      <c r="E22">
        <v>0</v>
      </c>
      <c r="F22" s="7">
        <f>E22*0.4</f>
        <v>0</v>
      </c>
      <c r="G22">
        <v>0</v>
      </c>
      <c r="H22" s="7">
        <f>G22*0.6</f>
        <v>0</v>
      </c>
      <c r="I22" s="11">
        <f>F22+H22</f>
        <v>0</v>
      </c>
      <c r="J22" s="11">
        <f>0.3167*0.7*V22*100</f>
        <v>0</v>
      </c>
      <c r="K22" s="11">
        <f>I22-J22</f>
        <v>0</v>
      </c>
      <c r="L22" s="6" t="str">
        <f>IF(K22&lt;50,"F",IF(K22&lt;65,"D",IF(K22&lt;80,"C",IF(I22&lt;90,"B",IF(I22&gt;=90,"A")))))</f>
        <v>F</v>
      </c>
      <c r="N22" s="1" t="s">
        <v>32</v>
      </c>
      <c r="O22" s="1" t="s">
        <v>32</v>
      </c>
      <c r="S22" s="1" t="s">
        <v>32</v>
      </c>
      <c r="T22" s="1" t="s">
        <v>32</v>
      </c>
      <c r="V22" s="1">
        <f>SUM(N22:U22)/100</f>
        <v>0</v>
      </c>
    </row>
    <row r="23" spans="2:22" ht="16" x14ac:dyDescent="0.2">
      <c r="B23" s="1" t="s">
        <v>196</v>
      </c>
      <c r="C23" s="1" t="s">
        <v>197</v>
      </c>
      <c r="D23" s="14" t="s">
        <v>198</v>
      </c>
      <c r="E23">
        <v>76.02</v>
      </c>
      <c r="F23" s="7">
        <f>E23*0.4</f>
        <v>30.408000000000001</v>
      </c>
      <c r="G23">
        <v>83.7</v>
      </c>
      <c r="H23" s="7">
        <f>G23*0.6</f>
        <v>50.22</v>
      </c>
      <c r="I23" s="11">
        <f>F23+H23</f>
        <v>80.628</v>
      </c>
      <c r="J23" s="11">
        <f>0.3167*0.7*V23*100</f>
        <v>0</v>
      </c>
      <c r="K23" s="11">
        <f>I23-J23</f>
        <v>80.628</v>
      </c>
      <c r="L23" s="6" t="str">
        <f>IF(K23&lt;50,"F",IF(K23&lt;65,"D",IF(K23&lt;80,"C",IF(I23&lt;90,"B",IF(I23&gt;=90,"A")))))</f>
        <v>B</v>
      </c>
      <c r="N23" s="1" t="s">
        <v>32</v>
      </c>
      <c r="O23" s="1" t="s">
        <v>32</v>
      </c>
      <c r="S23" s="1" t="s">
        <v>32</v>
      </c>
      <c r="T23" s="1" t="s">
        <v>32</v>
      </c>
      <c r="V23" s="1">
        <f>SUM(N23:U23)/100</f>
        <v>0</v>
      </c>
    </row>
    <row r="24" spans="2:22" ht="16" x14ac:dyDescent="0.2">
      <c r="B24" s="1" t="s">
        <v>136</v>
      </c>
      <c r="C24" s="1" t="s">
        <v>137</v>
      </c>
      <c r="D24" s="14" t="s">
        <v>138</v>
      </c>
      <c r="E24">
        <v>73.81</v>
      </c>
      <c r="F24" s="7">
        <f>E24*0.4</f>
        <v>29.524000000000001</v>
      </c>
      <c r="G24">
        <v>77.44</v>
      </c>
      <c r="H24" s="7">
        <f>G24*0.6</f>
        <v>46.463999999999999</v>
      </c>
      <c r="I24" s="11">
        <f>F24+H24</f>
        <v>75.988</v>
      </c>
      <c r="J24" s="11">
        <f>0.3167*0.7*V24*100</f>
        <v>0</v>
      </c>
      <c r="K24" s="11">
        <f>I24-J24</f>
        <v>75.988</v>
      </c>
      <c r="L24" s="6" t="str">
        <f>IF(K24&lt;50,"F",IF(K24&lt;65,"D",IF(K24&lt;80,"C",IF(I24&lt;90,"B",IF(I24&gt;=90,"A")))))</f>
        <v>C</v>
      </c>
      <c r="N24" s="1" t="s">
        <v>32</v>
      </c>
      <c r="O24" s="1" t="s">
        <v>32</v>
      </c>
      <c r="S24" s="1" t="s">
        <v>32</v>
      </c>
      <c r="T24" s="1" t="s">
        <v>32</v>
      </c>
      <c r="V24" s="1">
        <f>SUM(N24:U24)/100</f>
        <v>0</v>
      </c>
    </row>
    <row r="25" spans="2:22" ht="16" x14ac:dyDescent="0.2">
      <c r="B25" s="1" t="s">
        <v>85</v>
      </c>
      <c r="C25" s="1" t="s">
        <v>86</v>
      </c>
      <c r="D25" s="14" t="s">
        <v>87</v>
      </c>
      <c r="E25">
        <v>76.98</v>
      </c>
      <c r="F25" s="7">
        <f>E25*0.4</f>
        <v>30.792000000000002</v>
      </c>
      <c r="G25">
        <v>85.05</v>
      </c>
      <c r="H25" s="7">
        <f>G25*0.6</f>
        <v>51.029999999999994</v>
      </c>
      <c r="I25" s="11">
        <f>F25+H25</f>
        <v>81.822000000000003</v>
      </c>
      <c r="J25" s="11">
        <f>0.3167*0.7*V25*100</f>
        <v>0</v>
      </c>
      <c r="K25" s="11">
        <f>I25-J25</f>
        <v>81.822000000000003</v>
      </c>
      <c r="L25" s="6" t="str">
        <f>IF(K25&lt;50,"F",IF(K25&lt;65,"D",IF(K25&lt;80,"C",IF(I25&lt;90,"B",IF(I25&gt;=90,"A")))))</f>
        <v>B</v>
      </c>
      <c r="N25" s="1" t="s">
        <v>32</v>
      </c>
      <c r="O25" s="1" t="s">
        <v>32</v>
      </c>
      <c r="S25" s="1" t="s">
        <v>32</v>
      </c>
      <c r="T25" s="1" t="s">
        <v>32</v>
      </c>
      <c r="V25" s="1">
        <f>SUM(N25:U25)/100</f>
        <v>0</v>
      </c>
    </row>
    <row r="26" spans="2:22" ht="16" x14ac:dyDescent="0.2">
      <c r="B26" s="1" t="s">
        <v>200</v>
      </c>
      <c r="C26" s="1" t="s">
        <v>201</v>
      </c>
      <c r="D26" s="14" t="s">
        <v>202</v>
      </c>
      <c r="E26">
        <v>68.25</v>
      </c>
      <c r="F26" s="7">
        <f>E26*0.4</f>
        <v>27.3</v>
      </c>
      <c r="G26">
        <v>71.44</v>
      </c>
      <c r="H26" s="7">
        <f>G26*0.6</f>
        <v>42.863999999999997</v>
      </c>
      <c r="I26" s="11">
        <f>F26+H26</f>
        <v>70.164000000000001</v>
      </c>
      <c r="J26" s="11">
        <f>0.3167*0.7*V26*100</f>
        <v>0</v>
      </c>
      <c r="K26" s="11">
        <f>I26-J26</f>
        <v>70.164000000000001</v>
      </c>
      <c r="L26" s="6" t="str">
        <f>IF(K26&lt;50,"F",IF(K26&lt;65,"D",IF(K26&lt;80,"C",IF(I26&lt;90,"B",IF(I26&gt;=90,"A")))))</f>
        <v>C</v>
      </c>
      <c r="N26" s="1" t="s">
        <v>32</v>
      </c>
      <c r="O26" s="1" t="s">
        <v>32</v>
      </c>
      <c r="S26" s="1" t="s">
        <v>32</v>
      </c>
      <c r="T26" s="1" t="s">
        <v>32</v>
      </c>
      <c r="V26" s="1">
        <f>SUM(N26:U26)/100</f>
        <v>0</v>
      </c>
    </row>
    <row r="27" spans="2:22" ht="16" x14ac:dyDescent="0.2">
      <c r="B27" s="1" t="s">
        <v>192</v>
      </c>
      <c r="C27" s="1" t="s">
        <v>193</v>
      </c>
      <c r="D27" s="14" t="s">
        <v>194</v>
      </c>
      <c r="E27">
        <v>64.73</v>
      </c>
      <c r="F27" s="7">
        <f>E27*0.4</f>
        <v>25.892000000000003</v>
      </c>
      <c r="G27">
        <v>74.989999999999995</v>
      </c>
      <c r="H27" s="7">
        <f>G27*0.6</f>
        <v>44.993999999999993</v>
      </c>
      <c r="I27" s="11">
        <f>F27+H27</f>
        <v>70.885999999999996</v>
      </c>
      <c r="J27" s="11">
        <f>0.3167*0.7*V27*100</f>
        <v>0</v>
      </c>
      <c r="K27" s="11">
        <f>I27-J27</f>
        <v>70.885999999999996</v>
      </c>
      <c r="L27" s="6" t="str">
        <f>IF(K27&lt;50,"F",IF(K27&lt;65,"D",IF(K27&lt;80,"C",IF(I27&lt;90,"B",IF(I27&gt;=90,"A")))))</f>
        <v>C</v>
      </c>
      <c r="N27" s="1" t="s">
        <v>32</v>
      </c>
      <c r="O27" s="1" t="s">
        <v>32</v>
      </c>
      <c r="S27" s="1" t="s">
        <v>32</v>
      </c>
      <c r="T27" s="1" t="s">
        <v>32</v>
      </c>
      <c r="V27" s="1">
        <f>SUM(N27:U27)/100</f>
        <v>0</v>
      </c>
    </row>
    <row r="28" spans="2:22" ht="16" x14ac:dyDescent="0.2">
      <c r="B28" s="1" t="s">
        <v>46</v>
      </c>
      <c r="C28" s="1" t="s">
        <v>47</v>
      </c>
      <c r="D28" s="14" t="s">
        <v>48</v>
      </c>
      <c r="E28">
        <v>77.45</v>
      </c>
      <c r="F28" s="7">
        <f>E28*0.4</f>
        <v>30.980000000000004</v>
      </c>
      <c r="G28">
        <v>85.61</v>
      </c>
      <c r="H28" s="7">
        <f>G28*0.6</f>
        <v>51.366</v>
      </c>
      <c r="I28" s="11">
        <f>F28+H28</f>
        <v>82.346000000000004</v>
      </c>
      <c r="J28" s="11">
        <f>0.3167*0.7*V28*100</f>
        <v>0</v>
      </c>
      <c r="K28" s="11">
        <f>I28-J28</f>
        <v>82.346000000000004</v>
      </c>
      <c r="L28" s="6" t="str">
        <f>IF(K28&lt;50,"F",IF(K28&lt;65,"D",IF(K28&lt;80,"C",IF(I28&lt;90,"B",IF(I28&gt;=90,"A")))))</f>
        <v>B</v>
      </c>
      <c r="N28" s="1" t="s">
        <v>32</v>
      </c>
      <c r="O28" s="1" t="s">
        <v>32</v>
      </c>
      <c r="S28" s="1" t="s">
        <v>32</v>
      </c>
      <c r="T28" s="1" t="s">
        <v>32</v>
      </c>
      <c r="V28" s="1">
        <f>SUM(N28:U28)/100</f>
        <v>0</v>
      </c>
    </row>
    <row r="29" spans="2:22" ht="16" x14ac:dyDescent="0.2">
      <c r="B29" s="1" t="s">
        <v>116</v>
      </c>
      <c r="C29" s="1" t="s">
        <v>117</v>
      </c>
      <c r="D29" s="14" t="s">
        <v>118</v>
      </c>
      <c r="E29">
        <v>44.28</v>
      </c>
      <c r="F29" s="7">
        <f>E29*0.4</f>
        <v>17.712</v>
      </c>
      <c r="G29">
        <v>55.66</v>
      </c>
      <c r="H29" s="7">
        <f>G29*0.6</f>
        <v>33.395999999999994</v>
      </c>
      <c r="I29" s="11">
        <f>F29+H29</f>
        <v>51.10799999999999</v>
      </c>
      <c r="J29" s="11">
        <f>0.3167*0.7*V29*100</f>
        <v>0</v>
      </c>
      <c r="K29" s="11">
        <f>I29-J29</f>
        <v>51.10799999999999</v>
      </c>
      <c r="L29" s="6" t="str">
        <f>IF(K29&lt;50,"F",IF(K29&lt;65,"D",IF(K29&lt;80,"C",IF(I29&lt;90,"B",IF(I29&gt;=90,"A")))))</f>
        <v>D</v>
      </c>
      <c r="N29" s="1" t="s">
        <v>32</v>
      </c>
      <c r="O29" s="1" t="s">
        <v>32</v>
      </c>
      <c r="S29" s="1" t="s">
        <v>32</v>
      </c>
      <c r="T29" s="1" t="s">
        <v>32</v>
      </c>
      <c r="V29" s="1">
        <f>SUM(N29:U29)/100</f>
        <v>0</v>
      </c>
    </row>
    <row r="30" spans="2:22" ht="16" x14ac:dyDescent="0.2">
      <c r="B30" s="1" t="s">
        <v>81</v>
      </c>
      <c r="C30" s="1" t="s">
        <v>82</v>
      </c>
      <c r="D30" s="14" t="s">
        <v>83</v>
      </c>
      <c r="E30">
        <v>0</v>
      </c>
      <c r="F30" s="7">
        <f>E30*0.4</f>
        <v>0</v>
      </c>
      <c r="G30">
        <v>0</v>
      </c>
      <c r="H30" s="7">
        <f>G30*0.6</f>
        <v>0</v>
      </c>
      <c r="I30" s="11">
        <f>F30+H30</f>
        <v>0</v>
      </c>
      <c r="J30" s="11">
        <f>0.3167*0.7*V30*100</f>
        <v>0</v>
      </c>
      <c r="K30" s="11">
        <f>I30-J30</f>
        <v>0</v>
      </c>
      <c r="L30" s="6" t="str">
        <f>IF(K30&lt;50,"F",IF(K30&lt;65,"D",IF(K30&lt;80,"C",IF(I30&lt;90,"B",IF(I30&gt;=90,"A")))))</f>
        <v>F</v>
      </c>
      <c r="N30" s="1" t="s">
        <v>32</v>
      </c>
      <c r="O30" s="1" t="s">
        <v>32</v>
      </c>
      <c r="S30" s="1" t="s">
        <v>32</v>
      </c>
      <c r="T30" s="1" t="s">
        <v>32</v>
      </c>
      <c r="V30" s="1">
        <f>SUM(N30:U30)/100</f>
        <v>0</v>
      </c>
    </row>
    <row r="31" spans="2:22" ht="16" x14ac:dyDescent="0.2">
      <c r="B31" s="1" t="s">
        <v>152</v>
      </c>
      <c r="C31" s="1" t="s">
        <v>153</v>
      </c>
      <c r="D31" s="14" t="s">
        <v>154</v>
      </c>
      <c r="E31">
        <v>77.27</v>
      </c>
      <c r="F31" s="7">
        <f>E31*0.4</f>
        <v>30.908000000000001</v>
      </c>
      <c r="G31">
        <v>56.54</v>
      </c>
      <c r="H31" s="7">
        <f>G31*0.6</f>
        <v>33.923999999999999</v>
      </c>
      <c r="I31" s="11">
        <f>F31+H31</f>
        <v>64.831999999999994</v>
      </c>
      <c r="J31" s="11">
        <f>0.3167*0.7*V31*100</f>
        <v>0</v>
      </c>
      <c r="K31" s="11">
        <f>I31-J31</f>
        <v>64.831999999999994</v>
      </c>
      <c r="L31" s="6" t="str">
        <f>IF(K31&lt;50,"F",IF(K31&lt;65,"D",IF(K31&lt;80,"C",IF(I31&lt;90,"B",IF(I31&gt;=90,"A")))))</f>
        <v>D</v>
      </c>
      <c r="N31" s="1" t="s">
        <v>32</v>
      </c>
      <c r="O31" s="1" t="s">
        <v>32</v>
      </c>
      <c r="S31" s="1" t="s">
        <v>32</v>
      </c>
      <c r="T31" s="1" t="s">
        <v>32</v>
      </c>
      <c r="V31" s="1">
        <f>SUM(N31:U31)/100</f>
        <v>0</v>
      </c>
    </row>
    <row r="32" spans="2:22" ht="16" x14ac:dyDescent="0.2">
      <c r="B32" s="1" t="s">
        <v>156</v>
      </c>
      <c r="C32" s="1" t="s">
        <v>157</v>
      </c>
      <c r="D32" s="14" t="s">
        <v>158</v>
      </c>
      <c r="E32">
        <v>75.709999999999994</v>
      </c>
      <c r="F32" s="7">
        <f>E32*0.4</f>
        <v>30.283999999999999</v>
      </c>
      <c r="G32">
        <v>77.27</v>
      </c>
      <c r="H32" s="7">
        <f>G32*0.6</f>
        <v>46.361999999999995</v>
      </c>
      <c r="I32" s="11">
        <f>F32+H32</f>
        <v>76.645999999999987</v>
      </c>
      <c r="J32" s="11">
        <f>0.3167*0.7*V32*100</f>
        <v>0</v>
      </c>
      <c r="K32" s="11">
        <f>I32-J32</f>
        <v>76.645999999999987</v>
      </c>
      <c r="L32" s="6" t="str">
        <f>IF(K32&lt;50,"F",IF(K32&lt;65,"D",IF(K32&lt;80,"C",IF(I32&lt;90,"B",IF(I32&gt;=90,"A")))))</f>
        <v>C</v>
      </c>
      <c r="N32" s="1" t="s">
        <v>32</v>
      </c>
      <c r="O32" s="1" t="s">
        <v>32</v>
      </c>
      <c r="S32" s="1" t="s">
        <v>32</v>
      </c>
      <c r="T32" s="1" t="s">
        <v>32</v>
      </c>
      <c r="V32" s="1">
        <f>SUM(N32:U32)/100</f>
        <v>0</v>
      </c>
    </row>
    <row r="33" spans="2:22" ht="16" x14ac:dyDescent="0.2">
      <c r="B33" s="1" t="s">
        <v>172</v>
      </c>
      <c r="C33" s="1" t="s">
        <v>173</v>
      </c>
      <c r="D33" s="14" t="s">
        <v>174</v>
      </c>
      <c r="E33">
        <v>59.35</v>
      </c>
      <c r="F33" s="7">
        <f>E33*0.4</f>
        <v>23.740000000000002</v>
      </c>
      <c r="G33">
        <v>62.23</v>
      </c>
      <c r="H33" s="7">
        <f>G33*0.6</f>
        <v>37.337999999999994</v>
      </c>
      <c r="I33" s="11">
        <f>F33+H33</f>
        <v>61.077999999999996</v>
      </c>
      <c r="J33" s="11">
        <f>0.3167*0.7*V33*100</f>
        <v>0</v>
      </c>
      <c r="K33" s="11">
        <f>I33-J33</f>
        <v>61.077999999999996</v>
      </c>
      <c r="L33" s="6" t="str">
        <f>IF(K33&lt;50,"F",IF(K33&lt;65,"D",IF(K33&lt;80,"C",IF(I33&lt;90,"B",IF(I33&gt;=90,"A")))))</f>
        <v>D</v>
      </c>
      <c r="N33" s="1" t="s">
        <v>32</v>
      </c>
      <c r="O33" s="1" t="s">
        <v>32</v>
      </c>
      <c r="S33" s="1" t="s">
        <v>32</v>
      </c>
      <c r="T33" s="1" t="s">
        <v>32</v>
      </c>
      <c r="V33" s="1">
        <f>SUM(N33:U33)/100</f>
        <v>0</v>
      </c>
    </row>
    <row r="34" spans="2:22" ht="16" x14ac:dyDescent="0.2">
      <c r="B34" s="1" t="s">
        <v>69</v>
      </c>
      <c r="C34" s="1" t="s">
        <v>70</v>
      </c>
      <c r="D34" s="14" t="s">
        <v>71</v>
      </c>
      <c r="E34">
        <v>64.489999999999995</v>
      </c>
      <c r="F34" s="7">
        <f>E34*0.4</f>
        <v>25.795999999999999</v>
      </c>
      <c r="G34">
        <v>67.489999999999995</v>
      </c>
      <c r="H34" s="7">
        <f>G34*0.6</f>
        <v>40.493999999999993</v>
      </c>
      <c r="I34" s="11">
        <f>F34+H34</f>
        <v>66.289999999999992</v>
      </c>
      <c r="J34" s="11">
        <f>0.3167*0.7*V34*100</f>
        <v>18.843649999999997</v>
      </c>
      <c r="K34" s="11">
        <f>I34-J34</f>
        <v>47.446349999999995</v>
      </c>
      <c r="L34" s="6" t="str">
        <f>IF(K34&lt;50,"F",IF(K34&lt;65,"D",IF(K34&lt;80,"C",IF(I34&lt;90,"B",IF(I34&gt;=90,"A")))))</f>
        <v>F</v>
      </c>
      <c r="N34">
        <v>25</v>
      </c>
      <c r="O34">
        <v>25</v>
      </c>
      <c r="S34">
        <v>10</v>
      </c>
      <c r="T34">
        <v>25</v>
      </c>
      <c r="V34" s="1">
        <f>SUM(N34:U34)/100</f>
        <v>0.85</v>
      </c>
    </row>
    <row r="35" spans="2:22" ht="16" x14ac:dyDescent="0.2">
      <c r="B35" s="1" t="s">
        <v>180</v>
      </c>
      <c r="C35" s="1" t="s">
        <v>181</v>
      </c>
      <c r="D35" s="14" t="s">
        <v>182</v>
      </c>
      <c r="E35">
        <v>80.87</v>
      </c>
      <c r="F35" s="7">
        <f>E35*0.4</f>
        <v>32.348000000000006</v>
      </c>
      <c r="G35">
        <v>82.33</v>
      </c>
      <c r="H35" s="7">
        <f>G35*0.6</f>
        <v>49.397999999999996</v>
      </c>
      <c r="I35" s="11">
        <f>F35+H35</f>
        <v>81.746000000000009</v>
      </c>
      <c r="J35" s="11">
        <f>0.3167*0.7*V35*100</f>
        <v>0</v>
      </c>
      <c r="K35" s="11">
        <f>I35-J35</f>
        <v>81.746000000000009</v>
      </c>
      <c r="L35" s="6" t="str">
        <f>IF(K35&lt;50,"F",IF(K35&lt;65,"D",IF(K35&lt;80,"C",IF(I35&lt;90,"B",IF(I35&gt;=90,"A")))))</f>
        <v>B</v>
      </c>
      <c r="N35" s="1" t="s">
        <v>32</v>
      </c>
      <c r="O35" s="1" t="s">
        <v>32</v>
      </c>
      <c r="S35" s="1" t="s">
        <v>32</v>
      </c>
      <c r="T35" s="1" t="s">
        <v>32</v>
      </c>
      <c r="V35" s="1">
        <f>SUM(N35:U35)/100</f>
        <v>0</v>
      </c>
    </row>
    <row r="36" spans="2:22" ht="16" x14ac:dyDescent="0.2">
      <c r="B36" s="1" t="s">
        <v>184</v>
      </c>
      <c r="C36" s="1" t="s">
        <v>185</v>
      </c>
      <c r="D36" s="14" t="s">
        <v>186</v>
      </c>
      <c r="E36">
        <v>31.38</v>
      </c>
      <c r="F36" s="7">
        <f>E36*0.4</f>
        <v>12.552</v>
      </c>
      <c r="G36">
        <v>29.15</v>
      </c>
      <c r="H36" s="7">
        <f>G36*0.6</f>
        <v>17.489999999999998</v>
      </c>
      <c r="I36" s="11">
        <f>F36+H36</f>
        <v>30.041999999999998</v>
      </c>
      <c r="J36" s="11">
        <f>0.3167*0.7*V36*100</f>
        <v>22.168999999999997</v>
      </c>
      <c r="K36" s="11">
        <f>I36-J36</f>
        <v>7.8730000000000011</v>
      </c>
      <c r="L36" s="6" t="str">
        <f>IF(K36&lt;50,"F",IF(K36&lt;65,"D",IF(K36&lt;80,"C",IF(I36&lt;90,"B",IF(I36&gt;=90,"A")))))</f>
        <v>F</v>
      </c>
      <c r="N36" s="1" t="s">
        <v>32</v>
      </c>
      <c r="O36" s="1" t="s">
        <v>32</v>
      </c>
      <c r="S36">
        <v>100</v>
      </c>
      <c r="T36" s="1" t="s">
        <v>32</v>
      </c>
      <c r="V36" s="1">
        <f>SUM(N36:U36)/100</f>
        <v>1</v>
      </c>
    </row>
    <row r="37" spans="2:22" ht="16" x14ac:dyDescent="0.2">
      <c r="B37" s="1" t="s">
        <v>124</v>
      </c>
      <c r="C37" s="1" t="s">
        <v>125</v>
      </c>
      <c r="D37" s="14" t="s">
        <v>126</v>
      </c>
      <c r="E37">
        <v>73.930000000000007</v>
      </c>
      <c r="F37" s="7">
        <f>E37*0.4</f>
        <v>29.572000000000003</v>
      </c>
      <c r="G37">
        <v>87.37</v>
      </c>
      <c r="H37" s="7">
        <f>G37*0.6</f>
        <v>52.422000000000004</v>
      </c>
      <c r="I37" s="11">
        <f>F37+H37</f>
        <v>81.994</v>
      </c>
      <c r="J37" s="11">
        <f>0.3167*0.7*V37*100</f>
        <v>0</v>
      </c>
      <c r="K37" s="11">
        <f>I37-J37</f>
        <v>81.994</v>
      </c>
      <c r="L37" s="6" t="str">
        <f>IF(K37&lt;50,"F",IF(K37&lt;65,"D",IF(K37&lt;80,"C",IF(I37&lt;90,"B",IF(I37&gt;=90,"A")))))</f>
        <v>B</v>
      </c>
      <c r="N37" s="1" t="s">
        <v>32</v>
      </c>
      <c r="O37" s="1" t="s">
        <v>32</v>
      </c>
      <c r="S37" s="1" t="s">
        <v>32</v>
      </c>
      <c r="T37" s="1" t="s">
        <v>32</v>
      </c>
      <c r="V37" s="1">
        <f>SUM(N37:U37)/100</f>
        <v>0</v>
      </c>
    </row>
    <row r="38" spans="2:22" ht="16" x14ac:dyDescent="0.2">
      <c r="B38" s="1" t="s">
        <v>160</v>
      </c>
      <c r="C38" s="1" t="s">
        <v>161</v>
      </c>
      <c r="D38" s="14" t="s">
        <v>162</v>
      </c>
      <c r="E38">
        <v>54.98</v>
      </c>
      <c r="F38" s="7">
        <f>E38*0.4</f>
        <v>21.992000000000001</v>
      </c>
      <c r="G38">
        <v>66.45</v>
      </c>
      <c r="H38" s="7">
        <f>G38*0.6</f>
        <v>39.869999999999997</v>
      </c>
      <c r="I38" s="11">
        <f>F38+H38</f>
        <v>61.861999999999995</v>
      </c>
      <c r="J38" s="11">
        <f>0.3167*0.7*V38*100</f>
        <v>5.5422499999999992</v>
      </c>
      <c r="K38" s="11">
        <f>I38-J38</f>
        <v>56.319749999999999</v>
      </c>
      <c r="L38" s="6" t="str">
        <f>IF(K38&lt;50,"F",IF(K38&lt;65,"D",IF(K38&lt;80,"C",IF(I38&lt;90,"B",IF(I38&gt;=90,"A")))))</f>
        <v>D</v>
      </c>
      <c r="N38" s="1" t="s">
        <v>32</v>
      </c>
      <c r="O38" s="1" t="s">
        <v>32</v>
      </c>
      <c r="S38" s="1" t="s">
        <v>32</v>
      </c>
      <c r="T38">
        <v>25</v>
      </c>
      <c r="V38" s="1">
        <f>SUM(N38:U38)/100</f>
        <v>0.25</v>
      </c>
    </row>
    <row r="39" spans="2:22" ht="16" x14ac:dyDescent="0.2">
      <c r="B39" s="1" t="s">
        <v>58</v>
      </c>
      <c r="C39" s="1" t="s">
        <v>59</v>
      </c>
      <c r="D39" s="14" t="s">
        <v>60</v>
      </c>
      <c r="E39">
        <v>60.27</v>
      </c>
      <c r="F39" s="7">
        <f>E39*0.4</f>
        <v>24.108000000000004</v>
      </c>
      <c r="G39">
        <v>62.03</v>
      </c>
      <c r="H39" s="7">
        <f>G39*0.6</f>
        <v>37.217999999999996</v>
      </c>
      <c r="I39" s="11">
        <f>F39+H39</f>
        <v>61.326000000000001</v>
      </c>
      <c r="J39" s="11">
        <f>0.3167*0.7*V39*100</f>
        <v>2.2168999999999999</v>
      </c>
      <c r="K39" s="11">
        <f>I39-J39</f>
        <v>59.109099999999998</v>
      </c>
      <c r="L39" s="6" t="str">
        <f>IF(K39&lt;50,"F",IF(K39&lt;65,"D",IF(K39&lt;80,"C",IF(I39&lt;90,"B",IF(I39&gt;=90,"A")))))</f>
        <v>D</v>
      </c>
      <c r="N39" s="1" t="s">
        <v>32</v>
      </c>
      <c r="O39" s="1" t="s">
        <v>32</v>
      </c>
      <c r="S39" s="1" t="s">
        <v>32</v>
      </c>
      <c r="T39">
        <v>10</v>
      </c>
      <c r="V39" s="1">
        <f>SUM(N39:U39)/100</f>
        <v>0.1</v>
      </c>
    </row>
    <row r="40" spans="2:22" ht="16" x14ac:dyDescent="0.2">
      <c r="B40" s="1" t="s">
        <v>97</v>
      </c>
      <c r="C40" s="1" t="s">
        <v>98</v>
      </c>
      <c r="D40" s="14" t="s">
        <v>99</v>
      </c>
      <c r="E40">
        <v>68.95</v>
      </c>
      <c r="F40" s="7">
        <f>E40*0.4</f>
        <v>27.580000000000002</v>
      </c>
      <c r="G40">
        <v>79.8</v>
      </c>
      <c r="H40" s="7">
        <f>G40*0.6</f>
        <v>47.879999999999995</v>
      </c>
      <c r="I40" s="11">
        <f>F40+H40</f>
        <v>75.459999999999994</v>
      </c>
      <c r="J40" s="11">
        <f>0.3167*0.7*V40*100</f>
        <v>0</v>
      </c>
      <c r="K40" s="11">
        <f>I40-J40</f>
        <v>75.459999999999994</v>
      </c>
      <c r="L40" s="6" t="str">
        <f>IF(K40&lt;50,"F",IF(K40&lt;65,"D",IF(K40&lt;80,"C",IF(I40&lt;90,"B",IF(I40&gt;=90,"A")))))</f>
        <v>C</v>
      </c>
      <c r="N40" s="1" t="s">
        <v>32</v>
      </c>
      <c r="O40" s="1" t="s">
        <v>32</v>
      </c>
      <c r="S40" s="1" t="s">
        <v>32</v>
      </c>
      <c r="T40" s="1" t="s">
        <v>32</v>
      </c>
      <c r="V40" s="1">
        <f>SUM(N40:U40)/100</f>
        <v>0</v>
      </c>
    </row>
    <row r="41" spans="2:22" ht="16" x14ac:dyDescent="0.2">
      <c r="B41" s="1" t="s">
        <v>128</v>
      </c>
      <c r="C41" s="1" t="s">
        <v>129</v>
      </c>
      <c r="D41" s="14" t="s">
        <v>130</v>
      </c>
      <c r="E41">
        <v>32.08</v>
      </c>
      <c r="F41" s="7">
        <f>E41*0.4</f>
        <v>12.832000000000001</v>
      </c>
      <c r="G41">
        <v>43.01</v>
      </c>
      <c r="H41" s="7">
        <f>G41*0.6</f>
        <v>25.805999999999997</v>
      </c>
      <c r="I41" s="11">
        <f>F41+H41</f>
        <v>38.637999999999998</v>
      </c>
      <c r="J41" s="11">
        <f>0.3167*0.7*V41*100</f>
        <v>0</v>
      </c>
      <c r="K41" s="11">
        <f>I41-J41</f>
        <v>38.637999999999998</v>
      </c>
      <c r="L41" s="6" t="str">
        <f>IF(K41&lt;50,"F",IF(K41&lt;65,"D",IF(K41&lt;80,"C",IF(I41&lt;90,"B",IF(I41&gt;=90,"A")))))</f>
        <v>F</v>
      </c>
      <c r="N41" s="1" t="s">
        <v>32</v>
      </c>
      <c r="O41" s="1" t="s">
        <v>32</v>
      </c>
      <c r="S41" s="1" t="s">
        <v>32</v>
      </c>
      <c r="T41" s="1" t="s">
        <v>32</v>
      </c>
      <c r="V41" s="1">
        <f>SUM(N41:U41)/100</f>
        <v>0</v>
      </c>
    </row>
    <row r="42" spans="2:22" ht="16" x14ac:dyDescent="0.2">
      <c r="B42" s="1" t="s">
        <v>65</v>
      </c>
      <c r="C42" s="1" t="s">
        <v>66</v>
      </c>
      <c r="D42" s="14" t="s">
        <v>67</v>
      </c>
      <c r="E42">
        <v>51.38</v>
      </c>
      <c r="F42" s="7">
        <f>E42*0.4</f>
        <v>20.552000000000003</v>
      </c>
      <c r="G42">
        <v>70.239999999999995</v>
      </c>
      <c r="H42" s="7">
        <f>G42*0.6</f>
        <v>42.143999999999998</v>
      </c>
      <c r="I42" s="11">
        <f>F42+H42</f>
        <v>62.695999999999998</v>
      </c>
      <c r="J42" s="11">
        <f>0.3167*0.7*V42*100</f>
        <v>0</v>
      </c>
      <c r="K42" s="11">
        <f>I42-J42</f>
        <v>62.695999999999998</v>
      </c>
      <c r="L42" s="6" t="str">
        <f>IF(K42&lt;50,"F",IF(K42&lt;65,"D",IF(K42&lt;80,"C",IF(I42&lt;90,"B",IF(I42&gt;=90,"A")))))</f>
        <v>D</v>
      </c>
      <c r="N42" s="1" t="s">
        <v>32</v>
      </c>
      <c r="O42" s="1" t="s">
        <v>32</v>
      </c>
      <c r="S42" s="1" t="s">
        <v>32</v>
      </c>
      <c r="T42" s="1" t="s">
        <v>32</v>
      </c>
      <c r="V42" s="1">
        <f>SUM(N42:U42)/100</f>
        <v>0</v>
      </c>
    </row>
    <row r="43" spans="2:22" ht="16" x14ac:dyDescent="0.2">
      <c r="B43" s="1" t="s">
        <v>168</v>
      </c>
      <c r="C43" s="1" t="s">
        <v>169</v>
      </c>
      <c r="D43" s="14" t="s">
        <v>170</v>
      </c>
      <c r="E43">
        <v>76.47</v>
      </c>
      <c r="F43" s="7">
        <f>E43*0.4</f>
        <v>30.588000000000001</v>
      </c>
      <c r="G43">
        <v>84.13</v>
      </c>
      <c r="H43" s="7">
        <f>G43*0.6</f>
        <v>50.477999999999994</v>
      </c>
      <c r="I43" s="11">
        <f>F43+H43</f>
        <v>81.066000000000003</v>
      </c>
      <c r="J43" s="11">
        <f>0.3167*0.7*V43*100</f>
        <v>0</v>
      </c>
      <c r="K43" s="11">
        <f>I43-J43</f>
        <v>81.066000000000003</v>
      </c>
      <c r="L43" s="6" t="str">
        <f>IF(K43&lt;50,"F",IF(K43&lt;65,"D",IF(K43&lt;80,"C",IF(I43&lt;90,"B",IF(I43&gt;=90,"A")))))</f>
        <v>B</v>
      </c>
      <c r="N43" s="1" t="s">
        <v>32</v>
      </c>
      <c r="O43" s="1" t="s">
        <v>32</v>
      </c>
      <c r="S43" s="1" t="s">
        <v>32</v>
      </c>
      <c r="T43" s="1" t="s">
        <v>32</v>
      </c>
      <c r="V43" s="1">
        <f>SUM(N43:U43)/100</f>
        <v>0</v>
      </c>
    </row>
    <row r="44" spans="2:22" ht="16" x14ac:dyDescent="0.2">
      <c r="B44" s="1" t="s">
        <v>164</v>
      </c>
      <c r="C44" s="1" t="s">
        <v>165</v>
      </c>
      <c r="D44" s="14" t="s">
        <v>166</v>
      </c>
      <c r="E44">
        <v>79.02</v>
      </c>
      <c r="F44" s="7">
        <f>E44*0.4</f>
        <v>31.608000000000001</v>
      </c>
      <c r="G44">
        <v>86.42</v>
      </c>
      <c r="H44" s="7">
        <f>G44*0.6</f>
        <v>51.851999999999997</v>
      </c>
      <c r="I44" s="11">
        <f>F44+H44</f>
        <v>83.46</v>
      </c>
      <c r="J44" s="11">
        <f>0.3167*0.7*V44*100</f>
        <v>0</v>
      </c>
      <c r="K44" s="11">
        <f>I44-J44</f>
        <v>83.46</v>
      </c>
      <c r="L44" s="6" t="str">
        <f>IF(K44&lt;50,"F",IF(K44&lt;65,"D",IF(K44&lt;80,"C",IF(I44&lt;90,"B",IF(I44&gt;=90,"A")))))</f>
        <v>B</v>
      </c>
      <c r="N44" s="1" t="s">
        <v>32</v>
      </c>
      <c r="O44" s="1" t="s">
        <v>32</v>
      </c>
      <c r="S44" s="1" t="s">
        <v>32</v>
      </c>
      <c r="T44" s="1" t="s">
        <v>32</v>
      </c>
      <c r="V44" s="1">
        <f>SUM(N44:U44)/100</f>
        <v>0</v>
      </c>
    </row>
    <row r="45" spans="2:22" ht="16" x14ac:dyDescent="0.2">
      <c r="B45" s="1" t="s">
        <v>42</v>
      </c>
      <c r="C45" s="1" t="s">
        <v>43</v>
      </c>
      <c r="D45" s="14" t="s">
        <v>44</v>
      </c>
      <c r="E45">
        <v>67.38</v>
      </c>
      <c r="F45" s="7">
        <f>E45*0.4</f>
        <v>26.951999999999998</v>
      </c>
      <c r="G45">
        <v>77.75</v>
      </c>
      <c r="H45" s="7">
        <f>G45*0.6</f>
        <v>46.65</v>
      </c>
      <c r="I45" s="11">
        <f>F45+H45</f>
        <v>73.602000000000004</v>
      </c>
      <c r="J45" s="11">
        <f>0.3167*0.7*V45*100</f>
        <v>0</v>
      </c>
      <c r="K45" s="11">
        <f>I45-J45</f>
        <v>73.602000000000004</v>
      </c>
      <c r="L45" s="6" t="str">
        <f>IF(K45&lt;50,"F",IF(K45&lt;65,"D",IF(K45&lt;80,"C",IF(I45&lt;90,"B",IF(I45&gt;=90,"A")))))</f>
        <v>C</v>
      </c>
      <c r="N45" s="1" t="s">
        <v>32</v>
      </c>
      <c r="O45" s="1" t="s">
        <v>32</v>
      </c>
      <c r="S45" s="1" t="s">
        <v>32</v>
      </c>
      <c r="T45" s="1" t="s">
        <v>32</v>
      </c>
      <c r="V45" s="1">
        <f>SUM(N45:U45)/100</f>
        <v>0</v>
      </c>
    </row>
    <row r="46" spans="2:22" ht="16" x14ac:dyDescent="0.2">
      <c r="B46" s="1" t="s">
        <v>101</v>
      </c>
      <c r="C46" s="1" t="s">
        <v>102</v>
      </c>
      <c r="D46" s="14" t="s">
        <v>103</v>
      </c>
      <c r="E46">
        <v>78.44</v>
      </c>
      <c r="F46" s="7">
        <f>E46*0.4</f>
        <v>31.376000000000001</v>
      </c>
      <c r="G46">
        <v>84.06</v>
      </c>
      <c r="H46" s="7">
        <f>G46*0.6</f>
        <v>50.436</v>
      </c>
      <c r="I46" s="11">
        <f>F46+H46</f>
        <v>81.811999999999998</v>
      </c>
      <c r="J46" s="11">
        <f>0.3167*0.7*V46*100</f>
        <v>0</v>
      </c>
      <c r="K46" s="11">
        <f>I46-J46</f>
        <v>81.811999999999998</v>
      </c>
      <c r="L46" s="6" t="str">
        <f>IF(K46&lt;50,"F",IF(K46&lt;65,"D",IF(K46&lt;80,"C",IF(I46&lt;90,"B",IF(I46&gt;=90,"A")))))</f>
        <v>B</v>
      </c>
      <c r="N46" s="1" t="s">
        <v>32</v>
      </c>
      <c r="O46" s="1" t="s">
        <v>32</v>
      </c>
      <c r="S46" s="1" t="s">
        <v>32</v>
      </c>
      <c r="T46" s="1" t="s">
        <v>32</v>
      </c>
      <c r="V46" s="1">
        <f>SUM(N46:U46)/100</f>
        <v>0</v>
      </c>
    </row>
    <row r="47" spans="2:22" ht="16" x14ac:dyDescent="0.2">
      <c r="B47" s="1" t="s">
        <v>93</v>
      </c>
      <c r="C47" s="1" t="s">
        <v>94</v>
      </c>
      <c r="D47" s="14" t="s">
        <v>95</v>
      </c>
      <c r="E47">
        <v>66.33</v>
      </c>
      <c r="F47" s="7">
        <f>E47*0.4</f>
        <v>26.532</v>
      </c>
      <c r="G47">
        <v>82.46</v>
      </c>
      <c r="H47" s="7">
        <f>G47*0.6</f>
        <v>49.475999999999992</v>
      </c>
      <c r="I47" s="11">
        <f>F47+H47</f>
        <v>76.007999999999996</v>
      </c>
      <c r="J47" s="11">
        <f>0.3167*0.7*V47*100</f>
        <v>0</v>
      </c>
      <c r="K47" s="11">
        <f>I47-J47</f>
        <v>76.007999999999996</v>
      </c>
      <c r="L47" s="6" t="str">
        <f>IF(K47&lt;50,"F",IF(K47&lt;65,"D",IF(K47&lt;80,"C",IF(I47&lt;90,"B",IF(I47&gt;=90,"A")))))</f>
        <v>C</v>
      </c>
      <c r="N47" s="1" t="s">
        <v>32</v>
      </c>
      <c r="O47" s="1" t="s">
        <v>32</v>
      </c>
      <c r="S47" s="1" t="s">
        <v>32</v>
      </c>
      <c r="T47" s="1" t="s">
        <v>32</v>
      </c>
      <c r="V47" s="1">
        <f>SUM(N47:U47)/100</f>
        <v>0</v>
      </c>
    </row>
    <row r="48" spans="2:22" ht="16" x14ac:dyDescent="0.2">
      <c r="B48" s="1" t="s">
        <v>120</v>
      </c>
      <c r="C48" s="1" t="s">
        <v>121</v>
      </c>
      <c r="D48" s="14" t="s">
        <v>122</v>
      </c>
      <c r="E48">
        <v>77.55</v>
      </c>
      <c r="F48" s="7">
        <f>E48*0.4</f>
        <v>31.02</v>
      </c>
      <c r="G48">
        <v>87.75</v>
      </c>
      <c r="H48" s="7">
        <f>G48*0.6</f>
        <v>52.65</v>
      </c>
      <c r="I48" s="11">
        <f>F48+H48</f>
        <v>83.67</v>
      </c>
      <c r="J48" s="11">
        <f>0.3167*0.7*V48*100</f>
        <v>13.301399999999997</v>
      </c>
      <c r="K48" s="11">
        <f>I48-J48</f>
        <v>70.368600000000001</v>
      </c>
      <c r="L48" s="6" t="str">
        <f>IF(K48&lt;50,"F",IF(K48&lt;65,"D",IF(K48&lt;80,"C",IF(I48&lt;90,"B",IF(I48&gt;=90,"A")))))</f>
        <v>C</v>
      </c>
      <c r="N48">
        <v>25</v>
      </c>
      <c r="O48">
        <v>25</v>
      </c>
      <c r="S48">
        <v>10</v>
      </c>
      <c r="T48" s="1" t="s">
        <v>32</v>
      </c>
      <c r="V48" s="1">
        <f>SUM(N48:U48)/100</f>
        <v>0.6</v>
      </c>
    </row>
    <row r="49" spans="2:22" ht="16" x14ac:dyDescent="0.2">
      <c r="B49" s="1" t="s">
        <v>77</v>
      </c>
      <c r="C49" s="1" t="s">
        <v>78</v>
      </c>
      <c r="D49" s="14" t="s">
        <v>79</v>
      </c>
      <c r="E49">
        <v>74.650000000000006</v>
      </c>
      <c r="F49" s="7">
        <f>E49*0.4</f>
        <v>29.860000000000003</v>
      </c>
      <c r="G49">
        <v>86.04</v>
      </c>
      <c r="H49" s="7">
        <f>G49*0.6</f>
        <v>51.624000000000002</v>
      </c>
      <c r="I49" s="11">
        <f>F49+H49</f>
        <v>81.484000000000009</v>
      </c>
      <c r="J49" s="11">
        <f>0.3167*0.7*V49*100</f>
        <v>0</v>
      </c>
      <c r="K49" s="11">
        <f>I49-J49</f>
        <v>81.484000000000009</v>
      </c>
      <c r="L49" s="6" t="str">
        <f>IF(K49&lt;50,"F",IF(K49&lt;65,"D",IF(K49&lt;80,"C",IF(I49&lt;90,"B",IF(I49&gt;=90,"A")))))</f>
        <v>B</v>
      </c>
      <c r="N49" s="1" t="s">
        <v>32</v>
      </c>
      <c r="O49" s="1" t="s">
        <v>32</v>
      </c>
      <c r="S49" s="1" t="s">
        <v>32</v>
      </c>
      <c r="T49" s="1" t="s">
        <v>32</v>
      </c>
      <c r="V49" s="1">
        <f>SUM(N49:U49)/100</f>
        <v>0</v>
      </c>
    </row>
    <row r="50" spans="2:22" ht="16" x14ac:dyDescent="0.2">
      <c r="B50" s="1" t="s">
        <v>140</v>
      </c>
      <c r="C50" s="1" t="s">
        <v>141</v>
      </c>
      <c r="D50" s="14" t="s">
        <v>142</v>
      </c>
      <c r="E50">
        <v>69.11</v>
      </c>
      <c r="F50" s="7">
        <f>E50*0.4</f>
        <v>27.644000000000002</v>
      </c>
      <c r="G50">
        <v>82.03</v>
      </c>
      <c r="H50" s="7">
        <f>G50*0.6</f>
        <v>49.217999999999996</v>
      </c>
      <c r="I50" s="11">
        <f>F50+H50</f>
        <v>76.861999999999995</v>
      </c>
      <c r="J50" s="11">
        <f>0.3167*0.7*V50*100</f>
        <v>0</v>
      </c>
      <c r="K50" s="11">
        <f>I50-J50</f>
        <v>76.861999999999995</v>
      </c>
      <c r="L50" s="6" t="str">
        <f>IF(K50&lt;50,"F",IF(K50&lt;65,"D",IF(K50&lt;80,"C",IF(I50&lt;90,"B",IF(I50&gt;=90,"A")))))</f>
        <v>C</v>
      </c>
      <c r="N50" s="1" t="s">
        <v>32</v>
      </c>
      <c r="O50" s="1" t="s">
        <v>32</v>
      </c>
      <c r="S50" s="1" t="s">
        <v>32</v>
      </c>
      <c r="T50" s="1" t="s">
        <v>32</v>
      </c>
      <c r="V50" s="1">
        <f>SUM(N50:U50)/100</f>
        <v>0</v>
      </c>
    </row>
    <row r="51" spans="2:22" ht="16" x14ac:dyDescent="0.2">
      <c r="B51" s="1" t="s">
        <v>204</v>
      </c>
      <c r="C51" s="1" t="s">
        <v>205</v>
      </c>
      <c r="D51" s="14" t="s">
        <v>206</v>
      </c>
      <c r="E51">
        <v>83.88</v>
      </c>
      <c r="F51" s="7">
        <f>E51*0.4</f>
        <v>33.552</v>
      </c>
      <c r="G51">
        <v>90.99</v>
      </c>
      <c r="H51" s="7">
        <f>G51*0.6</f>
        <v>54.593999999999994</v>
      </c>
      <c r="I51" s="11">
        <f>F51+H51</f>
        <v>88.145999999999987</v>
      </c>
      <c r="J51" s="11">
        <f>0.3167*0.7*V51*100</f>
        <v>0</v>
      </c>
      <c r="K51" s="11">
        <f>I51-J51</f>
        <v>88.145999999999987</v>
      </c>
      <c r="L51" s="6" t="str">
        <f>IF(K51&lt;50,"F",IF(K51&lt;65,"D",IF(K51&lt;80,"C",IF(I51&lt;90,"B",IF(I51&gt;=90,"A")))))</f>
        <v>B</v>
      </c>
      <c r="N51" s="1" t="s">
        <v>32</v>
      </c>
      <c r="O51" s="1" t="s">
        <v>32</v>
      </c>
      <c r="S51" s="1" t="s">
        <v>32</v>
      </c>
      <c r="T51" s="1" t="s">
        <v>32</v>
      </c>
      <c r="V51" s="1">
        <f>SUM(N51:U51)/100</f>
        <v>0</v>
      </c>
    </row>
    <row r="52" spans="2:22" ht="16" x14ac:dyDescent="0.2">
      <c r="B52" s="1" t="s">
        <v>176</v>
      </c>
      <c r="C52" s="1" t="s">
        <v>177</v>
      </c>
      <c r="D52" s="14" t="s">
        <v>178</v>
      </c>
      <c r="E52">
        <v>21.92</v>
      </c>
      <c r="F52" s="7">
        <f>E52*0.4</f>
        <v>8.7680000000000007</v>
      </c>
      <c r="G52">
        <v>35.1</v>
      </c>
      <c r="H52" s="7">
        <f>G52*0.6</f>
        <v>21.06</v>
      </c>
      <c r="I52" s="11">
        <f>F52+H52</f>
        <v>29.827999999999999</v>
      </c>
      <c r="J52" s="11">
        <f>0.3167*0.7*V52*100</f>
        <v>11.084499999999998</v>
      </c>
      <c r="K52" s="11">
        <f>I52-J52</f>
        <v>18.743500000000001</v>
      </c>
      <c r="L52" s="6" t="str">
        <f>IF(K52&lt;50,"F",IF(K52&lt;65,"D",IF(K52&lt;80,"C",IF(I52&lt;90,"B",IF(I52&gt;=90,"A")))))</f>
        <v>F</v>
      </c>
      <c r="N52" s="1" t="s">
        <v>32</v>
      </c>
      <c r="O52" s="1" t="s">
        <v>32</v>
      </c>
      <c r="S52" s="1" t="s">
        <v>32</v>
      </c>
      <c r="T52">
        <v>50</v>
      </c>
      <c r="V52" s="1">
        <f>SUM(N52:U52)/100</f>
        <v>0.5</v>
      </c>
    </row>
  </sheetData>
  <sortState xmlns:xlrd2="http://schemas.microsoft.com/office/spreadsheetml/2017/richdata2" ref="B7:V52">
    <sortCondition ref="D7:D52"/>
  </sortState>
  <mergeCells count="2">
    <mergeCell ref="O5:P5"/>
    <mergeCell ref="T5:U5"/>
  </mergeCells>
  <conditionalFormatting sqref="L7:L52">
    <cfRule type="cellIs" dxfId="10" priority="1" stopIfTrue="1" operator="lessThan">
      <formula>#REF!/#REF!*60</formula>
    </cfRule>
    <cfRule type="cellIs" dxfId="9" priority="2" stopIfTrue="1" operator="between">
      <formula>#REF!/#REF!*60</formula>
      <formula>#REF!/#REF!*89</formula>
    </cfRule>
    <cfRule type="cellIs" dxfId="8" priority="3" stopIfTrue="1" operator="greaterThanOrEqual">
      <formula>#REF!/#REF!*90</formula>
    </cfRule>
  </conditionalFormatting>
  <pageMargins left="0.7" right="0.7" top="0.75" bottom="0.75" header="0.3" footer="0.3"/>
  <ignoredErrors>
    <ignoredError sqref="D7:D52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EHSS-4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2023-02-10T02:01:45Z</dcterms:created>
  <dcterms:modified xsi:type="dcterms:W3CDTF">2023-02-10T03:59:00Z</dcterms:modified>
</cp:coreProperties>
</file>