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November 2022 Final Grades/"/>
    </mc:Choice>
  </mc:AlternateContent>
  <xr:revisionPtr revIDLastSave="0" documentId="13_ncr:1_{2105E932-B699-CE41-A82F-066424F5BAF7}" xr6:coauthVersionLast="47" xr6:coauthVersionMax="47" xr10:uidLastSave="{00000000-0000-0000-0000-000000000000}"/>
  <bookViews>
    <workbookView xWindow="400" yWindow="580" windowWidth="34460" windowHeight="22640" activeTab="1" xr2:uid="{00000000-000D-0000-FFFF-FFFF00000000}"/>
  </bookViews>
  <sheets>
    <sheet name="Grades" sheetId="1" r:id="rId1"/>
    <sheet name="EHSS-5 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7" i="2"/>
  <c r="V27" i="2" l="1"/>
  <c r="V21" i="2"/>
  <c r="V36" i="2"/>
  <c r="V32" i="2"/>
  <c r="V10" i="2"/>
  <c r="V16" i="2"/>
  <c r="V23" i="2"/>
  <c r="V30" i="2"/>
  <c r="V12" i="2"/>
  <c r="V26" i="2"/>
  <c r="V28" i="2"/>
  <c r="V25" i="2"/>
  <c r="V33" i="2"/>
  <c r="V7" i="2"/>
  <c r="V20" i="2"/>
  <c r="V11" i="2"/>
  <c r="V18" i="2"/>
  <c r="V34" i="2"/>
  <c r="V9" i="2"/>
  <c r="V37" i="2"/>
  <c r="V14" i="2"/>
  <c r="V15" i="2"/>
  <c r="V31" i="2"/>
  <c r="V24" i="2"/>
  <c r="V29" i="2"/>
  <c r="V8" i="2"/>
  <c r="V35" i="2"/>
  <c r="V19" i="2"/>
  <c r="V17" i="2"/>
  <c r="V13" i="2"/>
  <c r="V22" i="2"/>
  <c r="H27" i="2" l="1"/>
  <c r="H21" i="2"/>
  <c r="H36" i="2"/>
  <c r="H32" i="2"/>
  <c r="H10" i="2"/>
  <c r="H16" i="2"/>
  <c r="H23" i="2"/>
  <c r="H30" i="2"/>
  <c r="H12" i="2"/>
  <c r="H26" i="2"/>
  <c r="H28" i="2"/>
  <c r="H25" i="2"/>
  <c r="H33" i="2"/>
  <c r="H7" i="2"/>
  <c r="H20" i="2"/>
  <c r="H11" i="2"/>
  <c r="H18" i="2"/>
  <c r="H34" i="2"/>
  <c r="H9" i="2"/>
  <c r="H37" i="2"/>
  <c r="H14" i="2"/>
  <c r="H15" i="2"/>
  <c r="H31" i="2"/>
  <c r="H24" i="2"/>
  <c r="H29" i="2"/>
  <c r="H8" i="2"/>
  <c r="H35" i="2"/>
  <c r="H19" i="2"/>
  <c r="H17" i="2"/>
  <c r="H13" i="2"/>
  <c r="F27" i="2"/>
  <c r="F21" i="2"/>
  <c r="F36" i="2"/>
  <c r="I36" i="2" s="1"/>
  <c r="F32" i="2"/>
  <c r="F10" i="2"/>
  <c r="F16" i="2"/>
  <c r="F23" i="2"/>
  <c r="F30" i="2"/>
  <c r="F12" i="2"/>
  <c r="F26" i="2"/>
  <c r="F28" i="2"/>
  <c r="I28" i="2" s="1"/>
  <c r="F25" i="2"/>
  <c r="F33" i="2"/>
  <c r="F7" i="2"/>
  <c r="F20" i="2"/>
  <c r="I20" i="2" s="1"/>
  <c r="F11" i="2"/>
  <c r="F18" i="2"/>
  <c r="F34" i="2"/>
  <c r="F9" i="2"/>
  <c r="F37" i="2"/>
  <c r="F14" i="2"/>
  <c r="F15" i="2"/>
  <c r="F31" i="2"/>
  <c r="F24" i="2"/>
  <c r="F29" i="2"/>
  <c r="F8" i="2"/>
  <c r="F35" i="2"/>
  <c r="F19" i="2"/>
  <c r="F17" i="2"/>
  <c r="F13" i="2"/>
  <c r="F22" i="2"/>
  <c r="H22" i="2"/>
  <c r="I13" i="2" l="1"/>
  <c r="I29" i="2"/>
  <c r="L29" i="2" s="1"/>
  <c r="I15" i="2"/>
  <c r="L15" i="2" s="1"/>
  <c r="I34" i="2"/>
  <c r="L34" i="2" s="1"/>
  <c r="I7" i="2"/>
  <c r="L7" i="2" s="1"/>
  <c r="I19" i="2"/>
  <c r="L19" i="2" s="1"/>
  <c r="I33" i="2"/>
  <c r="L33" i="2" s="1"/>
  <c r="I35" i="2"/>
  <c r="L35" i="2" s="1"/>
  <c r="L36" i="2"/>
  <c r="I21" i="2"/>
  <c r="L20" i="2"/>
  <c r="I26" i="2"/>
  <c r="I24" i="2"/>
  <c r="I27" i="2"/>
  <c r="L28" i="2"/>
  <c r="I16" i="2"/>
  <c r="L13" i="2"/>
  <c r="I14" i="2"/>
  <c r="I12" i="2"/>
  <c r="I10" i="2"/>
  <c r="I17" i="2"/>
  <c r="I18" i="2"/>
  <c r="I22" i="2"/>
  <c r="I9" i="2"/>
  <c r="I23" i="2"/>
  <c r="I11" i="2"/>
  <c r="I8" i="2"/>
  <c r="I25" i="2"/>
  <c r="I31" i="2"/>
  <c r="I30" i="2"/>
  <c r="I37" i="2"/>
  <c r="I32" i="2"/>
  <c r="L25" i="2" l="1"/>
  <c r="L32" i="2"/>
  <c r="L27" i="2"/>
  <c r="L37" i="2"/>
  <c r="L8" i="2"/>
  <c r="L22" i="2"/>
  <c r="L12" i="2"/>
  <c r="L24" i="2"/>
  <c r="L21" i="2"/>
  <c r="L10" i="2"/>
  <c r="L30" i="2"/>
  <c r="L11" i="2"/>
  <c r="L18" i="2"/>
  <c r="L14" i="2"/>
  <c r="L26" i="2"/>
  <c r="L9" i="2"/>
  <c r="L31" i="2"/>
  <c r="L23" i="2"/>
  <c r="L17" i="2"/>
  <c r="L16" i="2"/>
</calcChain>
</file>

<file path=xl/sharedStrings.xml><?xml version="1.0" encoding="utf-8"?>
<sst xmlns="http://schemas.openxmlformats.org/spreadsheetml/2006/main" count="494" uniqueCount="180">
  <si>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</si>
  <si>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</si>
  <si>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</si>
  <si>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</si>
  <si>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</si>
  <si>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</si>
  <si>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</si>
  <si>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</si>
  <si>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</si>
  <si>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</si>
  <si>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</si>
  <si>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</si>
  <si>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</si>
  <si>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</si>
  <si>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</si>
  <si>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</si>
  <si>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</si>
  <si>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3 (Real)</t>
  </si>
  <si>
    <t>Quiz: Exercise UNIT 4 (Real)</t>
  </si>
  <si>
    <t>Quiz: Exercise UNIT 5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</si>
  <si>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</si>
  <si>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</si>
  <si>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</si>
  <si>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</si>
  <si>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</si>
  <si>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</si>
  <si>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</si>
  <si>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</si>
  <si>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Ban</t>
  </si>
  <si>
    <t>Natasa</t>
  </si>
  <si>
    <t>14026</t>
  </si>
  <si>
    <t>ban.natasa@pucsr.edu.kh</t>
  </si>
  <si>
    <t>-</t>
  </si>
  <si>
    <t>1675939138</t>
  </si>
  <si>
    <t>Bunna</t>
  </si>
  <si>
    <t>David</t>
  </si>
  <si>
    <t>14329</t>
  </si>
  <si>
    <t>bunna.david@pucsr.edu.kh</t>
  </si>
  <si>
    <t>Chan</t>
  </si>
  <si>
    <t>Oudom</t>
  </si>
  <si>
    <t>13944</t>
  </si>
  <si>
    <t>chan.oudom@pucsr.edu.kh</t>
  </si>
  <si>
    <t>Sokunvichara</t>
  </si>
  <si>
    <t>chan.sokunvichara@pucsr.edu.kh</t>
  </si>
  <si>
    <t>Chea</t>
  </si>
  <si>
    <t>Sovansideth</t>
  </si>
  <si>
    <t>14409</t>
  </si>
  <si>
    <t>chea.sovansideth@pucsr.edu.kh</t>
  </si>
  <si>
    <t>Chheak</t>
  </si>
  <si>
    <t>Monyrath</t>
  </si>
  <si>
    <t>chheak.monyrath@pucsr.edu.kh</t>
  </si>
  <si>
    <t>Chin</t>
  </si>
  <si>
    <t>Seyhaphina</t>
  </si>
  <si>
    <t>13595</t>
  </si>
  <si>
    <t>chin.seyhaphina@pucsr.edu.kh</t>
  </si>
  <si>
    <t>Chrech</t>
  </si>
  <si>
    <t>Sotheara</t>
  </si>
  <si>
    <t>14036</t>
  </si>
  <si>
    <t>chrech.sotheara@pucsr.edu.kh</t>
  </si>
  <si>
    <t>Douk</t>
  </si>
  <si>
    <t>Keven</t>
  </si>
  <si>
    <t>14402</t>
  </si>
  <si>
    <t>douk.keven@pucsr.edu.kh</t>
  </si>
  <si>
    <t>Eang</t>
  </si>
  <si>
    <t>Lysien</t>
  </si>
  <si>
    <t>13265</t>
  </si>
  <si>
    <t>eang.lysien@pucsr.edu.kh</t>
  </si>
  <si>
    <t>Gnep</t>
  </si>
  <si>
    <t>Sonaly</t>
  </si>
  <si>
    <t>14107</t>
  </si>
  <si>
    <t>gnep.sonaly@pucsr.edu.kh</t>
  </si>
  <si>
    <t>Heng</t>
  </si>
  <si>
    <t>Seyha</t>
  </si>
  <si>
    <t>14361</t>
  </si>
  <si>
    <t>heng.seyha2@pucsr.edu.kh</t>
  </si>
  <si>
    <t>Hoeurm</t>
  </si>
  <si>
    <t>Kimho</t>
  </si>
  <si>
    <t>14067</t>
  </si>
  <si>
    <t>hoeurm.kimho@pucsr.edu.kh</t>
  </si>
  <si>
    <t>Hout</t>
  </si>
  <si>
    <t>Sopanha</t>
  </si>
  <si>
    <t>14783</t>
  </si>
  <si>
    <t>hout.sopanha@pucsr.edu.kh</t>
  </si>
  <si>
    <t>Hun</t>
  </si>
  <si>
    <t>Sokheang</t>
  </si>
  <si>
    <t>12249</t>
  </si>
  <si>
    <t>hun.sokheang@pucsr.edu.kh</t>
  </si>
  <si>
    <t>Kai</t>
  </si>
  <si>
    <t>Manin</t>
  </si>
  <si>
    <t>13939</t>
  </si>
  <si>
    <t>kai.manin@pucsr.edu.kh</t>
  </si>
  <si>
    <t>Khoeng</t>
  </si>
  <si>
    <t>Youlyseang</t>
  </si>
  <si>
    <t>13255</t>
  </si>
  <si>
    <t>khoeng.youlyseang@pucsr.edu.kh</t>
  </si>
  <si>
    <t>Khun</t>
  </si>
  <si>
    <t>Net</t>
  </si>
  <si>
    <t>13606</t>
  </si>
  <si>
    <t>khun.net@pucsr.edu.kh</t>
  </si>
  <si>
    <t>Kong</t>
  </si>
  <si>
    <t>Itskay</t>
  </si>
  <si>
    <t>14789</t>
  </si>
  <si>
    <t>kong.itskay@pucsr.edu.kh</t>
  </si>
  <si>
    <t>Lach</t>
  </si>
  <si>
    <t>Thaily</t>
  </si>
  <si>
    <t>12464</t>
  </si>
  <si>
    <t>lach.thaily@pucsr.edu.kh</t>
  </si>
  <si>
    <t>Laylay</t>
  </si>
  <si>
    <t>Ratheanin</t>
  </si>
  <si>
    <t>14831</t>
  </si>
  <si>
    <t>laylay.ratheanin@pucsr.edu.kh</t>
  </si>
  <si>
    <t>Lorn</t>
  </si>
  <si>
    <t>Ratha</t>
  </si>
  <si>
    <t>13338</t>
  </si>
  <si>
    <t>lorn.ratha@pucsr.edu.kh</t>
  </si>
  <si>
    <t>Mang</t>
  </si>
  <si>
    <t>Soben</t>
  </si>
  <si>
    <t>13378</t>
  </si>
  <si>
    <t>mang.soben@pucsr.edu.kh</t>
  </si>
  <si>
    <t>Soksan</t>
  </si>
  <si>
    <t>13329</t>
  </si>
  <si>
    <t>mang.soksan@pucsr.edu.kh</t>
  </si>
  <si>
    <t>Men</t>
  </si>
  <si>
    <t>Chanpich</t>
  </si>
  <si>
    <t>14405</t>
  </si>
  <si>
    <t>men.chanpich@pucsr.edu.kh</t>
  </si>
  <si>
    <t>Phouthon</t>
  </si>
  <si>
    <t>14060</t>
  </si>
  <si>
    <t>men.phouthon@pucsr.edu.kh</t>
  </si>
  <si>
    <t>Phy</t>
  </si>
  <si>
    <t>Chanmongkoul</t>
  </si>
  <si>
    <t>13308</t>
  </si>
  <si>
    <t>phy.chanmongkoul@pucsr.edu.kh</t>
  </si>
  <si>
    <t>Sarik</t>
  </si>
  <si>
    <t>Rothtanakneary</t>
  </si>
  <si>
    <t>14394</t>
  </si>
  <si>
    <t>sarik.rothtanakneary@pucsr.edu.kh</t>
  </si>
  <si>
    <t>Sey</t>
  </si>
  <si>
    <t>Sokheng</t>
  </si>
  <si>
    <t>12422</t>
  </si>
  <si>
    <t>sey.sokheng@pucsr.edu.kh</t>
  </si>
  <si>
    <t>Soeng</t>
  </si>
  <si>
    <t>Sophea</t>
  </si>
  <si>
    <t>14811</t>
  </si>
  <si>
    <t>soeng.sophea@pucsr.edu.kh</t>
  </si>
  <si>
    <t>Thuok</t>
  </si>
  <si>
    <t>Monita</t>
  </si>
  <si>
    <t>13919</t>
  </si>
  <si>
    <t>thuok.monita@pucsr.edu.kh</t>
  </si>
  <si>
    <t>Ung</t>
  </si>
  <si>
    <t>Dyvut</t>
  </si>
  <si>
    <t>13264</t>
  </si>
  <si>
    <t>ung.dyvut@pucsr.edu.kh</t>
  </si>
  <si>
    <t>Vuth</t>
  </si>
  <si>
    <t>Visal</t>
  </si>
  <si>
    <t>10493</t>
  </si>
  <si>
    <t>vuth.visal@pucsr.edu.kh</t>
  </si>
  <si>
    <t>Vy</t>
  </si>
  <si>
    <t>Thomanea</t>
  </si>
  <si>
    <t>13604</t>
  </si>
  <si>
    <t>vy.thomanea@pucsr.edu.kh</t>
  </si>
  <si>
    <t>13317</t>
  </si>
  <si>
    <t>rith.sotina@pucsr.edu.kh</t>
  </si>
  <si>
    <t>SURNAME</t>
  </si>
  <si>
    <t>FIRST NAME</t>
  </si>
  <si>
    <t>ID</t>
  </si>
  <si>
    <t>2 DAYS</t>
  </si>
  <si>
    <t>3 DAYS</t>
  </si>
  <si>
    <t>GRADE</t>
  </si>
  <si>
    <t>EHSS-5/ Result</t>
  </si>
  <si>
    <t>14825</t>
  </si>
  <si>
    <t>12716</t>
  </si>
  <si>
    <t>Rith</t>
  </si>
  <si>
    <t>Sotina</t>
  </si>
  <si>
    <t xml:space="preserve"> ABSENCE PENALTY </t>
  </si>
  <si>
    <t xml:space="preserve"> FINAL SCORE AFTER PENALTY </t>
  </si>
  <si>
    <t xml:space="preserve"> SUBTOTAL</t>
  </si>
  <si>
    <t>Column1</t>
  </si>
  <si>
    <t>Column2</t>
  </si>
  <si>
    <t>EHSS-5 Final Results - November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</si>
</sst>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8"/>
      <name val="Calibri"/>
      <family val="2"/>
    </font>
    <font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2" fontId="0" fillId="0" borderId="0" xfId="0" applyNumberFormat="1"/>
    <xf numFmtId="2" fontId="6" fillId="0" borderId="0" xfId="0" applyNumberFormat="1" applyFont="1"/>
    <xf numFmtId="2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11"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EB8D69-485A-064A-8254-1D161912575A}" name="Table1" displayName="Table1" ref="D6:L37" totalsRowShown="0" headerRowDxfId="2">
  <autoFilter ref="D6:L37" xr:uid="{ECEB8D69-485A-064A-8254-1D161912575A}"/>
  <tableColumns count="9">
    <tableColumn id="1" xr3:uid="{8E47B095-0AF2-4D4A-AEC9-0B542ECC832A}" name="ID" dataDxfId="7"/>
    <tableColumn id="2" xr3:uid="{886B2A2D-5B8B-884C-AD14-3913D99F755E}" name="2 DAYS"/>
    <tableColumn id="3" xr3:uid="{5FAF097A-9274-AA45-B86D-BEB56A9FD461}" name="Column1" dataDxfId="6">
      <calculatedColumnFormula>E7*0.4</calculatedColumnFormula>
    </tableColumn>
    <tableColumn id="4" xr3:uid="{E4A006C9-C38B-8F49-898B-E33CA6A09505}" name="3 DAYS"/>
    <tableColumn id="5" xr3:uid="{E5E337E3-0A6B-3947-800B-2DB2C422F3E4}" name="Column2" dataDxfId="5">
      <calculatedColumnFormula>G7*0.6</calculatedColumnFormula>
    </tableColumn>
    <tableColumn id="6" xr3:uid="{418E3793-74A9-2642-A4AA-F22E132789DB}" name=" SUBTOTAL" dataDxfId="4">
      <calculatedColumnFormula>F7+H7</calculatedColumnFormula>
    </tableColumn>
    <tableColumn id="7" xr3:uid="{72C58BD2-AE88-064F-AAF6-0A7132EF8AEB}" name=" ABSENCE PENALTY " dataDxfId="1">
      <calculatedColumnFormula>V7*0.7*0.3167*100</calculatedColumnFormula>
    </tableColumn>
    <tableColumn id="8" xr3:uid="{F248FC36-4BF2-D74B-BA4C-7611A2C03727}" name=" FINAL SCORE AFTER PENALTY " dataDxfId="0">
      <calculatedColumnFormula>Table1[[#This Row],[ SUBTOTAL]]-Table1[[#This Row],[ ABSENCE PENALTY ]]</calculatedColumnFormula>
    </tableColumn>
    <tableColumn id="9" xr3:uid="{E95B7359-E372-834F-89FD-47B6972A5481}" name="GRADE" dataDxfId="3">
      <calculatedColumnFormula>IF(K7&lt;50,"F",IF(K7&lt;65,"D",IF(K7&lt;80,"C",IF(K7&lt;90,"B",IF(K7&gt;=90,"A")))))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6"/>
  <sheetViews>
    <sheetView topLeftCell="H10" workbookViewId="0">
      <selection activeCell="Z1" sqref="Z1:AA36"/>
    </sheetView>
  </sheetViews>
  <sheetFormatPr baseColWidth="10" defaultColWidth="8.83203125" defaultRowHeight="15" x14ac:dyDescent="0.2"/>
  <cols>
    <col min="2" max="2" width="17.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s="1" t="s">
        <v>28</v>
      </c>
      <c r="B2" s="1" t="s">
        <v>29</v>
      </c>
      <c r="C2" s="1" t="s">
        <v>30</v>
      </c>
      <c r="D2" s="1"/>
      <c r="E2" s="1"/>
      <c r="F2" s="1" t="s">
        <v>31</v>
      </c>
      <c r="G2">
        <v>58.9</v>
      </c>
      <c r="H2">
        <v>61.09</v>
      </c>
      <c r="I2">
        <v>7.86</v>
      </c>
      <c r="J2">
        <v>4.95</v>
      </c>
      <c r="K2">
        <v>5.53</v>
      </c>
      <c r="L2">
        <v>0</v>
      </c>
      <c r="M2">
        <v>0</v>
      </c>
      <c r="N2">
        <v>53.23</v>
      </c>
      <c r="O2">
        <v>7.6</v>
      </c>
      <c r="P2">
        <v>52.38</v>
      </c>
      <c r="Q2">
        <v>5.42</v>
      </c>
      <c r="R2">
        <v>6.64</v>
      </c>
      <c r="S2">
        <v>4.2</v>
      </c>
      <c r="T2">
        <v>0</v>
      </c>
      <c r="U2">
        <v>0</v>
      </c>
      <c r="V2">
        <v>0</v>
      </c>
      <c r="W2">
        <v>46.96</v>
      </c>
      <c r="X2">
        <v>6.71</v>
      </c>
      <c r="Y2">
        <v>5</v>
      </c>
      <c r="Z2" s="1" t="s">
        <v>32</v>
      </c>
      <c r="AA2" s="1" t="s">
        <v>32</v>
      </c>
      <c r="AB2" s="1" t="s">
        <v>33</v>
      </c>
    </row>
    <row r="3" spans="1:28" x14ac:dyDescent="0.2">
      <c r="A3" s="1" t="s">
        <v>34</v>
      </c>
      <c r="B3" s="1" t="s">
        <v>35</v>
      </c>
      <c r="C3" s="1" t="s">
        <v>36</v>
      </c>
      <c r="D3" s="1"/>
      <c r="E3" s="1"/>
      <c r="F3" s="1" t="s">
        <v>37</v>
      </c>
      <c r="G3">
        <v>83.08</v>
      </c>
      <c r="H3">
        <v>83.15</v>
      </c>
      <c r="I3">
        <v>12.53</v>
      </c>
      <c r="J3">
        <v>8.25</v>
      </c>
      <c r="K3">
        <v>8.4499999999999993</v>
      </c>
      <c r="L3">
        <v>13.01</v>
      </c>
      <c r="M3">
        <v>8.67</v>
      </c>
      <c r="N3">
        <v>57.61</v>
      </c>
      <c r="O3">
        <v>8.23</v>
      </c>
      <c r="P3">
        <v>81.23</v>
      </c>
      <c r="Q3">
        <v>10.8</v>
      </c>
      <c r="R3">
        <v>7.08</v>
      </c>
      <c r="S3">
        <v>6.79</v>
      </c>
      <c r="T3">
        <v>7.73</v>
      </c>
      <c r="U3">
        <v>12.03</v>
      </c>
      <c r="V3">
        <v>8.02</v>
      </c>
      <c r="W3">
        <v>58.41</v>
      </c>
      <c r="X3">
        <v>8.34</v>
      </c>
      <c r="Y3">
        <v>5</v>
      </c>
      <c r="Z3" s="1" t="s">
        <v>32</v>
      </c>
      <c r="AA3" s="1" t="s">
        <v>32</v>
      </c>
      <c r="AB3" s="1" t="s">
        <v>33</v>
      </c>
    </row>
    <row r="4" spans="1:28" x14ac:dyDescent="0.2">
      <c r="A4" s="1" t="s">
        <v>38</v>
      </c>
      <c r="B4" s="1" t="s">
        <v>39</v>
      </c>
      <c r="C4" s="1" t="s">
        <v>40</v>
      </c>
      <c r="D4" s="1"/>
      <c r="E4" s="1"/>
      <c r="F4" s="1" t="s">
        <v>41</v>
      </c>
      <c r="G4">
        <v>87.72</v>
      </c>
      <c r="H4">
        <v>86.63</v>
      </c>
      <c r="I4">
        <v>11.89</v>
      </c>
      <c r="J4">
        <v>7.67</v>
      </c>
      <c r="K4">
        <v>8.18</v>
      </c>
      <c r="L4">
        <v>11.63</v>
      </c>
      <c r="M4">
        <v>7.75</v>
      </c>
      <c r="N4">
        <v>63.11</v>
      </c>
      <c r="O4">
        <v>9.02</v>
      </c>
      <c r="P4">
        <v>87.52</v>
      </c>
      <c r="Q4">
        <v>12.02</v>
      </c>
      <c r="R4">
        <v>7.85</v>
      </c>
      <c r="S4">
        <v>7.86</v>
      </c>
      <c r="T4">
        <v>8.33</v>
      </c>
      <c r="U4">
        <v>13.05</v>
      </c>
      <c r="V4">
        <v>8.6999999999999993</v>
      </c>
      <c r="W4">
        <v>62.44</v>
      </c>
      <c r="X4">
        <v>8.92</v>
      </c>
      <c r="Y4">
        <v>5</v>
      </c>
      <c r="Z4" s="1" t="s">
        <v>32</v>
      </c>
      <c r="AA4" s="1" t="s">
        <v>32</v>
      </c>
      <c r="AB4" s="1" t="s">
        <v>33</v>
      </c>
    </row>
    <row r="5" spans="1:28" x14ac:dyDescent="0.2">
      <c r="A5" s="1" t="s">
        <v>38</v>
      </c>
      <c r="B5" s="1" t="s">
        <v>42</v>
      </c>
      <c r="C5" s="1" t="s">
        <v>170</v>
      </c>
      <c r="D5" s="1"/>
      <c r="E5" s="1"/>
      <c r="F5" s="1" t="s">
        <v>43</v>
      </c>
      <c r="G5">
        <v>73.31</v>
      </c>
      <c r="H5">
        <v>81.48</v>
      </c>
      <c r="I5">
        <v>11.56</v>
      </c>
      <c r="J5">
        <v>7.96</v>
      </c>
      <c r="K5">
        <v>7.45</v>
      </c>
      <c r="L5">
        <v>11.39</v>
      </c>
      <c r="M5">
        <v>7.59</v>
      </c>
      <c r="N5">
        <v>58.52</v>
      </c>
      <c r="O5">
        <v>8.36</v>
      </c>
      <c r="P5">
        <v>62.34</v>
      </c>
      <c r="Q5">
        <v>10.99</v>
      </c>
      <c r="R5">
        <v>7.64</v>
      </c>
      <c r="S5">
        <v>7.41</v>
      </c>
      <c r="T5">
        <v>6.92</v>
      </c>
      <c r="U5">
        <v>1.53</v>
      </c>
      <c r="V5">
        <v>1.02</v>
      </c>
      <c r="W5">
        <v>49.82</v>
      </c>
      <c r="X5">
        <v>7.12</v>
      </c>
      <c r="Y5">
        <v>5</v>
      </c>
      <c r="Z5" s="1" t="s">
        <v>32</v>
      </c>
      <c r="AA5" s="1" t="s">
        <v>32</v>
      </c>
      <c r="AB5" s="1" t="s">
        <v>33</v>
      </c>
    </row>
    <row r="6" spans="1:28" x14ac:dyDescent="0.2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74.81</v>
      </c>
      <c r="H6">
        <v>80.05</v>
      </c>
      <c r="I6">
        <v>10.32</v>
      </c>
      <c r="J6">
        <v>7.57</v>
      </c>
      <c r="K6">
        <v>6.18</v>
      </c>
      <c r="L6">
        <v>11.21</v>
      </c>
      <c r="M6">
        <v>7.47</v>
      </c>
      <c r="N6">
        <v>58.52</v>
      </c>
      <c r="O6">
        <v>8.36</v>
      </c>
      <c r="P6">
        <v>66.930000000000007</v>
      </c>
      <c r="Q6">
        <v>6.91</v>
      </c>
      <c r="R6">
        <v>6.32</v>
      </c>
      <c r="S6">
        <v>7.5</v>
      </c>
      <c r="T6">
        <v>0</v>
      </c>
      <c r="U6">
        <v>0</v>
      </c>
      <c r="V6">
        <v>0</v>
      </c>
      <c r="W6">
        <v>60.02</v>
      </c>
      <c r="X6">
        <v>8.57</v>
      </c>
      <c r="Y6">
        <v>5</v>
      </c>
      <c r="Z6" s="1" t="s">
        <v>32</v>
      </c>
      <c r="AA6" s="1" t="s">
        <v>32</v>
      </c>
      <c r="AB6" s="1" t="s">
        <v>33</v>
      </c>
    </row>
    <row r="7" spans="1:28" x14ac:dyDescent="0.2">
      <c r="A7" s="1" t="s">
        <v>48</v>
      </c>
      <c r="B7" s="1" t="s">
        <v>49</v>
      </c>
      <c r="C7" s="1" t="s">
        <v>171</v>
      </c>
      <c r="D7" s="1"/>
      <c r="E7" s="1"/>
      <c r="F7" s="1" t="s">
        <v>50</v>
      </c>
      <c r="G7">
        <v>85.49</v>
      </c>
      <c r="H7">
        <v>85.34</v>
      </c>
      <c r="I7">
        <v>12.49</v>
      </c>
      <c r="J7">
        <v>8.83</v>
      </c>
      <c r="K7">
        <v>7.82</v>
      </c>
      <c r="L7">
        <v>12.03</v>
      </c>
      <c r="M7">
        <v>8.02</v>
      </c>
      <c r="N7">
        <v>60.82</v>
      </c>
      <c r="O7">
        <v>8.69</v>
      </c>
      <c r="P7">
        <v>84.12</v>
      </c>
      <c r="Q7">
        <v>11.23</v>
      </c>
      <c r="R7">
        <v>7.57</v>
      </c>
      <c r="S7">
        <v>6.34</v>
      </c>
      <c r="T7">
        <v>8.5500000000000007</v>
      </c>
      <c r="U7">
        <v>11.84</v>
      </c>
      <c r="V7">
        <v>7.89</v>
      </c>
      <c r="W7">
        <v>61.05</v>
      </c>
      <c r="X7">
        <v>8.7200000000000006</v>
      </c>
      <c r="Y7">
        <v>5</v>
      </c>
      <c r="Z7" s="1" t="s">
        <v>32</v>
      </c>
      <c r="AA7" s="1" t="s">
        <v>32</v>
      </c>
      <c r="AB7" s="1" t="s">
        <v>33</v>
      </c>
    </row>
    <row r="8" spans="1:28" x14ac:dyDescent="0.2">
      <c r="A8" s="1" t="s">
        <v>51</v>
      </c>
      <c r="B8" s="1" t="s">
        <v>52</v>
      </c>
      <c r="C8" s="1" t="s">
        <v>53</v>
      </c>
      <c r="D8" s="1"/>
      <c r="E8" s="1"/>
      <c r="F8" s="1" t="s">
        <v>54</v>
      </c>
      <c r="G8">
        <v>86.62</v>
      </c>
      <c r="H8">
        <v>85.29</v>
      </c>
      <c r="I8">
        <v>11.95</v>
      </c>
      <c r="J8">
        <v>8.5399999999999991</v>
      </c>
      <c r="K8">
        <v>7.39</v>
      </c>
      <c r="L8">
        <v>13.13</v>
      </c>
      <c r="M8">
        <v>8.75</v>
      </c>
      <c r="N8">
        <v>60.21</v>
      </c>
      <c r="O8">
        <v>8.6</v>
      </c>
      <c r="P8">
        <v>86.53</v>
      </c>
      <c r="Q8">
        <v>11.97</v>
      </c>
      <c r="R8">
        <v>8.69</v>
      </c>
      <c r="S8">
        <v>7.77</v>
      </c>
      <c r="T8">
        <v>7.49</v>
      </c>
      <c r="U8">
        <v>12.63</v>
      </c>
      <c r="V8">
        <v>8.42</v>
      </c>
      <c r="W8">
        <v>61.93</v>
      </c>
      <c r="X8">
        <v>8.85</v>
      </c>
      <c r="Y8">
        <v>5</v>
      </c>
      <c r="Z8" s="1" t="s">
        <v>32</v>
      </c>
      <c r="AA8" s="1" t="s">
        <v>32</v>
      </c>
      <c r="AB8" s="1" t="s">
        <v>33</v>
      </c>
    </row>
    <row r="9" spans="1:28" x14ac:dyDescent="0.2">
      <c r="A9" s="1" t="s">
        <v>55</v>
      </c>
      <c r="B9" s="1" t="s">
        <v>56</v>
      </c>
      <c r="C9" s="1" t="s">
        <v>57</v>
      </c>
      <c r="D9" s="1"/>
      <c r="E9" s="1"/>
      <c r="F9" s="1" t="s">
        <v>58</v>
      </c>
      <c r="G9">
        <v>85.43</v>
      </c>
      <c r="H9">
        <v>84.13</v>
      </c>
      <c r="I9">
        <v>12.62</v>
      </c>
      <c r="J9">
        <v>8.74</v>
      </c>
      <c r="K9">
        <v>8.09</v>
      </c>
      <c r="L9">
        <v>12.6</v>
      </c>
      <c r="M9">
        <v>8.4</v>
      </c>
      <c r="N9">
        <v>58.91</v>
      </c>
      <c r="O9">
        <v>8.42</v>
      </c>
      <c r="P9">
        <v>85.2</v>
      </c>
      <c r="Q9">
        <v>12.18</v>
      </c>
      <c r="R9">
        <v>8.41</v>
      </c>
      <c r="S9">
        <v>7.86</v>
      </c>
      <c r="T9">
        <v>8.1</v>
      </c>
      <c r="U9">
        <v>11.89</v>
      </c>
      <c r="V9">
        <v>7.93</v>
      </c>
      <c r="W9">
        <v>61.12</v>
      </c>
      <c r="X9">
        <v>8.73</v>
      </c>
      <c r="Y9">
        <v>5</v>
      </c>
      <c r="Z9" s="1" t="s">
        <v>32</v>
      </c>
      <c r="AA9" s="1" t="s">
        <v>32</v>
      </c>
      <c r="AB9" s="1" t="s">
        <v>33</v>
      </c>
    </row>
    <row r="10" spans="1:28" x14ac:dyDescent="0.2">
      <c r="A10" s="1" t="s">
        <v>59</v>
      </c>
      <c r="B10" s="1" t="s">
        <v>60</v>
      </c>
      <c r="C10" s="1" t="s">
        <v>61</v>
      </c>
      <c r="D10" s="1"/>
      <c r="E10" s="1"/>
      <c r="F10" s="1" t="s">
        <v>62</v>
      </c>
      <c r="G10">
        <v>53.04</v>
      </c>
      <c r="H10">
        <v>50.65</v>
      </c>
      <c r="I10">
        <v>0</v>
      </c>
      <c r="J10">
        <v>0</v>
      </c>
      <c r="K10">
        <v>0</v>
      </c>
      <c r="L10">
        <v>0</v>
      </c>
      <c r="M10">
        <v>0</v>
      </c>
      <c r="N10">
        <v>50.65</v>
      </c>
      <c r="O10">
        <v>7.24</v>
      </c>
      <c r="P10">
        <v>50.48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50.48</v>
      </c>
      <c r="X10">
        <v>7.21</v>
      </c>
      <c r="Y10">
        <v>5</v>
      </c>
      <c r="Z10" s="1" t="s">
        <v>32</v>
      </c>
      <c r="AA10" s="1" t="s">
        <v>32</v>
      </c>
      <c r="AB10" s="1" t="s">
        <v>33</v>
      </c>
    </row>
    <row r="11" spans="1:28" x14ac:dyDescent="0.2">
      <c r="A11" s="1" t="s">
        <v>63</v>
      </c>
      <c r="B11" s="1" t="s">
        <v>64</v>
      </c>
      <c r="C11" s="1" t="s">
        <v>65</v>
      </c>
      <c r="D11" s="1"/>
      <c r="E11" s="1"/>
      <c r="F11" s="1" t="s">
        <v>66</v>
      </c>
      <c r="G11">
        <v>84.58</v>
      </c>
      <c r="H11">
        <v>80.55</v>
      </c>
      <c r="I11">
        <v>12.98</v>
      </c>
      <c r="J11">
        <v>9.1300000000000008</v>
      </c>
      <c r="K11">
        <v>8.18</v>
      </c>
      <c r="L11">
        <v>12.26</v>
      </c>
      <c r="M11">
        <v>8.17</v>
      </c>
      <c r="N11">
        <v>55.31</v>
      </c>
      <c r="O11">
        <v>7.9</v>
      </c>
      <c r="P11">
        <v>86.98</v>
      </c>
      <c r="Q11">
        <v>12.36</v>
      </c>
      <c r="R11">
        <v>7.94</v>
      </c>
      <c r="S11">
        <v>7.95</v>
      </c>
      <c r="T11">
        <v>8.82</v>
      </c>
      <c r="U11">
        <v>12.98</v>
      </c>
      <c r="V11">
        <v>8.66</v>
      </c>
      <c r="W11">
        <v>61.64</v>
      </c>
      <c r="X11">
        <v>8.81</v>
      </c>
      <c r="Y11">
        <v>5</v>
      </c>
      <c r="Z11" s="1" t="s">
        <v>32</v>
      </c>
      <c r="AA11" s="1" t="s">
        <v>32</v>
      </c>
      <c r="AB11" s="1" t="s">
        <v>33</v>
      </c>
    </row>
    <row r="12" spans="1:28" x14ac:dyDescent="0.2">
      <c r="A12" s="1" t="s">
        <v>67</v>
      </c>
      <c r="B12" s="1" t="s">
        <v>68</v>
      </c>
      <c r="C12" s="1" t="s">
        <v>69</v>
      </c>
      <c r="D12" s="1"/>
      <c r="E12" s="1"/>
      <c r="F12" s="1" t="s">
        <v>70</v>
      </c>
      <c r="G12">
        <v>81.53</v>
      </c>
      <c r="H12">
        <v>84.58</v>
      </c>
      <c r="I12">
        <v>11.65</v>
      </c>
      <c r="J12">
        <v>8.74</v>
      </c>
      <c r="K12">
        <v>6.8</v>
      </c>
      <c r="L12">
        <v>12.49</v>
      </c>
      <c r="M12">
        <v>8.32</v>
      </c>
      <c r="N12">
        <v>60.44</v>
      </c>
      <c r="O12">
        <v>8.6300000000000008</v>
      </c>
      <c r="P12">
        <v>76.540000000000006</v>
      </c>
      <c r="Q12">
        <v>7.27</v>
      </c>
      <c r="R12">
        <v>7.76</v>
      </c>
      <c r="S12">
        <v>6.79</v>
      </c>
      <c r="T12">
        <v>0</v>
      </c>
      <c r="U12">
        <v>10.35</v>
      </c>
      <c r="V12">
        <v>6.9</v>
      </c>
      <c r="W12">
        <v>58.92</v>
      </c>
      <c r="X12">
        <v>8.42</v>
      </c>
      <c r="Y12">
        <v>5</v>
      </c>
      <c r="Z12" s="1" t="s">
        <v>32</v>
      </c>
      <c r="AA12" s="1" t="s">
        <v>32</v>
      </c>
      <c r="AB12" s="1" t="s">
        <v>33</v>
      </c>
    </row>
    <row r="13" spans="1:28" x14ac:dyDescent="0.2">
      <c r="A13" s="1" t="s">
        <v>71</v>
      </c>
      <c r="B13" s="1" t="s">
        <v>72</v>
      </c>
      <c r="C13" s="1" t="s">
        <v>73</v>
      </c>
      <c r="D13" s="1"/>
      <c r="E13" s="1"/>
      <c r="F13" s="1" t="s">
        <v>74</v>
      </c>
      <c r="G13">
        <v>90.48</v>
      </c>
      <c r="H13">
        <v>92.32</v>
      </c>
      <c r="I13">
        <v>13.7</v>
      </c>
      <c r="J13">
        <v>9.9</v>
      </c>
      <c r="K13">
        <v>8.36</v>
      </c>
      <c r="L13">
        <v>14.13</v>
      </c>
      <c r="M13">
        <v>9.42</v>
      </c>
      <c r="N13">
        <v>64.489999999999995</v>
      </c>
      <c r="O13">
        <v>9.2100000000000009</v>
      </c>
      <c r="P13">
        <v>87.64</v>
      </c>
      <c r="Q13">
        <v>12.54</v>
      </c>
      <c r="R13">
        <v>8.5</v>
      </c>
      <c r="S13">
        <v>8.0399999999999991</v>
      </c>
      <c r="T13">
        <v>8.5500000000000007</v>
      </c>
      <c r="U13">
        <v>12.21</v>
      </c>
      <c r="V13">
        <v>8.14</v>
      </c>
      <c r="W13">
        <v>62.88</v>
      </c>
      <c r="X13">
        <v>8.98</v>
      </c>
      <c r="Y13">
        <v>5</v>
      </c>
      <c r="Z13" s="1" t="s">
        <v>32</v>
      </c>
      <c r="AA13" s="1" t="s">
        <v>32</v>
      </c>
      <c r="AB13" s="1" t="s">
        <v>33</v>
      </c>
    </row>
    <row r="14" spans="1:28" x14ac:dyDescent="0.2">
      <c r="A14" s="1" t="s">
        <v>75</v>
      </c>
      <c r="B14" s="1" t="s">
        <v>76</v>
      </c>
      <c r="C14" s="1" t="s">
        <v>77</v>
      </c>
      <c r="D14" s="1"/>
      <c r="E14" s="1"/>
      <c r="F14" s="1" t="s">
        <v>78</v>
      </c>
      <c r="G14">
        <v>84.16</v>
      </c>
      <c r="H14">
        <v>84.65</v>
      </c>
      <c r="I14">
        <v>12.08</v>
      </c>
      <c r="J14">
        <v>9.32</v>
      </c>
      <c r="K14">
        <v>6.78</v>
      </c>
      <c r="L14">
        <v>12.52</v>
      </c>
      <c r="M14">
        <v>8.34</v>
      </c>
      <c r="N14">
        <v>60.05</v>
      </c>
      <c r="O14">
        <v>8.58</v>
      </c>
      <c r="P14">
        <v>82.01</v>
      </c>
      <c r="Q14">
        <v>8.56</v>
      </c>
      <c r="R14">
        <v>8.1300000000000008</v>
      </c>
      <c r="S14">
        <v>7.23</v>
      </c>
      <c r="T14">
        <v>1.76</v>
      </c>
      <c r="U14">
        <v>11.37</v>
      </c>
      <c r="V14">
        <v>7.58</v>
      </c>
      <c r="W14">
        <v>62.08</v>
      </c>
      <c r="X14">
        <v>8.8699999999999992</v>
      </c>
      <c r="Y14">
        <v>5</v>
      </c>
      <c r="Z14" s="1" t="s">
        <v>32</v>
      </c>
      <c r="AA14" s="1" t="s">
        <v>32</v>
      </c>
      <c r="AB14" s="1" t="s">
        <v>33</v>
      </c>
    </row>
    <row r="15" spans="1:28" x14ac:dyDescent="0.2">
      <c r="A15" s="1" t="s">
        <v>79</v>
      </c>
      <c r="B15" s="1" t="s">
        <v>80</v>
      </c>
      <c r="C15" s="1" t="s">
        <v>81</v>
      </c>
      <c r="D15" s="1"/>
      <c r="E15" s="1"/>
      <c r="F15" s="1" t="s">
        <v>82</v>
      </c>
      <c r="G15">
        <v>78.39</v>
      </c>
      <c r="H15">
        <v>81.05</v>
      </c>
      <c r="I15">
        <v>11.5</v>
      </c>
      <c r="J15">
        <v>8.4</v>
      </c>
      <c r="K15">
        <v>6.94</v>
      </c>
      <c r="L15">
        <v>11.17</v>
      </c>
      <c r="M15">
        <v>7.45</v>
      </c>
      <c r="N15">
        <v>58.37</v>
      </c>
      <c r="O15">
        <v>8.34</v>
      </c>
      <c r="P15">
        <v>73.459999999999994</v>
      </c>
      <c r="Q15">
        <v>9.24</v>
      </c>
      <c r="R15">
        <v>7.53</v>
      </c>
      <c r="S15">
        <v>5.98</v>
      </c>
      <c r="T15">
        <v>4.96</v>
      </c>
      <c r="U15">
        <v>9.77</v>
      </c>
      <c r="V15">
        <v>6.52</v>
      </c>
      <c r="W15">
        <v>54.44</v>
      </c>
      <c r="X15">
        <v>7.78</v>
      </c>
      <c r="Y15">
        <v>5</v>
      </c>
      <c r="Z15" s="1" t="s">
        <v>32</v>
      </c>
      <c r="AA15" s="1" t="s">
        <v>32</v>
      </c>
      <c r="AB15" s="1" t="s">
        <v>33</v>
      </c>
    </row>
    <row r="16" spans="1:28" x14ac:dyDescent="0.2">
      <c r="A16" s="1" t="s">
        <v>83</v>
      </c>
      <c r="B16" s="1" t="s">
        <v>84</v>
      </c>
      <c r="C16" s="1" t="s">
        <v>85</v>
      </c>
      <c r="D16" s="1"/>
      <c r="E16" s="1"/>
      <c r="F16" s="1" t="s">
        <v>86</v>
      </c>
      <c r="G16">
        <v>79.260000000000005</v>
      </c>
      <c r="H16">
        <v>78.23</v>
      </c>
      <c r="I16">
        <v>10.07</v>
      </c>
      <c r="J16">
        <v>7.28</v>
      </c>
      <c r="K16">
        <v>6.15</v>
      </c>
      <c r="L16">
        <v>9.64</v>
      </c>
      <c r="M16">
        <v>6.43</v>
      </c>
      <c r="N16">
        <v>58.52</v>
      </c>
      <c r="O16">
        <v>8.36</v>
      </c>
      <c r="P16">
        <v>78.11</v>
      </c>
      <c r="Q16">
        <v>10.51</v>
      </c>
      <c r="R16">
        <v>7.2</v>
      </c>
      <c r="S16">
        <v>6.7</v>
      </c>
      <c r="T16">
        <v>7.14</v>
      </c>
      <c r="U16">
        <v>11.39</v>
      </c>
      <c r="V16">
        <v>7.59</v>
      </c>
      <c r="W16">
        <v>56.21</v>
      </c>
      <c r="X16">
        <v>8.0299999999999994</v>
      </c>
      <c r="Y16">
        <v>5</v>
      </c>
      <c r="Z16" s="1" t="s">
        <v>32</v>
      </c>
      <c r="AA16" s="1" t="s">
        <v>32</v>
      </c>
      <c r="AB16" s="1" t="s">
        <v>33</v>
      </c>
    </row>
    <row r="17" spans="1:28" x14ac:dyDescent="0.2">
      <c r="A17" s="1" t="s">
        <v>87</v>
      </c>
      <c r="B17" s="1" t="s">
        <v>88</v>
      </c>
      <c r="C17" s="1" t="s">
        <v>89</v>
      </c>
      <c r="D17" s="1"/>
      <c r="E17" s="1"/>
      <c r="F17" s="1" t="s">
        <v>90</v>
      </c>
      <c r="G17">
        <v>89.99</v>
      </c>
      <c r="H17">
        <v>91</v>
      </c>
      <c r="I17">
        <v>12.79</v>
      </c>
      <c r="J17">
        <v>9.9</v>
      </c>
      <c r="K17">
        <v>7.15</v>
      </c>
      <c r="L17">
        <v>13.57</v>
      </c>
      <c r="M17">
        <v>9.0500000000000007</v>
      </c>
      <c r="N17">
        <v>64.64</v>
      </c>
      <c r="O17">
        <v>9.23</v>
      </c>
      <c r="P17">
        <v>87.92</v>
      </c>
      <c r="Q17">
        <v>12.18</v>
      </c>
      <c r="R17">
        <v>8.7899999999999991</v>
      </c>
      <c r="S17">
        <v>7.59</v>
      </c>
      <c r="T17">
        <v>7.98</v>
      </c>
      <c r="U17">
        <v>12.42</v>
      </c>
      <c r="V17">
        <v>8.2799999999999994</v>
      </c>
      <c r="W17">
        <v>63.32</v>
      </c>
      <c r="X17">
        <v>9.0500000000000007</v>
      </c>
      <c r="Y17">
        <v>5</v>
      </c>
      <c r="Z17" s="1" t="s">
        <v>32</v>
      </c>
      <c r="AA17" s="1" t="s">
        <v>32</v>
      </c>
      <c r="AB17" s="1" t="s">
        <v>33</v>
      </c>
    </row>
    <row r="18" spans="1:28" x14ac:dyDescent="0.2">
      <c r="A18" s="1" t="s">
        <v>91</v>
      </c>
      <c r="B18" s="1" t="s">
        <v>92</v>
      </c>
      <c r="C18" s="1" t="s">
        <v>93</v>
      </c>
      <c r="D18" s="1"/>
      <c r="E18" s="1"/>
      <c r="F18" s="1" t="s">
        <v>94</v>
      </c>
      <c r="G18">
        <v>61.45</v>
      </c>
      <c r="H18">
        <v>64.75</v>
      </c>
      <c r="I18">
        <v>8.82</v>
      </c>
      <c r="J18">
        <v>6.5</v>
      </c>
      <c r="K18">
        <v>5.25</v>
      </c>
      <c r="L18">
        <v>11.41</v>
      </c>
      <c r="M18">
        <v>7.61</v>
      </c>
      <c r="N18">
        <v>44.52</v>
      </c>
      <c r="O18">
        <v>6.36</v>
      </c>
      <c r="P18">
        <v>54.08</v>
      </c>
      <c r="Q18">
        <v>6.22</v>
      </c>
      <c r="R18">
        <v>4.09</v>
      </c>
      <c r="S18">
        <v>3.48</v>
      </c>
      <c r="T18">
        <v>4.8600000000000003</v>
      </c>
      <c r="U18">
        <v>8.5299999999999994</v>
      </c>
      <c r="V18">
        <v>5.69</v>
      </c>
      <c r="W18">
        <v>39.33</v>
      </c>
      <c r="X18">
        <v>5.62</v>
      </c>
      <c r="Y18">
        <v>5</v>
      </c>
      <c r="Z18" s="1" t="s">
        <v>32</v>
      </c>
      <c r="AA18" s="1" t="s">
        <v>32</v>
      </c>
      <c r="AB18" s="1" t="s">
        <v>33</v>
      </c>
    </row>
    <row r="19" spans="1:28" x14ac:dyDescent="0.2">
      <c r="A19" s="1" t="s">
        <v>95</v>
      </c>
      <c r="B19" s="1" t="s">
        <v>96</v>
      </c>
      <c r="C19" s="1" t="s">
        <v>97</v>
      </c>
      <c r="D19" s="1"/>
      <c r="E19" s="1"/>
      <c r="F19" s="1" t="s">
        <v>98</v>
      </c>
      <c r="G19">
        <v>40.159999999999997</v>
      </c>
      <c r="H19">
        <v>78.239999999999995</v>
      </c>
      <c r="I19">
        <v>9.92</v>
      </c>
      <c r="J19">
        <v>7.38</v>
      </c>
      <c r="K19">
        <v>5.85</v>
      </c>
      <c r="L19">
        <v>12.62</v>
      </c>
      <c r="M19">
        <v>8.42</v>
      </c>
      <c r="N19">
        <v>55.69</v>
      </c>
      <c r="O19">
        <v>7.96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Z19">
        <v>10</v>
      </c>
      <c r="AA19">
        <v>25</v>
      </c>
      <c r="AB19" s="1" t="s">
        <v>33</v>
      </c>
    </row>
    <row r="20" spans="1:28" x14ac:dyDescent="0.2">
      <c r="A20" s="1" t="s">
        <v>99</v>
      </c>
      <c r="B20" s="1" t="s">
        <v>100</v>
      </c>
      <c r="C20" s="1" t="s">
        <v>101</v>
      </c>
      <c r="D20" s="1"/>
      <c r="E20" s="1"/>
      <c r="F20" s="1" t="s">
        <v>102</v>
      </c>
      <c r="G20">
        <v>84.71</v>
      </c>
      <c r="H20">
        <v>86.31</v>
      </c>
      <c r="I20">
        <v>12.56</v>
      </c>
      <c r="J20">
        <v>8.83</v>
      </c>
      <c r="K20">
        <v>7.91</v>
      </c>
      <c r="L20">
        <v>10.64</v>
      </c>
      <c r="M20">
        <v>7.09</v>
      </c>
      <c r="N20">
        <v>63.11</v>
      </c>
      <c r="O20">
        <v>9.02</v>
      </c>
      <c r="P20">
        <v>81.510000000000005</v>
      </c>
      <c r="Q20">
        <v>12</v>
      </c>
      <c r="R20">
        <v>8.1300000000000008</v>
      </c>
      <c r="S20">
        <v>7.77</v>
      </c>
      <c r="T20">
        <v>8.1</v>
      </c>
      <c r="U20">
        <v>9.7799999999999994</v>
      </c>
      <c r="V20">
        <v>6.52</v>
      </c>
      <c r="W20">
        <v>59.73</v>
      </c>
      <c r="X20">
        <v>8.5299999999999994</v>
      </c>
      <c r="Y20">
        <v>5</v>
      </c>
      <c r="Z20" s="1" t="s">
        <v>32</v>
      </c>
      <c r="AA20" s="1" t="s">
        <v>32</v>
      </c>
      <c r="AB20" s="1" t="s">
        <v>33</v>
      </c>
    </row>
    <row r="21" spans="1:28" x14ac:dyDescent="0.2">
      <c r="A21" s="1" t="s">
        <v>103</v>
      </c>
      <c r="B21" s="1" t="s">
        <v>104</v>
      </c>
      <c r="C21" s="1" t="s">
        <v>105</v>
      </c>
      <c r="D21" s="1"/>
      <c r="E21" s="1"/>
      <c r="F21" s="1" t="s">
        <v>106</v>
      </c>
      <c r="G21">
        <v>83.03</v>
      </c>
      <c r="H21">
        <v>82.99</v>
      </c>
      <c r="I21">
        <v>12.55</v>
      </c>
      <c r="J21">
        <v>8.74</v>
      </c>
      <c r="K21">
        <v>8</v>
      </c>
      <c r="L21">
        <v>11.15</v>
      </c>
      <c r="M21">
        <v>7.43</v>
      </c>
      <c r="N21">
        <v>59.29</v>
      </c>
      <c r="O21">
        <v>8.4700000000000006</v>
      </c>
      <c r="P21">
        <v>81.290000000000006</v>
      </c>
      <c r="Q21">
        <v>10.73</v>
      </c>
      <c r="R21">
        <v>7.76</v>
      </c>
      <c r="S21">
        <v>6.43</v>
      </c>
      <c r="T21">
        <v>7.27</v>
      </c>
      <c r="U21">
        <v>10.69</v>
      </c>
      <c r="V21">
        <v>7.13</v>
      </c>
      <c r="W21">
        <v>59.87</v>
      </c>
      <c r="X21">
        <v>8.5500000000000007</v>
      </c>
      <c r="Y21">
        <v>5</v>
      </c>
      <c r="Z21" s="1" t="s">
        <v>32</v>
      </c>
      <c r="AA21" s="1" t="s">
        <v>32</v>
      </c>
      <c r="AB21" s="1" t="s">
        <v>33</v>
      </c>
    </row>
    <row r="22" spans="1:28" x14ac:dyDescent="0.2">
      <c r="A22" s="1" t="s">
        <v>107</v>
      </c>
      <c r="B22" s="1" t="s">
        <v>108</v>
      </c>
      <c r="C22" s="1" t="s">
        <v>109</v>
      </c>
      <c r="D22" s="1"/>
      <c r="E22" s="1"/>
      <c r="F22" s="1" t="s">
        <v>110</v>
      </c>
      <c r="G22">
        <v>84.82</v>
      </c>
      <c r="H22">
        <v>85.11</v>
      </c>
      <c r="I22">
        <v>12.99</v>
      </c>
      <c r="J22">
        <v>9.81</v>
      </c>
      <c r="K22">
        <v>7.52</v>
      </c>
      <c r="L22">
        <v>11.23</v>
      </c>
      <c r="M22">
        <v>7.48</v>
      </c>
      <c r="N22">
        <v>60.9</v>
      </c>
      <c r="O22">
        <v>8.6999999999999993</v>
      </c>
      <c r="P22">
        <v>82.93</v>
      </c>
      <c r="Q22">
        <v>10.96</v>
      </c>
      <c r="R22">
        <v>8.0399999999999991</v>
      </c>
      <c r="S22">
        <v>6.25</v>
      </c>
      <c r="T22">
        <v>7.63</v>
      </c>
      <c r="U22">
        <v>12.18</v>
      </c>
      <c r="V22">
        <v>8.1199999999999992</v>
      </c>
      <c r="W22">
        <v>59.8</v>
      </c>
      <c r="X22">
        <v>8.5399999999999991</v>
      </c>
      <c r="Y22">
        <v>5</v>
      </c>
      <c r="Z22" s="1" t="s">
        <v>32</v>
      </c>
      <c r="AA22" s="1" t="s">
        <v>32</v>
      </c>
      <c r="AB22" s="1" t="s">
        <v>33</v>
      </c>
    </row>
    <row r="23" spans="1:28" x14ac:dyDescent="0.2">
      <c r="A23" s="1" t="s">
        <v>111</v>
      </c>
      <c r="B23" s="1" t="s">
        <v>112</v>
      </c>
      <c r="C23" s="1" t="s">
        <v>113</v>
      </c>
      <c r="D23" s="1"/>
      <c r="E23" s="1"/>
      <c r="F23" s="1" t="s">
        <v>114</v>
      </c>
      <c r="G23">
        <v>88.16</v>
      </c>
      <c r="H23">
        <v>88.07</v>
      </c>
      <c r="I23">
        <v>13.41</v>
      </c>
      <c r="J23">
        <v>9.3699999999999992</v>
      </c>
      <c r="K23">
        <v>8.51</v>
      </c>
      <c r="L23">
        <v>13.61</v>
      </c>
      <c r="M23">
        <v>9.07</v>
      </c>
      <c r="N23">
        <v>61.05</v>
      </c>
      <c r="O23">
        <v>8.7200000000000006</v>
      </c>
      <c r="P23">
        <v>87</v>
      </c>
      <c r="Q23">
        <v>12.05</v>
      </c>
      <c r="R23">
        <v>8.41</v>
      </c>
      <c r="S23">
        <v>7.95</v>
      </c>
      <c r="T23">
        <v>7.75</v>
      </c>
      <c r="U23">
        <v>11.62</v>
      </c>
      <c r="V23">
        <v>7.75</v>
      </c>
      <c r="W23">
        <v>63.32</v>
      </c>
      <c r="X23">
        <v>9.0500000000000007</v>
      </c>
      <c r="Y23">
        <v>5</v>
      </c>
      <c r="Z23" s="1" t="s">
        <v>32</v>
      </c>
      <c r="AA23" s="1" t="s">
        <v>32</v>
      </c>
      <c r="AB23" s="1" t="s">
        <v>33</v>
      </c>
    </row>
    <row r="24" spans="1:28" x14ac:dyDescent="0.2">
      <c r="A24" s="1" t="s">
        <v>115</v>
      </c>
      <c r="B24" s="1" t="s">
        <v>116</v>
      </c>
      <c r="C24" s="1" t="s">
        <v>117</v>
      </c>
      <c r="D24" s="1"/>
      <c r="E24" s="1"/>
      <c r="F24" s="1" t="s">
        <v>118</v>
      </c>
      <c r="G24">
        <v>31.87</v>
      </c>
      <c r="H24">
        <v>60.78</v>
      </c>
      <c r="I24">
        <v>7.85</v>
      </c>
      <c r="J24">
        <v>7.67</v>
      </c>
      <c r="K24">
        <v>2.8</v>
      </c>
      <c r="L24">
        <v>9.1</v>
      </c>
      <c r="M24">
        <v>6.06</v>
      </c>
      <c r="N24">
        <v>43.84</v>
      </c>
      <c r="O24">
        <v>6.26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3</v>
      </c>
      <c r="Z24">
        <v>25</v>
      </c>
      <c r="AA24">
        <v>25</v>
      </c>
      <c r="AB24" s="1" t="s">
        <v>33</v>
      </c>
    </row>
    <row r="25" spans="1:28" x14ac:dyDescent="0.2">
      <c r="A25" s="1" t="s">
        <v>115</v>
      </c>
      <c r="B25" s="1" t="s">
        <v>119</v>
      </c>
      <c r="C25" s="1" t="s">
        <v>120</v>
      </c>
      <c r="D25" s="1"/>
      <c r="E25" s="1"/>
      <c r="F25" s="1" t="s">
        <v>121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1" t="s">
        <v>32</v>
      </c>
      <c r="AA25" s="1" t="s">
        <v>32</v>
      </c>
      <c r="AB25" s="1" t="s">
        <v>33</v>
      </c>
    </row>
    <row r="26" spans="1:28" x14ac:dyDescent="0.2">
      <c r="A26" s="1" t="s">
        <v>122</v>
      </c>
      <c r="B26" s="1" t="s">
        <v>123</v>
      </c>
      <c r="C26" s="1" t="s">
        <v>124</v>
      </c>
      <c r="D26" s="1"/>
      <c r="E26" s="1"/>
      <c r="F26" s="1" t="s">
        <v>125</v>
      </c>
      <c r="G26">
        <v>65.84</v>
      </c>
      <c r="H26">
        <v>72.349999999999994</v>
      </c>
      <c r="I26">
        <v>4.93</v>
      </c>
      <c r="J26">
        <v>2.62</v>
      </c>
      <c r="K26">
        <v>3.95</v>
      </c>
      <c r="L26">
        <v>6.99</v>
      </c>
      <c r="M26">
        <v>4.66</v>
      </c>
      <c r="N26">
        <v>60.44</v>
      </c>
      <c r="O26">
        <v>8.6300000000000008</v>
      </c>
      <c r="P26">
        <v>55.72</v>
      </c>
      <c r="Q26">
        <v>3.76</v>
      </c>
      <c r="R26">
        <v>3.64</v>
      </c>
      <c r="S26">
        <v>2.23</v>
      </c>
      <c r="T26">
        <v>1.65</v>
      </c>
      <c r="U26">
        <v>4.71</v>
      </c>
      <c r="V26">
        <v>3.14</v>
      </c>
      <c r="W26">
        <v>47.25</v>
      </c>
      <c r="X26">
        <v>6.75</v>
      </c>
      <c r="Y26">
        <v>5</v>
      </c>
      <c r="Z26" s="1" t="s">
        <v>32</v>
      </c>
      <c r="AA26" s="1" t="s">
        <v>32</v>
      </c>
      <c r="AB26" s="1" t="s">
        <v>33</v>
      </c>
    </row>
    <row r="27" spans="1:28" x14ac:dyDescent="0.2">
      <c r="A27" s="1" t="s">
        <v>122</v>
      </c>
      <c r="B27" s="1" t="s">
        <v>126</v>
      </c>
      <c r="C27" s="1" t="s">
        <v>127</v>
      </c>
      <c r="D27" s="1"/>
      <c r="E27" s="1"/>
      <c r="F27" s="1" t="s">
        <v>128</v>
      </c>
      <c r="G27">
        <v>29.17</v>
      </c>
      <c r="H27">
        <v>50.87</v>
      </c>
      <c r="I27">
        <v>0</v>
      </c>
      <c r="J27">
        <v>0</v>
      </c>
      <c r="K27">
        <v>0</v>
      </c>
      <c r="L27">
        <v>0</v>
      </c>
      <c r="M27">
        <v>0</v>
      </c>
      <c r="N27">
        <v>50.87</v>
      </c>
      <c r="O27">
        <v>7.27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5</v>
      </c>
      <c r="Z27" s="1" t="s">
        <v>32</v>
      </c>
      <c r="AA27" s="1" t="s">
        <v>32</v>
      </c>
      <c r="AB27" s="1" t="s">
        <v>33</v>
      </c>
    </row>
    <row r="28" spans="1:28" x14ac:dyDescent="0.2">
      <c r="A28" s="1" t="s">
        <v>129</v>
      </c>
      <c r="B28" s="1" t="s">
        <v>130</v>
      </c>
      <c r="C28" s="1" t="s">
        <v>131</v>
      </c>
      <c r="D28" s="1"/>
      <c r="E28" s="1"/>
      <c r="F28" s="1" t="s">
        <v>132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" t="s">
        <v>32</v>
      </c>
      <c r="AA28" s="1" t="s">
        <v>32</v>
      </c>
      <c r="AB28" s="1" t="s">
        <v>33</v>
      </c>
    </row>
    <row r="29" spans="1:28" x14ac:dyDescent="0.2">
      <c r="A29" s="1" t="s">
        <v>133</v>
      </c>
      <c r="B29" s="1" t="s">
        <v>134</v>
      </c>
      <c r="C29" s="1" t="s">
        <v>135</v>
      </c>
      <c r="D29" s="1"/>
      <c r="E29" s="1"/>
      <c r="F29" s="1" t="s">
        <v>136</v>
      </c>
      <c r="G29">
        <v>80.040000000000006</v>
      </c>
      <c r="H29">
        <v>81.790000000000006</v>
      </c>
      <c r="I29">
        <v>10.18</v>
      </c>
      <c r="J29">
        <v>6.21</v>
      </c>
      <c r="K29">
        <v>7.36</v>
      </c>
      <c r="L29">
        <v>11.17</v>
      </c>
      <c r="M29">
        <v>7.45</v>
      </c>
      <c r="N29">
        <v>60.44</v>
      </c>
      <c r="O29">
        <v>8.6300000000000008</v>
      </c>
      <c r="P29">
        <v>76.2</v>
      </c>
      <c r="Q29">
        <v>10.58</v>
      </c>
      <c r="R29">
        <v>8.0399999999999991</v>
      </c>
      <c r="S29">
        <v>6.34</v>
      </c>
      <c r="T29">
        <v>6.78</v>
      </c>
      <c r="U29">
        <v>8.83</v>
      </c>
      <c r="V29">
        <v>5.88</v>
      </c>
      <c r="W29">
        <v>56.79</v>
      </c>
      <c r="X29">
        <v>8.11</v>
      </c>
      <c r="Y29">
        <v>5</v>
      </c>
      <c r="Z29" s="1" t="s">
        <v>32</v>
      </c>
      <c r="AA29" s="1" t="s">
        <v>32</v>
      </c>
      <c r="AB29" s="1" t="s">
        <v>33</v>
      </c>
    </row>
    <row r="30" spans="1:28" x14ac:dyDescent="0.2">
      <c r="A30" s="1" t="s">
        <v>137</v>
      </c>
      <c r="B30" s="1" t="s">
        <v>138</v>
      </c>
      <c r="C30" s="1" t="s">
        <v>139</v>
      </c>
      <c r="D30" s="1"/>
      <c r="E30" s="1"/>
      <c r="F30" s="1" t="s">
        <v>140</v>
      </c>
      <c r="G30">
        <v>80.06</v>
      </c>
      <c r="H30">
        <v>74.02</v>
      </c>
      <c r="I30">
        <v>11.83</v>
      </c>
      <c r="J30">
        <v>8.83</v>
      </c>
      <c r="K30">
        <v>6.94</v>
      </c>
      <c r="L30">
        <v>11.72</v>
      </c>
      <c r="M30">
        <v>7.81</v>
      </c>
      <c r="N30">
        <v>50.47</v>
      </c>
      <c r="O30">
        <v>7.21</v>
      </c>
      <c r="P30">
        <v>84</v>
      </c>
      <c r="Q30">
        <v>11.95</v>
      </c>
      <c r="R30">
        <v>9.07</v>
      </c>
      <c r="S30">
        <v>7.23</v>
      </c>
      <c r="T30">
        <v>7.61</v>
      </c>
      <c r="U30">
        <v>11</v>
      </c>
      <c r="V30">
        <v>7.33</v>
      </c>
      <c r="W30">
        <v>61.05</v>
      </c>
      <c r="X30">
        <v>8.7200000000000006</v>
      </c>
      <c r="Y30">
        <v>5</v>
      </c>
      <c r="Z30" s="1" t="s">
        <v>32</v>
      </c>
      <c r="AA30" s="1" t="s">
        <v>32</v>
      </c>
      <c r="AB30" s="1" t="s">
        <v>33</v>
      </c>
    </row>
    <row r="31" spans="1:28" x14ac:dyDescent="0.2">
      <c r="A31" s="1" t="s">
        <v>141</v>
      </c>
      <c r="B31" s="1" t="s">
        <v>142</v>
      </c>
      <c r="C31" s="1" t="s">
        <v>143</v>
      </c>
      <c r="D31" s="1"/>
      <c r="E31" s="1"/>
      <c r="F31" s="1" t="s">
        <v>144</v>
      </c>
      <c r="G31">
        <v>68.849999999999994</v>
      </c>
      <c r="H31">
        <v>77.88</v>
      </c>
      <c r="I31">
        <v>11.17</v>
      </c>
      <c r="J31">
        <v>8.35</v>
      </c>
      <c r="K31">
        <v>6.55</v>
      </c>
      <c r="L31">
        <v>11.24</v>
      </c>
      <c r="M31">
        <v>7.5</v>
      </c>
      <c r="N31">
        <v>55.46</v>
      </c>
      <c r="O31">
        <v>7.92</v>
      </c>
      <c r="P31">
        <v>56.53</v>
      </c>
      <c r="Q31">
        <v>7.01</v>
      </c>
      <c r="R31">
        <v>7.85</v>
      </c>
      <c r="S31">
        <v>6.16</v>
      </c>
      <c r="T31">
        <v>0</v>
      </c>
      <c r="U31">
        <v>0</v>
      </c>
      <c r="V31">
        <v>0</v>
      </c>
      <c r="W31">
        <v>49.53</v>
      </c>
      <c r="X31">
        <v>7.08</v>
      </c>
      <c r="Y31">
        <v>5</v>
      </c>
      <c r="Z31" s="1" t="s">
        <v>32</v>
      </c>
      <c r="AA31" s="1" t="s">
        <v>32</v>
      </c>
      <c r="AB31" s="1" t="s">
        <v>33</v>
      </c>
    </row>
    <row r="32" spans="1:28" x14ac:dyDescent="0.2">
      <c r="A32" s="1" t="s">
        <v>145</v>
      </c>
      <c r="B32" s="1" t="s">
        <v>146</v>
      </c>
      <c r="C32" s="1" t="s">
        <v>147</v>
      </c>
      <c r="D32" s="1"/>
      <c r="E32" s="1"/>
      <c r="F32" s="1" t="s">
        <v>148</v>
      </c>
      <c r="G32">
        <v>30.22</v>
      </c>
      <c r="H32">
        <v>57.31</v>
      </c>
      <c r="I32">
        <v>6.22</v>
      </c>
      <c r="J32">
        <v>3.57</v>
      </c>
      <c r="K32">
        <v>4.72</v>
      </c>
      <c r="L32">
        <v>5.19</v>
      </c>
      <c r="M32">
        <v>3.46</v>
      </c>
      <c r="N32">
        <v>45.9</v>
      </c>
      <c r="O32">
        <v>6.56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3</v>
      </c>
      <c r="Z32">
        <v>25</v>
      </c>
      <c r="AA32">
        <v>25</v>
      </c>
      <c r="AB32" s="1" t="s">
        <v>33</v>
      </c>
    </row>
    <row r="33" spans="1:28" x14ac:dyDescent="0.2">
      <c r="A33" s="1" t="s">
        <v>149</v>
      </c>
      <c r="B33" s="1" t="s">
        <v>150</v>
      </c>
      <c r="C33" s="1" t="s">
        <v>151</v>
      </c>
      <c r="D33" s="1"/>
      <c r="E33" s="1"/>
      <c r="F33" s="1" t="s">
        <v>152</v>
      </c>
      <c r="G33">
        <v>35.56</v>
      </c>
      <c r="H33">
        <v>66.44</v>
      </c>
      <c r="I33">
        <v>10.130000000000001</v>
      </c>
      <c r="J33">
        <v>6.5</v>
      </c>
      <c r="K33">
        <v>7</v>
      </c>
      <c r="L33">
        <v>8.68</v>
      </c>
      <c r="M33">
        <v>5.78</v>
      </c>
      <c r="N33">
        <v>47.64</v>
      </c>
      <c r="O33">
        <v>6.81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4</v>
      </c>
      <c r="Z33" s="1" t="s">
        <v>32</v>
      </c>
      <c r="AA33">
        <v>10</v>
      </c>
      <c r="AB33" s="1" t="s">
        <v>33</v>
      </c>
    </row>
    <row r="34" spans="1:28" x14ac:dyDescent="0.2">
      <c r="A34" s="1" t="s">
        <v>153</v>
      </c>
      <c r="B34" s="1" t="s">
        <v>154</v>
      </c>
      <c r="C34" s="1" t="s">
        <v>155</v>
      </c>
      <c r="D34" s="1"/>
      <c r="E34" s="1"/>
      <c r="F34" s="1" t="s">
        <v>156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1" t="s">
        <v>32</v>
      </c>
      <c r="AA34" s="1" t="s">
        <v>32</v>
      </c>
      <c r="AB34" s="1" t="s">
        <v>33</v>
      </c>
    </row>
    <row r="35" spans="1:28" x14ac:dyDescent="0.2">
      <c r="A35" s="1" t="s">
        <v>157</v>
      </c>
      <c r="B35" s="1" t="s">
        <v>158</v>
      </c>
      <c r="C35" s="1" t="s">
        <v>159</v>
      </c>
      <c r="D35" s="1"/>
      <c r="E35" s="1"/>
      <c r="F35" s="1" t="s">
        <v>160</v>
      </c>
      <c r="G35">
        <v>75.94</v>
      </c>
      <c r="H35">
        <v>75.78</v>
      </c>
      <c r="I35">
        <v>12.29</v>
      </c>
      <c r="J35">
        <v>9.0299999999999994</v>
      </c>
      <c r="K35">
        <v>7.36</v>
      </c>
      <c r="L35">
        <v>8.5500000000000007</v>
      </c>
      <c r="M35">
        <v>5.7</v>
      </c>
      <c r="N35">
        <v>54.93</v>
      </c>
      <c r="O35">
        <v>7.85</v>
      </c>
      <c r="P35">
        <v>73.56</v>
      </c>
      <c r="Q35">
        <v>8.18</v>
      </c>
      <c r="R35">
        <v>0</v>
      </c>
      <c r="S35">
        <v>7.77</v>
      </c>
      <c r="T35">
        <v>8.59</v>
      </c>
      <c r="U35">
        <v>9.91</v>
      </c>
      <c r="V35">
        <v>6.61</v>
      </c>
      <c r="W35">
        <v>55.47</v>
      </c>
      <c r="X35">
        <v>7.92</v>
      </c>
      <c r="Y35">
        <v>5</v>
      </c>
      <c r="Z35" s="1" t="s">
        <v>32</v>
      </c>
      <c r="AA35" s="1" t="s">
        <v>32</v>
      </c>
      <c r="AB35" s="1" t="s">
        <v>33</v>
      </c>
    </row>
    <row r="36" spans="1:28" x14ac:dyDescent="0.2">
      <c r="A36" s="1" t="s">
        <v>172</v>
      </c>
      <c r="B36" s="1" t="s">
        <v>173</v>
      </c>
      <c r="C36" s="1" t="s">
        <v>161</v>
      </c>
      <c r="D36" s="1"/>
      <c r="E36" s="1"/>
      <c r="F36" s="1" t="s">
        <v>162</v>
      </c>
      <c r="G36">
        <v>86.41</v>
      </c>
      <c r="H36">
        <v>84.44</v>
      </c>
      <c r="I36">
        <v>12.08</v>
      </c>
      <c r="J36">
        <v>7.48</v>
      </c>
      <c r="K36">
        <v>8.64</v>
      </c>
      <c r="L36">
        <v>13.45</v>
      </c>
      <c r="M36">
        <v>8.9700000000000006</v>
      </c>
      <c r="N36">
        <v>58.91</v>
      </c>
      <c r="O36">
        <v>8.42</v>
      </c>
      <c r="P36">
        <v>86.95</v>
      </c>
      <c r="Q36">
        <v>12.13</v>
      </c>
      <c r="R36">
        <v>8.1300000000000008</v>
      </c>
      <c r="S36">
        <v>7.23</v>
      </c>
      <c r="T36">
        <v>8.9</v>
      </c>
      <c r="U36">
        <v>12.89</v>
      </c>
      <c r="V36">
        <v>8.59</v>
      </c>
      <c r="W36">
        <v>61.93</v>
      </c>
      <c r="X36">
        <v>8.85</v>
      </c>
      <c r="Y36">
        <v>5</v>
      </c>
      <c r="Z36" s="1" t="s">
        <v>32</v>
      </c>
      <c r="AA36" s="1" t="s">
        <v>32</v>
      </c>
      <c r="AB36" s="1" t="s">
        <v>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37"/>
  <sheetViews>
    <sheetView tabSelected="1" workbookViewId="0">
      <selection activeCell="L42" sqref="L42"/>
    </sheetView>
  </sheetViews>
  <sheetFormatPr baseColWidth="10" defaultColWidth="8.83203125" defaultRowHeight="15" x14ac:dyDescent="0.2"/>
  <cols>
    <col min="2" max="2" width="21.1640625" customWidth="1"/>
    <col min="3" max="3" width="19" customWidth="1"/>
    <col min="4" max="4" width="8.83203125" style="6"/>
    <col min="5" max="8" width="0" hidden="1" customWidth="1"/>
    <col min="9" max="9" width="12.83203125" customWidth="1"/>
    <col min="10" max="10" width="14" customWidth="1"/>
    <col min="11" max="11" width="16.6640625" customWidth="1"/>
    <col min="12" max="12" width="11.33203125" customWidth="1"/>
    <col min="22" max="22" width="8.83203125" style="11"/>
  </cols>
  <sheetData>
    <row r="3" spans="2:22" ht="26" x14ac:dyDescent="0.3">
      <c r="B3" s="2" t="s">
        <v>169</v>
      </c>
      <c r="C3" s="2"/>
      <c r="D3" s="15"/>
    </row>
    <row r="4" spans="2:22" ht="26" x14ac:dyDescent="0.3">
      <c r="D4" s="16" t="s">
        <v>179</v>
      </c>
    </row>
    <row r="5" spans="2:22" ht="16" x14ac:dyDescent="0.2">
      <c r="P5" s="8" t="s">
        <v>166</v>
      </c>
      <c r="Q5" s="8"/>
      <c r="T5" s="8" t="s">
        <v>167</v>
      </c>
      <c r="U5" s="8"/>
    </row>
    <row r="6" spans="2:22" ht="68" x14ac:dyDescent="0.2">
      <c r="B6" s="3" t="s">
        <v>163</v>
      </c>
      <c r="C6" s="3" t="s">
        <v>164</v>
      </c>
      <c r="D6" s="4" t="s">
        <v>165</v>
      </c>
      <c r="E6" s="4" t="s">
        <v>166</v>
      </c>
      <c r="F6" s="4" t="s">
        <v>177</v>
      </c>
      <c r="G6" s="4" t="s">
        <v>167</v>
      </c>
      <c r="H6" s="4" t="s">
        <v>178</v>
      </c>
      <c r="I6" s="4" t="s">
        <v>176</v>
      </c>
      <c r="J6" s="9" t="s">
        <v>174</v>
      </c>
      <c r="K6" s="9" t="s">
        <v>175</v>
      </c>
      <c r="L6" s="4" t="s">
        <v>168</v>
      </c>
      <c r="O6" s="1" t="s">
        <v>25</v>
      </c>
      <c r="P6" s="1" t="s">
        <v>26</v>
      </c>
      <c r="S6" s="1" t="s">
        <v>25</v>
      </c>
      <c r="T6" s="1" t="s">
        <v>26</v>
      </c>
    </row>
    <row r="7" spans="2:22" ht="16" x14ac:dyDescent="0.2">
      <c r="B7" s="1" t="s">
        <v>83</v>
      </c>
      <c r="C7" s="1" t="s">
        <v>84</v>
      </c>
      <c r="D7" s="10" t="s">
        <v>85</v>
      </c>
      <c r="E7">
        <v>79.260000000000005</v>
      </c>
      <c r="F7" s="5">
        <f>E7*0.4</f>
        <v>31.704000000000004</v>
      </c>
      <c r="G7">
        <v>81.63</v>
      </c>
      <c r="H7" s="5">
        <f>G7*0.6</f>
        <v>48.977999999999994</v>
      </c>
      <c r="I7" s="6">
        <f>F7+H7</f>
        <v>80.682000000000002</v>
      </c>
      <c r="J7" s="13">
        <f t="shared" ref="J7:J37" si="0">V7*0.7*0.3167*100</f>
        <v>0</v>
      </c>
      <c r="K7" s="14">
        <f>Table1[[#This Row],[ SUBTOTAL]]-Table1[[#This Row],[ ABSENCE PENALTY ]]</f>
        <v>80.682000000000002</v>
      </c>
      <c r="L7" s="7" t="str">
        <f>IF(K7&lt;50,"F",IF(K7&lt;65,"D",IF(K7&lt;80,"C",IF(K7&lt;90,"B",IF(K7&gt;=90,"A")))))</f>
        <v>B</v>
      </c>
      <c r="O7" s="1" t="s">
        <v>32</v>
      </c>
      <c r="P7" s="1" t="s">
        <v>32</v>
      </c>
      <c r="S7" s="1" t="s">
        <v>32</v>
      </c>
      <c r="T7" s="1" t="s">
        <v>32</v>
      </c>
      <c r="V7" s="12">
        <f>SUM(O7:T7)/100</f>
        <v>0</v>
      </c>
    </row>
    <row r="8" spans="2:22" ht="16" x14ac:dyDescent="0.2">
      <c r="B8" s="1" t="s">
        <v>137</v>
      </c>
      <c r="C8" s="1" t="s">
        <v>138</v>
      </c>
      <c r="D8" s="10" t="s">
        <v>139</v>
      </c>
      <c r="E8">
        <v>80.06</v>
      </c>
      <c r="F8" s="5">
        <f>E8*0.4</f>
        <v>32.024000000000001</v>
      </c>
      <c r="G8">
        <v>80.25</v>
      </c>
      <c r="H8" s="5">
        <f>G8*0.6</f>
        <v>48.15</v>
      </c>
      <c r="I8" s="6">
        <f>F8+H8</f>
        <v>80.174000000000007</v>
      </c>
      <c r="J8" s="13">
        <f t="shared" si="0"/>
        <v>0</v>
      </c>
      <c r="K8" s="14">
        <f>Table1[[#This Row],[ SUBTOTAL]]-Table1[[#This Row],[ ABSENCE PENALTY ]]</f>
        <v>80.174000000000007</v>
      </c>
      <c r="L8" s="7" t="str">
        <f t="shared" ref="L8:L37" si="1">IF(K8&lt;50,"F",IF(K8&lt;65,"D",IF(K8&lt;80,"C",IF(K8&lt;90,"B",IF(K8&gt;=90,"A")))))</f>
        <v>B</v>
      </c>
      <c r="O8" s="1" t="s">
        <v>32</v>
      </c>
      <c r="P8" s="1" t="s">
        <v>32</v>
      </c>
      <c r="S8" s="1" t="s">
        <v>32</v>
      </c>
      <c r="T8" s="1" t="s">
        <v>32</v>
      </c>
      <c r="V8" s="12">
        <f>SUM(O8:T8)/100</f>
        <v>0</v>
      </c>
    </row>
    <row r="9" spans="2:22" ht="16" x14ac:dyDescent="0.2">
      <c r="B9" s="1" t="s">
        <v>103</v>
      </c>
      <c r="C9" s="1" t="s">
        <v>104</v>
      </c>
      <c r="D9" s="10" t="s">
        <v>105</v>
      </c>
      <c r="E9">
        <v>83.03</v>
      </c>
      <c r="F9" s="5">
        <f>E9*0.4</f>
        <v>33.212000000000003</v>
      </c>
      <c r="G9">
        <v>88.79</v>
      </c>
      <c r="H9" s="5">
        <f>G9*0.6</f>
        <v>53.274000000000001</v>
      </c>
      <c r="I9" s="6">
        <f>F9+H9</f>
        <v>86.486000000000004</v>
      </c>
      <c r="J9" s="13">
        <f t="shared" si="0"/>
        <v>0</v>
      </c>
      <c r="K9" s="14">
        <f>Table1[[#This Row],[ SUBTOTAL]]-Table1[[#This Row],[ ABSENCE PENALTY ]]</f>
        <v>86.486000000000004</v>
      </c>
      <c r="L9" s="7" t="str">
        <f t="shared" si="1"/>
        <v>B</v>
      </c>
      <c r="O9" s="1" t="s">
        <v>32</v>
      </c>
      <c r="P9" s="1" t="s">
        <v>32</v>
      </c>
      <c r="S9" s="1" t="s">
        <v>32</v>
      </c>
      <c r="T9" s="1" t="s">
        <v>32</v>
      </c>
      <c r="V9" s="12">
        <f>SUM(O9:T9)/100</f>
        <v>0</v>
      </c>
    </row>
    <row r="10" spans="2:22" ht="16" x14ac:dyDescent="0.2">
      <c r="B10" s="1" t="s">
        <v>48</v>
      </c>
      <c r="C10" s="1" t="s">
        <v>49</v>
      </c>
      <c r="D10" s="10" t="s">
        <v>171</v>
      </c>
      <c r="E10">
        <v>85.49</v>
      </c>
      <c r="F10" s="5">
        <f>E10*0.4</f>
        <v>34.195999999999998</v>
      </c>
      <c r="G10">
        <v>84.93</v>
      </c>
      <c r="H10" s="5">
        <f>G10*0.6</f>
        <v>50.958000000000006</v>
      </c>
      <c r="I10" s="6">
        <f>F10+H10</f>
        <v>85.153999999999996</v>
      </c>
      <c r="J10" s="13">
        <f t="shared" si="0"/>
        <v>0</v>
      </c>
      <c r="K10" s="14">
        <f>Table1[[#This Row],[ SUBTOTAL]]-Table1[[#This Row],[ ABSENCE PENALTY ]]</f>
        <v>85.153999999999996</v>
      </c>
      <c r="L10" s="7" t="str">
        <f t="shared" si="1"/>
        <v>B</v>
      </c>
      <c r="O10" s="1" t="s">
        <v>32</v>
      </c>
      <c r="P10" s="1" t="s">
        <v>32</v>
      </c>
      <c r="S10" s="1" t="s">
        <v>32</v>
      </c>
      <c r="T10" s="1" t="s">
        <v>32</v>
      </c>
      <c r="V10" s="12">
        <f>SUM(O10:T10)/100</f>
        <v>0</v>
      </c>
    </row>
    <row r="11" spans="2:22" ht="16" x14ac:dyDescent="0.2">
      <c r="B11" s="1" t="s">
        <v>91</v>
      </c>
      <c r="C11" s="1" t="s">
        <v>92</v>
      </c>
      <c r="D11" s="10" t="s">
        <v>93</v>
      </c>
      <c r="E11">
        <v>61.45</v>
      </c>
      <c r="F11" s="5">
        <f>E11*0.4</f>
        <v>24.580000000000002</v>
      </c>
      <c r="G11">
        <v>80.47</v>
      </c>
      <c r="H11" s="5">
        <f>G11*0.6</f>
        <v>48.281999999999996</v>
      </c>
      <c r="I11" s="6">
        <f>F11+H11</f>
        <v>72.861999999999995</v>
      </c>
      <c r="J11" s="13">
        <f t="shared" si="0"/>
        <v>0</v>
      </c>
      <c r="K11" s="14">
        <f>Table1[[#This Row],[ SUBTOTAL]]-Table1[[#This Row],[ ABSENCE PENALTY ]]</f>
        <v>72.861999999999995</v>
      </c>
      <c r="L11" s="7" t="str">
        <f t="shared" si="1"/>
        <v>C</v>
      </c>
      <c r="O11" s="1" t="s">
        <v>32</v>
      </c>
      <c r="P11" s="1" t="s">
        <v>32</v>
      </c>
      <c r="S11" s="1" t="s">
        <v>32</v>
      </c>
      <c r="T11" s="1" t="s">
        <v>32</v>
      </c>
      <c r="V11" s="12">
        <f>SUM(O11:T11)/100</f>
        <v>0</v>
      </c>
    </row>
    <row r="12" spans="2:22" ht="16" x14ac:dyDescent="0.2">
      <c r="B12" s="1" t="s">
        <v>63</v>
      </c>
      <c r="C12" s="1" t="s">
        <v>64</v>
      </c>
      <c r="D12" s="10" t="s">
        <v>65</v>
      </c>
      <c r="E12">
        <v>84.58</v>
      </c>
      <c r="F12" s="5">
        <f>E12*0.4</f>
        <v>33.832000000000001</v>
      </c>
      <c r="G12">
        <v>92.93</v>
      </c>
      <c r="H12" s="5">
        <f>G12*0.6</f>
        <v>55.758000000000003</v>
      </c>
      <c r="I12" s="6">
        <f>F12+H12</f>
        <v>89.59</v>
      </c>
      <c r="J12" s="13">
        <f t="shared" si="0"/>
        <v>0</v>
      </c>
      <c r="K12" s="14">
        <f>Table1[[#This Row],[ SUBTOTAL]]-Table1[[#This Row],[ ABSENCE PENALTY ]]</f>
        <v>89.59</v>
      </c>
      <c r="L12" s="7" t="str">
        <f t="shared" si="1"/>
        <v>B</v>
      </c>
      <c r="O12" s="1" t="s">
        <v>32</v>
      </c>
      <c r="P12" s="1" t="s">
        <v>32</v>
      </c>
      <c r="S12" s="1" t="s">
        <v>32</v>
      </c>
      <c r="T12" s="1" t="s">
        <v>32</v>
      </c>
      <c r="V12" s="12">
        <f>SUM(O12:T12)/100</f>
        <v>0</v>
      </c>
    </row>
    <row r="13" spans="2:22" ht="16" x14ac:dyDescent="0.2">
      <c r="B13" s="1" t="s">
        <v>172</v>
      </c>
      <c r="C13" s="1" t="s">
        <v>173</v>
      </c>
      <c r="D13" s="10" t="s">
        <v>161</v>
      </c>
      <c r="E13">
        <v>86.41</v>
      </c>
      <c r="F13" s="5">
        <f>E13*0.4</f>
        <v>34.564</v>
      </c>
      <c r="G13">
        <v>77.290000000000006</v>
      </c>
      <c r="H13" s="5">
        <f>G13*0.6</f>
        <v>46.374000000000002</v>
      </c>
      <c r="I13" s="6">
        <f>F13+H13</f>
        <v>80.938000000000002</v>
      </c>
      <c r="J13" s="13">
        <f t="shared" si="0"/>
        <v>0</v>
      </c>
      <c r="K13" s="14">
        <f>Table1[[#This Row],[ SUBTOTAL]]-Table1[[#This Row],[ ABSENCE PENALTY ]]</f>
        <v>80.938000000000002</v>
      </c>
      <c r="L13" s="7" t="str">
        <f t="shared" si="1"/>
        <v>B</v>
      </c>
      <c r="O13" s="1" t="s">
        <v>32</v>
      </c>
      <c r="P13" s="1" t="s">
        <v>32</v>
      </c>
      <c r="S13" s="1" t="s">
        <v>32</v>
      </c>
      <c r="T13" s="1" t="s">
        <v>32</v>
      </c>
      <c r="V13" s="12">
        <f>SUM(O13:T13)/100</f>
        <v>0</v>
      </c>
    </row>
    <row r="14" spans="2:22" ht="16" x14ac:dyDescent="0.2">
      <c r="B14" s="1" t="s">
        <v>111</v>
      </c>
      <c r="C14" s="1" t="s">
        <v>112</v>
      </c>
      <c r="D14" s="10" t="s">
        <v>113</v>
      </c>
      <c r="E14">
        <v>88.16</v>
      </c>
      <c r="F14" s="5">
        <f>E14*0.4</f>
        <v>35.264000000000003</v>
      </c>
      <c r="G14">
        <v>86.76</v>
      </c>
      <c r="H14" s="5">
        <f>G14*0.6</f>
        <v>52.056000000000004</v>
      </c>
      <c r="I14" s="6">
        <f>F14+H14</f>
        <v>87.320000000000007</v>
      </c>
      <c r="J14" s="13">
        <f t="shared" si="0"/>
        <v>0</v>
      </c>
      <c r="K14" s="14">
        <f>Table1[[#This Row],[ SUBTOTAL]]-Table1[[#This Row],[ ABSENCE PENALTY ]]</f>
        <v>87.320000000000007</v>
      </c>
      <c r="L14" s="7" t="str">
        <f t="shared" si="1"/>
        <v>B</v>
      </c>
      <c r="O14" s="1" t="s">
        <v>32</v>
      </c>
      <c r="P14" s="1" t="s">
        <v>32</v>
      </c>
      <c r="S14" s="1" t="s">
        <v>32</v>
      </c>
      <c r="T14" s="1" t="s">
        <v>32</v>
      </c>
      <c r="V14" s="12">
        <f>SUM(O14:T14)/100</f>
        <v>0</v>
      </c>
    </row>
    <row r="15" spans="2:22" ht="16" x14ac:dyDescent="0.2">
      <c r="B15" s="1" t="s">
        <v>115</v>
      </c>
      <c r="C15" s="1" t="s">
        <v>116</v>
      </c>
      <c r="D15" s="10" t="s">
        <v>117</v>
      </c>
      <c r="E15">
        <v>31.87</v>
      </c>
      <c r="F15" s="5">
        <f>E15*0.4</f>
        <v>12.748000000000001</v>
      </c>
      <c r="G15">
        <v>33.4</v>
      </c>
      <c r="H15" s="5">
        <f>G15*0.6</f>
        <v>20.04</v>
      </c>
      <c r="I15" s="6">
        <f>F15+H15</f>
        <v>32.787999999999997</v>
      </c>
      <c r="J15" s="13">
        <f t="shared" si="0"/>
        <v>11.084499999999998</v>
      </c>
      <c r="K15" s="14">
        <f>Table1[[#This Row],[ SUBTOTAL]]-Table1[[#This Row],[ ABSENCE PENALTY ]]</f>
        <v>21.703499999999998</v>
      </c>
      <c r="L15" s="7" t="str">
        <f t="shared" si="1"/>
        <v>F</v>
      </c>
      <c r="O15">
        <v>25</v>
      </c>
      <c r="P15">
        <v>25</v>
      </c>
      <c r="S15" s="1" t="s">
        <v>32</v>
      </c>
      <c r="T15" s="1" t="s">
        <v>32</v>
      </c>
      <c r="V15" s="12">
        <f>SUM(O15:T15)/100</f>
        <v>0.5</v>
      </c>
    </row>
    <row r="16" spans="2:22" ht="16" x14ac:dyDescent="0.2">
      <c r="B16" s="1" t="s">
        <v>51</v>
      </c>
      <c r="C16" s="1" t="s">
        <v>52</v>
      </c>
      <c r="D16" s="10" t="s">
        <v>53</v>
      </c>
      <c r="E16">
        <v>86.62</v>
      </c>
      <c r="F16" s="5">
        <f>E16*0.4</f>
        <v>34.648000000000003</v>
      </c>
      <c r="G16">
        <v>74.680000000000007</v>
      </c>
      <c r="H16" s="5">
        <f>G16*0.6</f>
        <v>44.808</v>
      </c>
      <c r="I16" s="6">
        <f>F16+H16</f>
        <v>79.456000000000003</v>
      </c>
      <c r="J16" s="13">
        <f t="shared" si="0"/>
        <v>0</v>
      </c>
      <c r="K16" s="14">
        <f>Table1[[#This Row],[ SUBTOTAL]]-Table1[[#This Row],[ ABSENCE PENALTY ]]</f>
        <v>79.456000000000003</v>
      </c>
      <c r="L16" s="7" t="str">
        <f t="shared" si="1"/>
        <v>C</v>
      </c>
      <c r="O16" s="1" t="s">
        <v>32</v>
      </c>
      <c r="P16" s="1" t="s">
        <v>32</v>
      </c>
      <c r="S16" s="1" t="s">
        <v>32</v>
      </c>
      <c r="T16" s="1" t="s">
        <v>32</v>
      </c>
      <c r="V16" s="12">
        <f>SUM(O16:T16)/100</f>
        <v>0</v>
      </c>
    </row>
    <row r="17" spans="2:22" ht="16" x14ac:dyDescent="0.2">
      <c r="B17" s="1" t="s">
        <v>157</v>
      </c>
      <c r="C17" s="1" t="s">
        <v>158</v>
      </c>
      <c r="D17" s="10" t="s">
        <v>159</v>
      </c>
      <c r="E17">
        <v>75.94</v>
      </c>
      <c r="F17" s="5">
        <f>E17*0.4</f>
        <v>30.376000000000001</v>
      </c>
      <c r="G17">
        <v>88.87</v>
      </c>
      <c r="H17" s="5">
        <f>G17*0.6</f>
        <v>53.322000000000003</v>
      </c>
      <c r="I17" s="6">
        <f>F17+H17</f>
        <v>83.698000000000008</v>
      </c>
      <c r="J17" s="13">
        <f t="shared" si="0"/>
        <v>0</v>
      </c>
      <c r="K17" s="14">
        <f>Table1[[#This Row],[ SUBTOTAL]]-Table1[[#This Row],[ ABSENCE PENALTY ]]</f>
        <v>83.698000000000008</v>
      </c>
      <c r="L17" s="7" t="str">
        <f t="shared" si="1"/>
        <v>B</v>
      </c>
      <c r="O17" s="1" t="s">
        <v>32</v>
      </c>
      <c r="P17" s="1" t="s">
        <v>32</v>
      </c>
      <c r="S17" s="1" t="s">
        <v>32</v>
      </c>
      <c r="T17" s="1" t="s">
        <v>32</v>
      </c>
      <c r="V17" s="12">
        <f>SUM(O17:T17)/100</f>
        <v>0</v>
      </c>
    </row>
    <row r="18" spans="2:22" ht="16" x14ac:dyDescent="0.2">
      <c r="B18" s="1" t="s">
        <v>95</v>
      </c>
      <c r="C18" s="1" t="s">
        <v>96</v>
      </c>
      <c r="D18" s="10" t="s">
        <v>97</v>
      </c>
      <c r="E18">
        <v>40.159999999999997</v>
      </c>
      <c r="F18" s="5">
        <f>E18*0.4</f>
        <v>16.064</v>
      </c>
      <c r="G18">
        <v>10.18</v>
      </c>
      <c r="H18" s="5">
        <f>G18*0.6</f>
        <v>6.1079999999999997</v>
      </c>
      <c r="I18" s="6">
        <f>F18+H18</f>
        <v>22.172000000000001</v>
      </c>
      <c r="J18" s="13">
        <f t="shared" si="0"/>
        <v>7.7591499999999982</v>
      </c>
      <c r="K18" s="14">
        <f>Table1[[#This Row],[ SUBTOTAL]]-Table1[[#This Row],[ ABSENCE PENALTY ]]</f>
        <v>14.412850000000002</v>
      </c>
      <c r="L18" s="7" t="str">
        <f t="shared" si="1"/>
        <v>F</v>
      </c>
      <c r="O18">
        <v>10</v>
      </c>
      <c r="P18">
        <v>25</v>
      </c>
      <c r="S18" s="1" t="s">
        <v>32</v>
      </c>
      <c r="T18" s="1" t="s">
        <v>32</v>
      </c>
      <c r="V18" s="12">
        <f>SUM(O18:T18)/100</f>
        <v>0.35</v>
      </c>
    </row>
    <row r="19" spans="2:22" ht="16" x14ac:dyDescent="0.2">
      <c r="B19" s="1" t="s">
        <v>145</v>
      </c>
      <c r="C19" s="1" t="s">
        <v>146</v>
      </c>
      <c r="D19" s="10" t="s">
        <v>147</v>
      </c>
      <c r="E19">
        <v>30.22</v>
      </c>
      <c r="F19" s="5">
        <f>E19*0.4</f>
        <v>12.088000000000001</v>
      </c>
      <c r="G19">
        <v>30.4</v>
      </c>
      <c r="H19" s="5">
        <f>G19*0.6</f>
        <v>18.239999999999998</v>
      </c>
      <c r="I19" s="6">
        <f>F19+H19</f>
        <v>30.327999999999999</v>
      </c>
      <c r="J19" s="13">
        <f t="shared" si="0"/>
        <v>11.084499999999998</v>
      </c>
      <c r="K19" s="14">
        <f>Table1[[#This Row],[ SUBTOTAL]]-Table1[[#This Row],[ ABSENCE PENALTY ]]</f>
        <v>19.243500000000001</v>
      </c>
      <c r="L19" s="7" t="str">
        <f t="shared" si="1"/>
        <v>F</v>
      </c>
      <c r="O19">
        <v>25</v>
      </c>
      <c r="P19">
        <v>25</v>
      </c>
      <c r="S19" s="1" t="s">
        <v>32</v>
      </c>
      <c r="T19" s="1" t="s">
        <v>32</v>
      </c>
      <c r="V19" s="12">
        <f>SUM(O19:T19)/100</f>
        <v>0.5</v>
      </c>
    </row>
    <row r="20" spans="2:22" ht="16" x14ac:dyDescent="0.2">
      <c r="B20" s="1" t="s">
        <v>87</v>
      </c>
      <c r="C20" s="1" t="s">
        <v>88</v>
      </c>
      <c r="D20" s="10" t="s">
        <v>89</v>
      </c>
      <c r="E20">
        <v>89.99</v>
      </c>
      <c r="F20" s="5">
        <f>E20*0.4</f>
        <v>35.996000000000002</v>
      </c>
      <c r="G20">
        <v>94.52</v>
      </c>
      <c r="H20" s="5">
        <f>G20*0.6</f>
        <v>56.711999999999996</v>
      </c>
      <c r="I20" s="6">
        <f>F20+H20</f>
        <v>92.707999999999998</v>
      </c>
      <c r="J20" s="13">
        <f t="shared" si="0"/>
        <v>0</v>
      </c>
      <c r="K20" s="14">
        <f>Table1[[#This Row],[ SUBTOTAL]]-Table1[[#This Row],[ ABSENCE PENALTY ]]</f>
        <v>92.707999999999998</v>
      </c>
      <c r="L20" s="7" t="str">
        <f t="shared" si="1"/>
        <v>A</v>
      </c>
      <c r="O20" s="1" t="s">
        <v>32</v>
      </c>
      <c r="P20" s="1" t="s">
        <v>32</v>
      </c>
      <c r="S20" s="1" t="s">
        <v>32</v>
      </c>
      <c r="T20" s="1" t="s">
        <v>32</v>
      </c>
      <c r="V20" s="12">
        <f>SUM(O20:T20)/100</f>
        <v>0</v>
      </c>
    </row>
    <row r="21" spans="2:22" ht="16" x14ac:dyDescent="0.2">
      <c r="B21" s="1" t="s">
        <v>38</v>
      </c>
      <c r="C21" s="1" t="s">
        <v>39</v>
      </c>
      <c r="D21" s="10" t="s">
        <v>40</v>
      </c>
      <c r="E21">
        <v>87.72</v>
      </c>
      <c r="F21" s="5">
        <f>E21*0.4</f>
        <v>35.088000000000001</v>
      </c>
      <c r="G21">
        <v>86.05</v>
      </c>
      <c r="H21" s="5">
        <f>G21*0.6</f>
        <v>51.629999999999995</v>
      </c>
      <c r="I21" s="6">
        <f>F21+H21</f>
        <v>86.717999999999989</v>
      </c>
      <c r="J21" s="13">
        <f t="shared" si="0"/>
        <v>0</v>
      </c>
      <c r="K21" s="14">
        <f>Table1[[#This Row],[ SUBTOTAL]]-Table1[[#This Row],[ ABSENCE PENALTY ]]</f>
        <v>86.717999999999989</v>
      </c>
      <c r="L21" s="7" t="str">
        <f t="shared" si="1"/>
        <v>B</v>
      </c>
      <c r="O21" s="1" t="s">
        <v>32</v>
      </c>
      <c r="P21" s="1" t="s">
        <v>32</v>
      </c>
      <c r="S21" s="1" t="s">
        <v>32</v>
      </c>
      <c r="T21" s="1" t="s">
        <v>32</v>
      </c>
      <c r="V21" s="12">
        <f>SUM(O21:T21)/100</f>
        <v>0</v>
      </c>
    </row>
    <row r="22" spans="2:22" ht="16" x14ac:dyDescent="0.2">
      <c r="B22" s="1" t="s">
        <v>28</v>
      </c>
      <c r="C22" s="1" t="s">
        <v>29</v>
      </c>
      <c r="D22" s="10" t="s">
        <v>30</v>
      </c>
      <c r="E22">
        <v>58.9</v>
      </c>
      <c r="F22" s="5">
        <f>E22*0.4</f>
        <v>23.560000000000002</v>
      </c>
      <c r="G22">
        <v>74.23</v>
      </c>
      <c r="H22" s="5">
        <f>G22*0.6</f>
        <v>44.538000000000004</v>
      </c>
      <c r="I22" s="6">
        <f>F22+H22</f>
        <v>68.098000000000013</v>
      </c>
      <c r="J22" s="13">
        <f t="shared" si="0"/>
        <v>0</v>
      </c>
      <c r="K22" s="14">
        <f>Table1[[#This Row],[ SUBTOTAL]]-Table1[[#This Row],[ ABSENCE PENALTY ]]</f>
        <v>68.098000000000013</v>
      </c>
      <c r="L22" s="7" t="str">
        <f t="shared" si="1"/>
        <v>C</v>
      </c>
      <c r="O22" s="1" t="s">
        <v>32</v>
      </c>
      <c r="P22" s="1" t="s">
        <v>32</v>
      </c>
      <c r="S22" s="1" t="s">
        <v>32</v>
      </c>
      <c r="T22" s="1" t="s">
        <v>32</v>
      </c>
      <c r="V22" s="12">
        <f>SUM(O22:T22)/100</f>
        <v>0</v>
      </c>
    </row>
    <row r="23" spans="2:22" ht="16" x14ac:dyDescent="0.2">
      <c r="B23" s="1" t="s">
        <v>55</v>
      </c>
      <c r="C23" s="1" t="s">
        <v>56</v>
      </c>
      <c r="D23" s="10" t="s">
        <v>57</v>
      </c>
      <c r="E23">
        <v>85.43</v>
      </c>
      <c r="F23" s="5">
        <f>E23*0.4</f>
        <v>34.172000000000004</v>
      </c>
      <c r="G23">
        <v>89.75</v>
      </c>
      <c r="H23" s="5">
        <f>G23*0.6</f>
        <v>53.85</v>
      </c>
      <c r="I23" s="6">
        <f>F23+H23</f>
        <v>88.022000000000006</v>
      </c>
      <c r="J23" s="13">
        <f t="shared" si="0"/>
        <v>0</v>
      </c>
      <c r="K23" s="14">
        <f>Table1[[#This Row],[ SUBTOTAL]]-Table1[[#This Row],[ ABSENCE PENALTY ]]</f>
        <v>88.022000000000006</v>
      </c>
      <c r="L23" s="7" t="str">
        <f t="shared" si="1"/>
        <v>B</v>
      </c>
      <c r="O23" s="1" t="s">
        <v>32</v>
      </c>
      <c r="P23" s="1" t="s">
        <v>32</v>
      </c>
      <c r="S23" s="1" t="s">
        <v>32</v>
      </c>
      <c r="T23" s="1" t="s">
        <v>32</v>
      </c>
      <c r="V23" s="12">
        <f>SUM(O23:T23)/100</f>
        <v>0</v>
      </c>
    </row>
    <row r="24" spans="2:22" ht="16" x14ac:dyDescent="0.2">
      <c r="B24" s="1" t="s">
        <v>122</v>
      </c>
      <c r="C24" s="1" t="s">
        <v>126</v>
      </c>
      <c r="D24" s="10" t="s">
        <v>127</v>
      </c>
      <c r="E24">
        <v>29.17</v>
      </c>
      <c r="F24" s="5">
        <f>E24*0.4</f>
        <v>11.668000000000001</v>
      </c>
      <c r="G24">
        <v>55.52</v>
      </c>
      <c r="H24" s="5">
        <f>G24*0.6</f>
        <v>33.311999999999998</v>
      </c>
      <c r="I24" s="6">
        <f>F24+H24</f>
        <v>44.98</v>
      </c>
      <c r="J24" s="13">
        <f t="shared" si="0"/>
        <v>0</v>
      </c>
      <c r="K24" s="14">
        <f>Table1[[#This Row],[ SUBTOTAL]]-Table1[[#This Row],[ ABSENCE PENALTY ]]</f>
        <v>44.98</v>
      </c>
      <c r="L24" s="7" t="str">
        <f t="shared" si="1"/>
        <v>F</v>
      </c>
      <c r="O24" s="1" t="s">
        <v>32</v>
      </c>
      <c r="P24" s="1" t="s">
        <v>32</v>
      </c>
      <c r="S24" s="1" t="s">
        <v>32</v>
      </c>
      <c r="T24" s="1" t="s">
        <v>32</v>
      </c>
      <c r="V24" s="12">
        <f>SUM(O24:T24)/100</f>
        <v>0</v>
      </c>
    </row>
    <row r="25" spans="2:22" ht="16" x14ac:dyDescent="0.2">
      <c r="B25" s="1" t="s">
        <v>75</v>
      </c>
      <c r="C25" s="1" t="s">
        <v>76</v>
      </c>
      <c r="D25" s="10" t="s">
        <v>77</v>
      </c>
      <c r="E25">
        <v>84.16</v>
      </c>
      <c r="F25" s="5">
        <f>E25*0.4</f>
        <v>33.664000000000001</v>
      </c>
      <c r="G25">
        <v>92.07</v>
      </c>
      <c r="H25" s="5">
        <f>G25*0.6</f>
        <v>55.241999999999997</v>
      </c>
      <c r="I25" s="6">
        <f>F25+H25</f>
        <v>88.906000000000006</v>
      </c>
      <c r="J25" s="13">
        <f t="shared" si="0"/>
        <v>0</v>
      </c>
      <c r="K25" s="14">
        <f>Table1[[#This Row],[ SUBTOTAL]]-Table1[[#This Row],[ ABSENCE PENALTY ]]</f>
        <v>88.906000000000006</v>
      </c>
      <c r="L25" s="7" t="str">
        <f t="shared" si="1"/>
        <v>B</v>
      </c>
      <c r="O25" s="1" t="s">
        <v>32</v>
      </c>
      <c r="P25" s="1" t="s">
        <v>32</v>
      </c>
      <c r="S25" s="1" t="s">
        <v>32</v>
      </c>
      <c r="T25" s="1" t="s">
        <v>32</v>
      </c>
      <c r="V25" s="12">
        <f>SUM(O25:T25)/100</f>
        <v>0</v>
      </c>
    </row>
    <row r="26" spans="2:22" ht="16" x14ac:dyDescent="0.2">
      <c r="B26" s="1" t="s">
        <v>67</v>
      </c>
      <c r="C26" s="1" t="s">
        <v>68</v>
      </c>
      <c r="D26" s="10" t="s">
        <v>69</v>
      </c>
      <c r="E26">
        <v>81.53</v>
      </c>
      <c r="F26" s="5">
        <f>E26*0.4</f>
        <v>32.612000000000002</v>
      </c>
      <c r="G26">
        <v>76.78</v>
      </c>
      <c r="H26" s="5">
        <f>G26*0.6</f>
        <v>46.067999999999998</v>
      </c>
      <c r="I26" s="6">
        <f>F26+H26</f>
        <v>78.680000000000007</v>
      </c>
      <c r="J26" s="13">
        <f t="shared" si="0"/>
        <v>0</v>
      </c>
      <c r="K26" s="14">
        <f>Table1[[#This Row],[ SUBTOTAL]]-Table1[[#This Row],[ ABSENCE PENALTY ]]</f>
        <v>78.680000000000007</v>
      </c>
      <c r="L26" s="7" t="str">
        <f t="shared" si="1"/>
        <v>C</v>
      </c>
      <c r="O26" s="1" t="s">
        <v>32</v>
      </c>
      <c r="P26" s="1" t="s">
        <v>32</v>
      </c>
      <c r="S26" s="1" t="s">
        <v>32</v>
      </c>
      <c r="T26" s="1" t="s">
        <v>32</v>
      </c>
      <c r="V26" s="12">
        <f>SUM(O26:T26)/100</f>
        <v>0</v>
      </c>
    </row>
    <row r="27" spans="2:22" ht="16" x14ac:dyDescent="0.2">
      <c r="B27" s="1" t="s">
        <v>34</v>
      </c>
      <c r="C27" s="1" t="s">
        <v>35</v>
      </c>
      <c r="D27" s="10" t="s">
        <v>36</v>
      </c>
      <c r="E27">
        <v>83.08</v>
      </c>
      <c r="F27" s="5">
        <f>E27*0.4</f>
        <v>33.231999999999999</v>
      </c>
      <c r="G27">
        <v>88.03</v>
      </c>
      <c r="H27" s="5">
        <f>G27*0.6</f>
        <v>52.817999999999998</v>
      </c>
      <c r="I27" s="6">
        <f>F27+H27</f>
        <v>86.05</v>
      </c>
      <c r="J27" s="13">
        <f t="shared" si="0"/>
        <v>0</v>
      </c>
      <c r="K27" s="14">
        <f>Table1[[#This Row],[ SUBTOTAL]]-Table1[[#This Row],[ ABSENCE PENALTY ]]</f>
        <v>86.05</v>
      </c>
      <c r="L27" s="7" t="str">
        <f t="shared" si="1"/>
        <v>B</v>
      </c>
      <c r="O27" s="1" t="s">
        <v>32</v>
      </c>
      <c r="P27" s="1" t="s">
        <v>32</v>
      </c>
      <c r="S27" s="1" t="s">
        <v>32</v>
      </c>
      <c r="T27" s="1" t="s">
        <v>32</v>
      </c>
      <c r="V27" s="12">
        <f>SUM(O27:T27)/100</f>
        <v>0</v>
      </c>
    </row>
    <row r="28" spans="2:22" ht="16" x14ac:dyDescent="0.2">
      <c r="B28" s="1" t="s">
        <v>71</v>
      </c>
      <c r="C28" s="1" t="s">
        <v>72</v>
      </c>
      <c r="D28" s="10" t="s">
        <v>73</v>
      </c>
      <c r="E28">
        <v>90.48</v>
      </c>
      <c r="F28" s="5">
        <f>E28*0.4</f>
        <v>36.192</v>
      </c>
      <c r="G28">
        <v>96.44</v>
      </c>
      <c r="H28" s="5">
        <f>G28*0.6</f>
        <v>57.863999999999997</v>
      </c>
      <c r="I28" s="6">
        <f>F28+H28</f>
        <v>94.055999999999997</v>
      </c>
      <c r="J28" s="13">
        <f t="shared" si="0"/>
        <v>0</v>
      </c>
      <c r="K28" s="14">
        <f>Table1[[#This Row],[ SUBTOTAL]]-Table1[[#This Row],[ ABSENCE PENALTY ]]</f>
        <v>94.055999999999997</v>
      </c>
      <c r="L28" s="7" t="str">
        <f t="shared" si="1"/>
        <v>A</v>
      </c>
      <c r="O28" s="1" t="s">
        <v>32</v>
      </c>
      <c r="P28" s="1" t="s">
        <v>32</v>
      </c>
      <c r="S28" s="1" t="s">
        <v>32</v>
      </c>
      <c r="T28" s="1" t="s">
        <v>32</v>
      </c>
      <c r="V28" s="12">
        <f>SUM(O28:T28)/100</f>
        <v>0</v>
      </c>
    </row>
    <row r="29" spans="2:22" ht="16" x14ac:dyDescent="0.2">
      <c r="B29" s="1" t="s">
        <v>133</v>
      </c>
      <c r="C29" s="1" t="s">
        <v>134</v>
      </c>
      <c r="D29" s="10" t="s">
        <v>135</v>
      </c>
      <c r="E29">
        <v>80.040000000000006</v>
      </c>
      <c r="F29" s="5">
        <f>E29*0.4</f>
        <v>32.016000000000005</v>
      </c>
      <c r="G29">
        <v>83.17</v>
      </c>
      <c r="H29" s="5">
        <f>G29*0.6</f>
        <v>49.902000000000001</v>
      </c>
      <c r="I29" s="6">
        <f>F29+H29</f>
        <v>81.918000000000006</v>
      </c>
      <c r="J29" s="13">
        <f t="shared" si="0"/>
        <v>0</v>
      </c>
      <c r="K29" s="14">
        <f>Table1[[#This Row],[ SUBTOTAL]]-Table1[[#This Row],[ ABSENCE PENALTY ]]</f>
        <v>81.918000000000006</v>
      </c>
      <c r="L29" s="7" t="str">
        <f t="shared" si="1"/>
        <v>B</v>
      </c>
      <c r="O29" s="1" t="s">
        <v>32</v>
      </c>
      <c r="P29" s="1" t="s">
        <v>32</v>
      </c>
      <c r="S29" s="1" t="s">
        <v>32</v>
      </c>
      <c r="T29" s="1" t="s">
        <v>32</v>
      </c>
      <c r="V29" s="12">
        <f>SUM(O29:T29)/100</f>
        <v>0</v>
      </c>
    </row>
    <row r="30" spans="2:22" ht="16" x14ac:dyDescent="0.2">
      <c r="B30" s="1" t="s">
        <v>59</v>
      </c>
      <c r="C30" s="1" t="s">
        <v>60</v>
      </c>
      <c r="D30" s="10" t="s">
        <v>61</v>
      </c>
      <c r="E30">
        <v>53.04</v>
      </c>
      <c r="F30" s="5">
        <f>E30*0.4</f>
        <v>21.216000000000001</v>
      </c>
      <c r="G30">
        <v>56.48</v>
      </c>
      <c r="H30" s="5">
        <f>G30*0.6</f>
        <v>33.887999999999998</v>
      </c>
      <c r="I30" s="6">
        <f>F30+H30</f>
        <v>55.103999999999999</v>
      </c>
      <c r="J30" s="13">
        <f t="shared" si="0"/>
        <v>0</v>
      </c>
      <c r="K30" s="14">
        <f>Table1[[#This Row],[ SUBTOTAL]]-Table1[[#This Row],[ ABSENCE PENALTY ]]</f>
        <v>55.103999999999999</v>
      </c>
      <c r="L30" s="7" t="str">
        <f t="shared" si="1"/>
        <v>D</v>
      </c>
      <c r="O30" s="1" t="s">
        <v>32</v>
      </c>
      <c r="P30" s="1" t="s">
        <v>32</v>
      </c>
      <c r="S30" s="1" t="s">
        <v>32</v>
      </c>
      <c r="T30" s="1" t="s">
        <v>32</v>
      </c>
      <c r="V30" s="12">
        <f>SUM(O30:T30)/100</f>
        <v>0</v>
      </c>
    </row>
    <row r="31" spans="2:22" ht="16" x14ac:dyDescent="0.2">
      <c r="B31" s="1" t="s">
        <v>122</v>
      </c>
      <c r="C31" s="1" t="s">
        <v>123</v>
      </c>
      <c r="D31" s="10" t="s">
        <v>124</v>
      </c>
      <c r="E31">
        <v>65.84</v>
      </c>
      <c r="F31" s="5">
        <f>E31*0.4</f>
        <v>26.336000000000002</v>
      </c>
      <c r="G31">
        <v>41.99</v>
      </c>
      <c r="H31" s="5">
        <f>G31*0.6</f>
        <v>25.193999999999999</v>
      </c>
      <c r="I31" s="6">
        <f>F31+H31</f>
        <v>51.53</v>
      </c>
      <c r="J31" s="13">
        <f t="shared" si="0"/>
        <v>0</v>
      </c>
      <c r="K31" s="14">
        <f>Table1[[#This Row],[ SUBTOTAL]]-Table1[[#This Row],[ ABSENCE PENALTY ]]</f>
        <v>51.53</v>
      </c>
      <c r="L31" s="7" t="str">
        <f t="shared" si="1"/>
        <v>D</v>
      </c>
      <c r="O31" s="1" t="s">
        <v>32</v>
      </c>
      <c r="P31" s="1" t="s">
        <v>32</v>
      </c>
      <c r="S31" s="1" t="s">
        <v>32</v>
      </c>
      <c r="T31" s="1" t="s">
        <v>32</v>
      </c>
      <c r="V31" s="12">
        <f>SUM(O31:T31)/100</f>
        <v>0</v>
      </c>
    </row>
    <row r="32" spans="2:22" ht="16" x14ac:dyDescent="0.2">
      <c r="B32" s="1" t="s">
        <v>44</v>
      </c>
      <c r="C32" s="1" t="s">
        <v>45</v>
      </c>
      <c r="D32" s="10" t="s">
        <v>46</v>
      </c>
      <c r="E32">
        <v>74.81</v>
      </c>
      <c r="F32" s="5">
        <f>E32*0.4</f>
        <v>29.924000000000003</v>
      </c>
      <c r="G32">
        <v>91.29</v>
      </c>
      <c r="H32" s="5">
        <f>G32*0.6</f>
        <v>54.774000000000001</v>
      </c>
      <c r="I32" s="6">
        <f>F32+H32</f>
        <v>84.698000000000008</v>
      </c>
      <c r="J32" s="13">
        <f t="shared" si="0"/>
        <v>0</v>
      </c>
      <c r="K32" s="14">
        <f>Table1[[#This Row],[ SUBTOTAL]]-Table1[[#This Row],[ ABSENCE PENALTY ]]</f>
        <v>84.698000000000008</v>
      </c>
      <c r="L32" s="7" t="str">
        <f t="shared" si="1"/>
        <v>B</v>
      </c>
      <c r="O32" s="1" t="s">
        <v>32</v>
      </c>
      <c r="P32" s="1" t="s">
        <v>32</v>
      </c>
      <c r="S32" s="1" t="s">
        <v>32</v>
      </c>
      <c r="T32" s="1" t="s">
        <v>32</v>
      </c>
      <c r="V32" s="12">
        <f>SUM(O32:T32)/100</f>
        <v>0</v>
      </c>
    </row>
    <row r="33" spans="2:22" ht="16" x14ac:dyDescent="0.2">
      <c r="B33" s="1" t="s">
        <v>79</v>
      </c>
      <c r="C33" s="1" t="s">
        <v>80</v>
      </c>
      <c r="D33" s="10" t="s">
        <v>81</v>
      </c>
      <c r="E33">
        <v>78.39</v>
      </c>
      <c r="F33" s="5">
        <f>E33*0.4</f>
        <v>31.356000000000002</v>
      </c>
      <c r="G33">
        <v>84.67</v>
      </c>
      <c r="H33" s="5">
        <f>G33*0.6</f>
        <v>50.802</v>
      </c>
      <c r="I33" s="6">
        <f>F33+H33</f>
        <v>82.158000000000001</v>
      </c>
      <c r="J33" s="13">
        <f t="shared" si="0"/>
        <v>0</v>
      </c>
      <c r="K33" s="14">
        <f>Table1[[#This Row],[ SUBTOTAL]]-Table1[[#This Row],[ ABSENCE PENALTY ]]</f>
        <v>82.158000000000001</v>
      </c>
      <c r="L33" s="7" t="str">
        <f t="shared" si="1"/>
        <v>B</v>
      </c>
      <c r="O33" s="1" t="s">
        <v>32</v>
      </c>
      <c r="P33" s="1" t="s">
        <v>32</v>
      </c>
      <c r="S33" s="1" t="s">
        <v>32</v>
      </c>
      <c r="T33" s="1" t="s">
        <v>32</v>
      </c>
      <c r="V33" s="12">
        <f>SUM(O33:T33)/100</f>
        <v>0</v>
      </c>
    </row>
    <row r="34" spans="2:22" ht="16" x14ac:dyDescent="0.2">
      <c r="B34" s="1" t="s">
        <v>99</v>
      </c>
      <c r="C34" s="1" t="s">
        <v>100</v>
      </c>
      <c r="D34" s="10" t="s">
        <v>101</v>
      </c>
      <c r="E34">
        <v>84.71</v>
      </c>
      <c r="F34" s="5">
        <f>E34*0.4</f>
        <v>33.884</v>
      </c>
      <c r="G34">
        <v>89.49</v>
      </c>
      <c r="H34" s="5">
        <f>G34*0.6</f>
        <v>53.693999999999996</v>
      </c>
      <c r="I34" s="6">
        <f>F34+H34</f>
        <v>87.578000000000003</v>
      </c>
      <c r="J34" s="13">
        <f t="shared" si="0"/>
        <v>0</v>
      </c>
      <c r="K34" s="14">
        <f>Table1[[#This Row],[ SUBTOTAL]]-Table1[[#This Row],[ ABSENCE PENALTY ]]</f>
        <v>87.578000000000003</v>
      </c>
      <c r="L34" s="7" t="str">
        <f t="shared" si="1"/>
        <v>B</v>
      </c>
      <c r="O34" s="1" t="s">
        <v>32</v>
      </c>
      <c r="P34" s="1" t="s">
        <v>32</v>
      </c>
      <c r="S34" s="1" t="s">
        <v>32</v>
      </c>
      <c r="T34" s="1" t="s">
        <v>32</v>
      </c>
      <c r="V34" s="12">
        <f>SUM(O34:T34)/100</f>
        <v>0</v>
      </c>
    </row>
    <row r="35" spans="2:22" ht="16" x14ac:dyDescent="0.2">
      <c r="B35" s="1" t="s">
        <v>141</v>
      </c>
      <c r="C35" s="1" t="s">
        <v>142</v>
      </c>
      <c r="D35" s="10" t="s">
        <v>143</v>
      </c>
      <c r="E35">
        <v>68.849999999999994</v>
      </c>
      <c r="F35" s="5">
        <f>E35*0.4</f>
        <v>27.54</v>
      </c>
      <c r="G35">
        <v>77.64</v>
      </c>
      <c r="H35" s="5">
        <f>G35*0.6</f>
        <v>46.583999999999996</v>
      </c>
      <c r="I35" s="6">
        <f>F35+H35</f>
        <v>74.123999999999995</v>
      </c>
      <c r="J35" s="13">
        <f t="shared" si="0"/>
        <v>7.7591499999999982</v>
      </c>
      <c r="K35" s="14">
        <f>Table1[[#This Row],[ SUBTOTAL]]-Table1[[#This Row],[ ABSENCE PENALTY ]]</f>
        <v>66.36484999999999</v>
      </c>
      <c r="L35" s="7" t="str">
        <f t="shared" si="1"/>
        <v>C</v>
      </c>
      <c r="O35" s="1" t="s">
        <v>32</v>
      </c>
      <c r="P35" s="1" t="s">
        <v>32</v>
      </c>
      <c r="S35">
        <v>10</v>
      </c>
      <c r="T35">
        <v>25</v>
      </c>
      <c r="V35" s="12">
        <f>SUM(O35:T35)/100</f>
        <v>0.35</v>
      </c>
    </row>
    <row r="36" spans="2:22" ht="16" x14ac:dyDescent="0.2">
      <c r="B36" s="1" t="s">
        <v>38</v>
      </c>
      <c r="C36" s="1" t="s">
        <v>42</v>
      </c>
      <c r="D36" s="10" t="s">
        <v>170</v>
      </c>
      <c r="E36">
        <v>73.31</v>
      </c>
      <c r="F36" s="5">
        <f>E36*0.4</f>
        <v>29.324000000000002</v>
      </c>
      <c r="G36">
        <v>75.5</v>
      </c>
      <c r="H36" s="5">
        <f>G36*0.6</f>
        <v>45.3</v>
      </c>
      <c r="I36" s="6">
        <f>F36+H36</f>
        <v>74.623999999999995</v>
      </c>
      <c r="J36" s="13">
        <f t="shared" si="0"/>
        <v>0</v>
      </c>
      <c r="K36" s="14">
        <f>Table1[[#This Row],[ SUBTOTAL]]-Table1[[#This Row],[ ABSENCE PENALTY ]]</f>
        <v>74.623999999999995</v>
      </c>
      <c r="L36" s="7" t="str">
        <f t="shared" si="1"/>
        <v>C</v>
      </c>
      <c r="O36" s="1" t="s">
        <v>32</v>
      </c>
      <c r="P36" s="1" t="s">
        <v>32</v>
      </c>
      <c r="S36" s="1" t="s">
        <v>32</v>
      </c>
      <c r="T36" s="1" t="s">
        <v>32</v>
      </c>
      <c r="V36" s="12">
        <f>SUM(O36:T36)/100</f>
        <v>0</v>
      </c>
    </row>
    <row r="37" spans="2:22" ht="16" x14ac:dyDescent="0.2">
      <c r="B37" s="1" t="s">
        <v>107</v>
      </c>
      <c r="C37" s="1" t="s">
        <v>108</v>
      </c>
      <c r="D37" s="10" t="s">
        <v>109</v>
      </c>
      <c r="E37">
        <v>84.82</v>
      </c>
      <c r="F37" s="5">
        <f>E37*0.4</f>
        <v>33.927999999999997</v>
      </c>
      <c r="G37">
        <v>89.99</v>
      </c>
      <c r="H37" s="5">
        <f>G37*0.6</f>
        <v>53.993999999999993</v>
      </c>
      <c r="I37" s="6">
        <f>F37+H37</f>
        <v>87.921999999999997</v>
      </c>
      <c r="J37" s="13">
        <f t="shared" si="0"/>
        <v>0</v>
      </c>
      <c r="K37" s="14">
        <f>Table1[[#This Row],[ SUBTOTAL]]-Table1[[#This Row],[ ABSENCE PENALTY ]]</f>
        <v>87.921999999999997</v>
      </c>
      <c r="L37" s="7" t="str">
        <f t="shared" si="1"/>
        <v>B</v>
      </c>
      <c r="O37" s="1" t="s">
        <v>32</v>
      </c>
      <c r="P37" s="1" t="s">
        <v>32</v>
      </c>
      <c r="S37" s="1" t="s">
        <v>32</v>
      </c>
      <c r="T37" s="1" t="s">
        <v>32</v>
      </c>
      <c r="V37" s="12">
        <f>SUM(O37:T37)/100</f>
        <v>0</v>
      </c>
    </row>
  </sheetData>
  <sortState xmlns:xlrd2="http://schemas.microsoft.com/office/spreadsheetml/2017/richdata2" ref="B7:V37">
    <sortCondition ref="D7:D37"/>
  </sortState>
  <mergeCells count="2">
    <mergeCell ref="P5:Q5"/>
    <mergeCell ref="T5:U5"/>
  </mergeCells>
  <phoneticPr fontId="7" type="noConversion"/>
  <conditionalFormatting sqref="L7:L37">
    <cfRule type="cellIs" dxfId="10" priority="1" stopIfTrue="1" operator="lessThan">
      <formula>#REF!/#REF!*60</formula>
    </cfRule>
    <cfRule type="cellIs" dxfId="9" priority="2" stopIfTrue="1" operator="between">
      <formula>#REF!/#REF!*60</formula>
      <formula>#REF!/#REF!*89</formula>
    </cfRule>
    <cfRule type="cellIs" dxfId="8" priority="3" stopIfTrue="1" operator="greaterThanOrEqual">
      <formula>#REF!/#REF!*90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EHSS-5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2023-02-09T10:38:58Z</dcterms:created>
  <dcterms:modified xsi:type="dcterms:W3CDTF">2023-02-10T03:38:17Z</dcterms:modified>
</cp:coreProperties>
</file>