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C83B210E-37B1-BC47-AB79-94ED6F8EC996}" xr6:coauthVersionLast="47" xr6:coauthVersionMax="47" xr10:uidLastSave="{00000000-0000-0000-0000-000000000000}"/>
  <bookViews>
    <workbookView xWindow="520" yWindow="600" windowWidth="31640" windowHeight="24620" activeTab="1" xr2:uid="{00000000-000D-0000-FFFF-FFFF00000000}"/>
  </bookViews>
  <sheets>
    <sheet name="Grades" sheetId="1" r:id="rId1"/>
    <sheet name="EHSS Pre B2 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2" l="1"/>
  <c r="V42" i="2"/>
  <c r="V23" i="2"/>
  <c r="V36" i="2"/>
  <c r="V19" i="2"/>
  <c r="V38" i="2"/>
  <c r="V20" i="2"/>
  <c r="V39" i="2"/>
  <c r="V10" i="2"/>
  <c r="V35" i="2"/>
  <c r="V32" i="2"/>
  <c r="V28" i="2"/>
  <c r="V33" i="2"/>
  <c r="V15" i="2"/>
  <c r="V43" i="2"/>
  <c r="V34" i="2"/>
  <c r="V40" i="2"/>
  <c r="V29" i="2"/>
  <c r="V41" i="2"/>
  <c r="V11" i="2"/>
  <c r="V18" i="2"/>
  <c r="V13" i="2"/>
  <c r="V25" i="2"/>
  <c r="V37" i="2"/>
  <c r="V21" i="2"/>
  <c r="V17" i="2"/>
  <c r="V12" i="2"/>
  <c r="V22" i="2"/>
  <c r="V27" i="2"/>
  <c r="V24" i="2"/>
  <c r="V30" i="2"/>
  <c r="V26" i="2"/>
  <c r="V16" i="2"/>
  <c r="V14" i="2"/>
  <c r="V31" i="2"/>
  <c r="V9" i="2"/>
  <c r="H8" i="2" l="1"/>
  <c r="H42" i="2"/>
  <c r="H23" i="2"/>
  <c r="H36" i="2"/>
  <c r="H19" i="2"/>
  <c r="H38" i="2"/>
  <c r="H20" i="2"/>
  <c r="H39" i="2"/>
  <c r="H10" i="2"/>
  <c r="H35" i="2"/>
  <c r="H32" i="2"/>
  <c r="H28" i="2"/>
  <c r="H33" i="2"/>
  <c r="H15" i="2"/>
  <c r="H43" i="2"/>
  <c r="H34" i="2"/>
  <c r="H40" i="2"/>
  <c r="H29" i="2"/>
  <c r="H41" i="2"/>
  <c r="H11" i="2"/>
  <c r="H18" i="2"/>
  <c r="H13" i="2"/>
  <c r="H25" i="2"/>
  <c r="H37" i="2"/>
  <c r="H21" i="2"/>
  <c r="H17" i="2"/>
  <c r="H12" i="2"/>
  <c r="H22" i="2"/>
  <c r="H27" i="2"/>
  <c r="H24" i="2"/>
  <c r="I24" i="2"/>
  <c r="H30" i="2"/>
  <c r="H26" i="2"/>
  <c r="H16" i="2"/>
  <c r="H14" i="2"/>
  <c r="H31" i="2"/>
  <c r="F8" i="2"/>
  <c r="F42" i="2"/>
  <c r="I42" i="2" s="1"/>
  <c r="F23" i="2"/>
  <c r="I23" i="2" s="1"/>
  <c r="F36" i="2"/>
  <c r="F19" i="2"/>
  <c r="F38" i="2"/>
  <c r="I38" i="2" s="1"/>
  <c r="F20" i="2"/>
  <c r="I20" i="2" s="1"/>
  <c r="F39" i="2"/>
  <c r="F10" i="2"/>
  <c r="F35" i="2"/>
  <c r="F32" i="2"/>
  <c r="F28" i="2"/>
  <c r="F33" i="2"/>
  <c r="F15" i="2"/>
  <c r="I15" i="2" s="1"/>
  <c r="F43" i="2"/>
  <c r="I43" i="2" s="1"/>
  <c r="F34" i="2"/>
  <c r="I34" i="2" s="1"/>
  <c r="F40" i="2"/>
  <c r="F29" i="2"/>
  <c r="F41" i="2"/>
  <c r="I41" i="2" s="1"/>
  <c r="F11" i="2"/>
  <c r="I11" i="2" s="1"/>
  <c r="F18" i="2"/>
  <c r="F13" i="2"/>
  <c r="F25" i="2"/>
  <c r="I25" i="2" s="1"/>
  <c r="F37" i="2"/>
  <c r="I37" i="2" s="1"/>
  <c r="F21" i="2"/>
  <c r="F17" i="2"/>
  <c r="I17" i="2" s="1"/>
  <c r="F12" i="2"/>
  <c r="I12" i="2" s="1"/>
  <c r="F22" i="2"/>
  <c r="I22" i="2" s="1"/>
  <c r="F27" i="2"/>
  <c r="F24" i="2"/>
  <c r="F30" i="2"/>
  <c r="F26" i="2"/>
  <c r="F16" i="2"/>
  <c r="F14" i="2"/>
  <c r="F31" i="2"/>
  <c r="H9" i="2"/>
  <c r="F9" i="2"/>
  <c r="L20" i="2" l="1"/>
  <c r="J20" i="2"/>
  <c r="K20" i="2"/>
  <c r="L15" i="2"/>
  <c r="J15" i="2"/>
  <c r="K15" i="2" s="1"/>
  <c r="L25" i="2"/>
  <c r="J25" i="2"/>
  <c r="K25" i="2" s="1"/>
  <c r="L24" i="2"/>
  <c r="J24" i="2"/>
  <c r="K24" i="2"/>
  <c r="L38" i="2"/>
  <c r="J38" i="2"/>
  <c r="K38" i="2"/>
  <c r="L42" i="2"/>
  <c r="J42" i="2"/>
  <c r="K42" i="2" s="1"/>
  <c r="L12" i="2"/>
  <c r="J12" i="2"/>
  <c r="K12" i="2" s="1"/>
  <c r="J43" i="2"/>
  <c r="K43" i="2"/>
  <c r="I18" i="2"/>
  <c r="I40" i="2"/>
  <c r="L41" i="2"/>
  <c r="J41" i="2"/>
  <c r="K41" i="2" s="1"/>
  <c r="L23" i="2"/>
  <c r="J23" i="2"/>
  <c r="K23" i="2"/>
  <c r="L17" i="2"/>
  <c r="J17" i="2"/>
  <c r="K17" i="2"/>
  <c r="I9" i="2"/>
  <c r="I26" i="2"/>
  <c r="L22" i="2"/>
  <c r="J22" i="2"/>
  <c r="K22" i="2" s="1"/>
  <c r="L37" i="2"/>
  <c r="J37" i="2"/>
  <c r="K37" i="2"/>
  <c r="L11" i="2"/>
  <c r="J11" i="2"/>
  <c r="K11" i="2" s="1"/>
  <c r="L34" i="2"/>
  <c r="J34" i="2"/>
  <c r="K34" i="2" s="1"/>
  <c r="I28" i="2"/>
  <c r="I39" i="2"/>
  <c r="I36" i="2"/>
  <c r="I31" i="2"/>
  <c r="I32" i="2"/>
  <c r="I13" i="2"/>
  <c r="I29" i="2"/>
  <c r="I35" i="2"/>
  <c r="I16" i="2"/>
  <c r="I33" i="2"/>
  <c r="I30" i="2"/>
  <c r="I14" i="2"/>
  <c r="I27" i="2"/>
  <c r="I19" i="2"/>
  <c r="I8" i="2"/>
  <c r="I21" i="2"/>
  <c r="I10" i="2"/>
  <c r="L30" i="2" l="1"/>
  <c r="J30" i="2"/>
  <c r="K30" i="2"/>
  <c r="L36" i="2"/>
  <c r="J36" i="2"/>
  <c r="K36" i="2" s="1"/>
  <c r="L19" i="2"/>
  <c r="K19" i="2"/>
  <c r="J19" i="2"/>
  <c r="L13" i="2"/>
  <c r="J13" i="2"/>
  <c r="K13" i="2"/>
  <c r="L29" i="2"/>
  <c r="J29" i="2"/>
  <c r="K29" i="2"/>
  <c r="L9" i="2"/>
  <c r="J9" i="2"/>
  <c r="K9" i="2" s="1"/>
  <c r="L10" i="2"/>
  <c r="K10" i="2"/>
  <c r="J10" i="2"/>
  <c r="L16" i="2"/>
  <c r="J16" i="2"/>
  <c r="K16" i="2" s="1"/>
  <c r="L40" i="2"/>
  <c r="J40" i="2"/>
  <c r="K40" i="2" s="1"/>
  <c r="L8" i="2"/>
  <c r="J8" i="2"/>
  <c r="K8" i="2" s="1"/>
  <c r="L33" i="2"/>
  <c r="K33" i="2"/>
  <c r="J33" i="2"/>
  <c r="L39" i="2"/>
  <c r="J39" i="2"/>
  <c r="K39" i="2" s="1"/>
  <c r="L27" i="2"/>
  <c r="J27" i="2"/>
  <c r="K27" i="2" s="1"/>
  <c r="L32" i="2"/>
  <c r="J32" i="2"/>
  <c r="K32" i="2"/>
  <c r="L28" i="2"/>
  <c r="J28" i="2"/>
  <c r="K28" i="2" s="1"/>
  <c r="L21" i="2"/>
  <c r="J21" i="2"/>
  <c r="K21" i="2" s="1"/>
  <c r="L14" i="2"/>
  <c r="J14" i="2"/>
  <c r="K14" i="2"/>
  <c r="L35" i="2"/>
  <c r="J35" i="2"/>
  <c r="K35" i="2"/>
  <c r="L31" i="2"/>
  <c r="J31" i="2"/>
  <c r="K31" i="2" s="1"/>
  <c r="L26" i="2"/>
  <c r="J26" i="2"/>
  <c r="K26" i="2"/>
  <c r="L18" i="2"/>
  <c r="J18" i="2"/>
  <c r="K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tc={1C677FE3-7497-7947-A509-2A754EF89F50}</author>
  </authors>
  <commentList>
    <comment ref="L43" authorId="0" shapeId="0" xr:uid="{1C677FE3-7497-7947-A509-2A754EF89F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passed because on the edge
</t>
      </text>
    </comment>
  </commentList>
</comments>
</file>

<file path=xl/sharedStrings.xml><?xml version="1.0" encoding="utf-8"?>
<sst xmlns="http://schemas.openxmlformats.org/spreadsheetml/2006/main" count="469" uniqueCount="185">
  <si>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</si>
  <si>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</si>
  <si>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</si>
  <si>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</si>
  <si>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</si>
  <si>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</si>
  <si>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</si>
  <si>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</si>
  <si>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</si>
  <si>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</si>
  <si>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</si>
  <si>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</si>
  <si>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</si>
  <si>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</si>
  <si>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</si>
  <si>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</si>
  <si>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</si>
  <si>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</si>
  <si>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</si>
  <si>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</si>
  <si>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</si>
  <si>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</si>
  <si>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</si>
  <si>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</si>
  <si>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</si>
  <si>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</si>
  <si>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FINAL EXAM Penalty (Real)</t>
  </si>
  <si>
    <t>MID-TERM EXAM Penalty (Real)</t>
  </si>
  <si>
    <t>Last downloaded from this course</t>
  </si>
  <si>
    <t>Chamrouen</t>
  </si>
  <si>
    <t>Meyly</t>
  </si>
  <si>
    <t>chamrouen.meyly@pucsr.edu.kh</t>
  </si>
  <si>
    <t>-</t>
  </si>
  <si>
    <t>1675931860</t>
  </si>
  <si>
    <t>Chen</t>
  </si>
  <si>
    <t>Dara</t>
  </si>
  <si>
    <t>14462</t>
  </si>
  <si>
    <t>chen.dara@pucsr.edu.kh</t>
  </si>
  <si>
    <t>Chhat</t>
  </si>
  <si>
    <t>Sreynich</t>
  </si>
  <si>
    <t>14839</t>
  </si>
  <si>
    <t>chhat.sreynich@pucsr.edu.kh</t>
  </si>
  <si>
    <t>Chheng</t>
  </si>
  <si>
    <t>Rachana</t>
  </si>
  <si>
    <t>14803</t>
  </si>
  <si>
    <t>chheng.rachana@pucsr.edu.kh</t>
  </si>
  <si>
    <t>Dul</t>
  </si>
  <si>
    <t>Darakanika</t>
  </si>
  <si>
    <t>14833</t>
  </si>
  <si>
    <t>dul.darakanika@pucsr.edu.kh</t>
  </si>
  <si>
    <t>Heng</t>
  </si>
  <si>
    <t>Menghouy</t>
  </si>
  <si>
    <t>14795</t>
  </si>
  <si>
    <t>heng.menghouy@pucsr.edu.kh</t>
  </si>
  <si>
    <t>Hong</t>
  </si>
  <si>
    <t>Sodalin</t>
  </si>
  <si>
    <t>hong.sodalin@pucsr.edu.kh</t>
  </si>
  <si>
    <t>Hor</t>
  </si>
  <si>
    <t>14799</t>
  </si>
  <si>
    <t>hor.sreynich@pucsr.edu.kh</t>
  </si>
  <si>
    <t>Khonn</t>
  </si>
  <si>
    <t>Daly</t>
  </si>
  <si>
    <t>14836</t>
  </si>
  <si>
    <t>khonn.daly@pucsr.edu.kh</t>
  </si>
  <si>
    <t>Jinna</t>
  </si>
  <si>
    <t>14773</t>
  </si>
  <si>
    <t>khonn.jinna@pucsr.edu.kh</t>
  </si>
  <si>
    <t>Khun</t>
  </si>
  <si>
    <t>Sophie</t>
  </si>
  <si>
    <t>14832</t>
  </si>
  <si>
    <t>khun.sophie@pucsr.edu.kh</t>
  </si>
  <si>
    <t>Kiry</t>
  </si>
  <si>
    <t>Vireak</t>
  </si>
  <si>
    <t>14826</t>
  </si>
  <si>
    <t>kiry.vireak@pucsr.edu.kh</t>
  </si>
  <si>
    <t>Koam</t>
  </si>
  <si>
    <t>Sokphea</t>
  </si>
  <si>
    <t>koam.sokphea@pucsr.edu.kh</t>
  </si>
  <si>
    <t>Koch</t>
  </si>
  <si>
    <t>Borey</t>
  </si>
  <si>
    <t>14827</t>
  </si>
  <si>
    <t>koch.borey@pucsr.edu.kh</t>
  </si>
  <si>
    <t>Kong</t>
  </si>
  <si>
    <t>Thongsy</t>
  </si>
  <si>
    <t>14790</t>
  </si>
  <si>
    <t>kong.thongsy@pucsr.edu.kh</t>
  </si>
  <si>
    <t>Kuy</t>
  </si>
  <si>
    <t>Saream</t>
  </si>
  <si>
    <t>14841</t>
  </si>
  <si>
    <t>kuy.saream@pucsr.edu.kh</t>
  </si>
  <si>
    <t>Ly</t>
  </si>
  <si>
    <t>Chaiya</t>
  </si>
  <si>
    <t>14828</t>
  </si>
  <si>
    <t>ly.chaiya@pucsr.edu.kh</t>
  </si>
  <si>
    <t>Lyda</t>
  </si>
  <si>
    <t>Rinapich</t>
  </si>
  <si>
    <t>14837</t>
  </si>
  <si>
    <t>lyda.rinapich@pucsr.edu.kh</t>
  </si>
  <si>
    <t>Nal</t>
  </si>
  <si>
    <t>Sovanrith</t>
  </si>
  <si>
    <t>14814</t>
  </si>
  <si>
    <t>nal.sovanrith@pucsr.edu.kh</t>
  </si>
  <si>
    <t>Ny</t>
  </si>
  <si>
    <t>Bopharoth</t>
  </si>
  <si>
    <t>14838</t>
  </si>
  <si>
    <t>ny.bopharoth@pucsr.edu.kh</t>
  </si>
  <si>
    <t>Oeuy</t>
  </si>
  <si>
    <t>Amra</t>
  </si>
  <si>
    <t>14779</t>
  </si>
  <si>
    <t>oeuy.amra@pucsr.edu.kh</t>
  </si>
  <si>
    <t>Pheareak</t>
  </si>
  <si>
    <t>Yuth</t>
  </si>
  <si>
    <t>14793</t>
  </si>
  <si>
    <t>pheareak.yuth@pucsr.edu.kh</t>
  </si>
  <si>
    <t>Prom</t>
  </si>
  <si>
    <t>Pumngea</t>
  </si>
  <si>
    <t>14785</t>
  </si>
  <si>
    <t>prom.pumngea@pucsr.edu.kh</t>
  </si>
  <si>
    <t>Rorn</t>
  </si>
  <si>
    <t>Utama</t>
  </si>
  <si>
    <t>14808</t>
  </si>
  <si>
    <t>rorn.utama@pucsr.edu.kh</t>
  </si>
  <si>
    <t>Ros</t>
  </si>
  <si>
    <t>Panhavuth</t>
  </si>
  <si>
    <t>14834</t>
  </si>
  <si>
    <t>ros.panhavuth@pucsr.edu.kh</t>
  </si>
  <si>
    <t>Sean</t>
  </si>
  <si>
    <t>Linna</t>
  </si>
  <si>
    <t>14801</t>
  </si>
  <si>
    <t>sean.linna@pucsr.edu.kh</t>
  </si>
  <si>
    <t>Sim</t>
  </si>
  <si>
    <t>Somary</t>
  </si>
  <si>
    <t>14792</t>
  </si>
  <si>
    <t>sim.somary@pucsr.edu.kh</t>
  </si>
  <si>
    <t>Soeurm</t>
  </si>
  <si>
    <t>Seut</t>
  </si>
  <si>
    <t>14782</t>
  </si>
  <si>
    <t>soeurm.seut@pucsr.edu.kh</t>
  </si>
  <si>
    <t>Som</t>
  </si>
  <si>
    <t>Vonglymeng</t>
  </si>
  <si>
    <t>som.vonglymeng@pucsr.edu.kh</t>
  </si>
  <si>
    <t>Somvong</t>
  </si>
  <si>
    <t>Lymi</t>
  </si>
  <si>
    <t>14812</t>
  </si>
  <si>
    <t>somvong.lymi@pucsr.edu.kh</t>
  </si>
  <si>
    <t>Sunheang</t>
  </si>
  <si>
    <t>Sivfong</t>
  </si>
  <si>
    <t>sunheang.sivfong@pucsr.edu.kh</t>
  </si>
  <si>
    <t>Tab</t>
  </si>
  <si>
    <t>Theara</t>
  </si>
  <si>
    <t>14820</t>
  </si>
  <si>
    <t>tab.theara@pucsr.edu.kh</t>
  </si>
  <si>
    <t>Thouch</t>
  </si>
  <si>
    <t>Thearratphanit</t>
  </si>
  <si>
    <t>14809</t>
  </si>
  <si>
    <t>thouch.thearratphanit@pucsr.edu.kh</t>
  </si>
  <si>
    <t>Tinn</t>
  </si>
  <si>
    <t>Sokmarika</t>
  </si>
  <si>
    <t>14791</t>
  </si>
  <si>
    <t>tinn.sokmarika@pucsr.edu.kh</t>
  </si>
  <si>
    <t>Vann</t>
  </si>
  <si>
    <t>Channa</t>
  </si>
  <si>
    <t>vann.channa@pucsr.edu.kh</t>
  </si>
  <si>
    <t>Venh</t>
  </si>
  <si>
    <t>Delip</t>
  </si>
  <si>
    <t>14823</t>
  </si>
  <si>
    <t>venh.delip@pucsr.edu.kh</t>
  </si>
  <si>
    <t>SURNAME</t>
  </si>
  <si>
    <t>FIRST NAME</t>
  </si>
  <si>
    <t>ID</t>
  </si>
  <si>
    <t>2 DAYS</t>
  </si>
  <si>
    <t>3 DAYS</t>
  </si>
  <si>
    <t>GRADE</t>
  </si>
  <si>
    <t>14772</t>
  </si>
  <si>
    <t>14835</t>
  </si>
  <si>
    <t>14813</t>
  </si>
  <si>
    <t>14802</t>
  </si>
  <si>
    <t>14804</t>
  </si>
  <si>
    <t>14787</t>
  </si>
  <si>
    <t>EHSS Pre B2/ Result</t>
  </si>
  <si>
    <t>SUBTOTAL</t>
  </si>
  <si>
    <t>ABSENCE PENALTY</t>
  </si>
  <si>
    <t>FINAL SCORE AFTER PENALTY</t>
  </si>
  <si>
    <t>D</t>
  </si>
  <si>
    <t>EHSS Pre-B2 - Final Results - Term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</si>
</sst>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0"/>
      <color rgb="FF000000"/>
      <name val="Tahoma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 vertical="center" wrapText="1"/>
    </xf>
    <xf numFmtId="43" fontId="9" fillId="0" borderId="0" xfId="1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7DF32B12-5CDA-4446-8EF2-EADBE4D71504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7A906-11E3-3E46-B11B-D639FAAFF4FA}" name="Table1" displayName="Table1" ref="I7:L43" totalsRowShown="0" headerRowDxfId="0" dataDxfId="1" headerRowCellStyle="Comma" dataCellStyle="Comma">
  <autoFilter ref="I7:L43" xr:uid="{9037A906-11E3-3E46-B11B-D639FAAFF4FA}"/>
  <tableColumns count="4">
    <tableColumn id="1" xr3:uid="{61BD876C-9AC7-4840-81A1-2A6A30CCD030}" name="SUBTOTAL" dataDxfId="5" dataCellStyle="Comma">
      <calculatedColumnFormula>F8+H8</calculatedColumnFormula>
    </tableColumn>
    <tableColumn id="2" xr3:uid="{D69C4B81-A863-504A-A058-E5EEA1C286BB}" name="ABSENCE PENALTY" dataDxfId="4" dataCellStyle="Comma">
      <calculatedColumnFormula>I8*V8*0.3167*0.7</calculatedColumnFormula>
    </tableColumn>
    <tableColumn id="3" xr3:uid="{9ADEDE71-6C01-994D-8694-EDE741F16532}" name="FINAL SCORE AFTER PENALTY" dataDxfId="3" dataCellStyle="Comma">
      <calculatedColumnFormula>I8-J8</calculatedColumnFormula>
    </tableColumn>
    <tableColumn id="4" xr3:uid="{604CF8C8-6996-BA47-B7F9-3E0180ED4FFD}" name="GRA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3" dT="2023-02-10T02:54:00.87" personId="{7DF32B12-5CDA-4446-8EF2-EADBE4D71504}" id="{1C677FE3-7497-7947-A509-2A754EF89F50}">
    <text xml:space="preserve">passed because on the edge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opLeftCell="I15" workbookViewId="0">
      <selection activeCell="AA1" sqref="AA1:AB37"/>
    </sheetView>
  </sheetViews>
  <sheetFormatPr baseColWidth="10" defaultColWidth="8.83203125" defaultRowHeight="15" x14ac:dyDescent="0.2"/>
  <cols>
    <col min="1" max="1" width="10.5" customWidth="1"/>
    <col min="2" max="2" width="16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173</v>
      </c>
      <c r="D2" s="1"/>
      <c r="E2" s="1"/>
      <c r="F2" s="1" t="s">
        <v>31</v>
      </c>
      <c r="G2">
        <v>59.13</v>
      </c>
      <c r="H2">
        <v>61.22</v>
      </c>
      <c r="I2">
        <v>13.27</v>
      </c>
      <c r="J2">
        <v>8.16</v>
      </c>
      <c r="K2">
        <v>10</v>
      </c>
      <c r="L2">
        <v>8.39</v>
      </c>
      <c r="M2">
        <v>10.75</v>
      </c>
      <c r="N2">
        <v>7.17</v>
      </c>
      <c r="O2">
        <v>37.200000000000003</v>
      </c>
      <c r="P2">
        <v>5.31</v>
      </c>
      <c r="Q2">
        <v>54.85</v>
      </c>
      <c r="R2">
        <v>12.9</v>
      </c>
      <c r="S2">
        <v>10</v>
      </c>
      <c r="T2">
        <v>8.2100000000000009</v>
      </c>
      <c r="U2">
        <v>7.59</v>
      </c>
      <c r="V2">
        <v>14.69</v>
      </c>
      <c r="W2">
        <v>9.7899999999999991</v>
      </c>
      <c r="X2">
        <v>27.27</v>
      </c>
      <c r="Y2">
        <v>3.9</v>
      </c>
      <c r="Z2">
        <v>4</v>
      </c>
      <c r="AA2" s="1" t="s">
        <v>32</v>
      </c>
      <c r="AB2" s="1" t="s">
        <v>32</v>
      </c>
      <c r="AC2" s="1" t="s">
        <v>33</v>
      </c>
    </row>
    <row r="3" spans="1:29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52.62</v>
      </c>
      <c r="H3">
        <v>24.25</v>
      </c>
      <c r="I3">
        <v>11.93</v>
      </c>
      <c r="J3">
        <v>8.9499999999999993</v>
      </c>
      <c r="K3">
        <v>7.5</v>
      </c>
      <c r="L3">
        <v>7.42</v>
      </c>
      <c r="M3">
        <v>12.31</v>
      </c>
      <c r="N3">
        <v>8.2100000000000009</v>
      </c>
      <c r="O3">
        <v>0</v>
      </c>
      <c r="P3">
        <v>0</v>
      </c>
      <c r="Q3">
        <v>78.12</v>
      </c>
      <c r="R3">
        <v>11.49</v>
      </c>
      <c r="S3">
        <v>8.81</v>
      </c>
      <c r="T3">
        <v>5.9</v>
      </c>
      <c r="U3">
        <v>8.2799999999999994</v>
      </c>
      <c r="V3">
        <v>13.69</v>
      </c>
      <c r="W3">
        <v>9.1300000000000008</v>
      </c>
      <c r="X3">
        <v>52.94</v>
      </c>
      <c r="Y3">
        <v>7.56</v>
      </c>
      <c r="Z3">
        <v>4</v>
      </c>
      <c r="AA3" s="1" t="s">
        <v>32</v>
      </c>
      <c r="AB3" s="1" t="s">
        <v>32</v>
      </c>
      <c r="AC3" s="1" t="s">
        <v>33</v>
      </c>
    </row>
    <row r="4" spans="1:29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69.62</v>
      </c>
      <c r="H4">
        <v>62.78</v>
      </c>
      <c r="I4">
        <v>11.15</v>
      </c>
      <c r="J4">
        <v>7.89</v>
      </c>
      <c r="K4">
        <v>6.67</v>
      </c>
      <c r="L4">
        <v>7.74</v>
      </c>
      <c r="M4">
        <v>5.75</v>
      </c>
      <c r="N4">
        <v>3.83</v>
      </c>
      <c r="O4">
        <v>45.88</v>
      </c>
      <c r="P4">
        <v>6.55</v>
      </c>
      <c r="Q4">
        <v>74.31</v>
      </c>
      <c r="R4">
        <v>11.55</v>
      </c>
      <c r="S4">
        <v>8.33</v>
      </c>
      <c r="T4">
        <v>6.15</v>
      </c>
      <c r="U4">
        <v>8.6199999999999992</v>
      </c>
      <c r="V4">
        <v>10.63</v>
      </c>
      <c r="W4">
        <v>7.08</v>
      </c>
      <c r="X4">
        <v>52.14</v>
      </c>
      <c r="Y4">
        <v>7.45</v>
      </c>
      <c r="Z4">
        <v>4.5</v>
      </c>
      <c r="AA4" s="1" t="s">
        <v>32</v>
      </c>
      <c r="AB4" s="1" t="s">
        <v>32</v>
      </c>
      <c r="AC4" s="1" t="s">
        <v>33</v>
      </c>
    </row>
    <row r="5" spans="1:29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90.69</v>
      </c>
      <c r="H5">
        <v>90.78</v>
      </c>
      <c r="I5">
        <v>12.4</v>
      </c>
      <c r="J5">
        <v>8.68</v>
      </c>
      <c r="K5">
        <v>8.06</v>
      </c>
      <c r="L5">
        <v>8.06</v>
      </c>
      <c r="M5">
        <v>13.78</v>
      </c>
      <c r="N5">
        <v>9.19</v>
      </c>
      <c r="O5">
        <v>64.599999999999994</v>
      </c>
      <c r="P5">
        <v>9.23</v>
      </c>
      <c r="Q5">
        <v>89.63</v>
      </c>
      <c r="R5">
        <v>13.9</v>
      </c>
      <c r="S5">
        <v>9.52</v>
      </c>
      <c r="T5">
        <v>10</v>
      </c>
      <c r="U5">
        <v>8.2799999999999994</v>
      </c>
      <c r="V5">
        <v>13.75</v>
      </c>
      <c r="W5">
        <v>9.17</v>
      </c>
      <c r="X5">
        <v>61.98</v>
      </c>
      <c r="Y5">
        <v>8.85</v>
      </c>
      <c r="Z5">
        <v>5</v>
      </c>
      <c r="AA5" s="1" t="s">
        <v>32</v>
      </c>
      <c r="AB5" s="1" t="s">
        <v>32</v>
      </c>
      <c r="AC5" s="1" t="s">
        <v>33</v>
      </c>
    </row>
    <row r="6" spans="1:29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76.790000000000006</v>
      </c>
      <c r="H6">
        <v>87.41</v>
      </c>
      <c r="I6">
        <v>12.5</v>
      </c>
      <c r="J6">
        <v>9.4700000000000006</v>
      </c>
      <c r="K6">
        <v>8.75</v>
      </c>
      <c r="L6">
        <v>6.77</v>
      </c>
      <c r="M6">
        <v>9.7100000000000009</v>
      </c>
      <c r="N6">
        <v>6.48</v>
      </c>
      <c r="O6">
        <v>65.2</v>
      </c>
      <c r="P6">
        <v>9.31</v>
      </c>
      <c r="Q6">
        <v>65.83</v>
      </c>
      <c r="R6">
        <v>9.32</v>
      </c>
      <c r="S6">
        <v>7.38</v>
      </c>
      <c r="T6">
        <v>4.3600000000000003</v>
      </c>
      <c r="U6">
        <v>6.9</v>
      </c>
      <c r="V6">
        <v>9.52</v>
      </c>
      <c r="W6">
        <v>6.35</v>
      </c>
      <c r="X6">
        <v>46.99</v>
      </c>
      <c r="Y6">
        <v>6.71</v>
      </c>
      <c r="Z6">
        <v>4</v>
      </c>
      <c r="AA6" s="1" t="s">
        <v>32</v>
      </c>
      <c r="AB6" s="1" t="s">
        <v>32</v>
      </c>
      <c r="AC6" s="1" t="s">
        <v>33</v>
      </c>
    </row>
    <row r="7" spans="1:29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69.16</v>
      </c>
      <c r="H7">
        <v>66.89</v>
      </c>
      <c r="I7">
        <v>10.220000000000001</v>
      </c>
      <c r="J7">
        <v>8.16</v>
      </c>
      <c r="K7">
        <v>5.83</v>
      </c>
      <c r="L7">
        <v>6.45</v>
      </c>
      <c r="M7">
        <v>7.6</v>
      </c>
      <c r="N7">
        <v>5.07</v>
      </c>
      <c r="O7">
        <v>49.07</v>
      </c>
      <c r="P7">
        <v>7.01</v>
      </c>
      <c r="Q7">
        <v>69.25</v>
      </c>
      <c r="R7">
        <v>12.48</v>
      </c>
      <c r="S7">
        <v>8.81</v>
      </c>
      <c r="T7">
        <v>7.18</v>
      </c>
      <c r="U7">
        <v>8.9700000000000006</v>
      </c>
      <c r="V7">
        <v>10.19</v>
      </c>
      <c r="W7">
        <v>6.79</v>
      </c>
      <c r="X7">
        <v>46.58</v>
      </c>
      <c r="Y7">
        <v>6.65</v>
      </c>
      <c r="Z7">
        <v>4.5</v>
      </c>
      <c r="AA7" s="1" t="s">
        <v>32</v>
      </c>
      <c r="AB7" s="1" t="s">
        <v>32</v>
      </c>
      <c r="AC7" s="1" t="s">
        <v>33</v>
      </c>
    </row>
    <row r="8" spans="1:29" x14ac:dyDescent="0.2">
      <c r="A8" s="1" t="s">
        <v>54</v>
      </c>
      <c r="B8" s="1" t="s">
        <v>55</v>
      </c>
      <c r="C8" s="1" t="s">
        <v>174</v>
      </c>
      <c r="D8" s="1"/>
      <c r="E8" s="1"/>
      <c r="F8" s="1" t="s">
        <v>56</v>
      </c>
      <c r="G8">
        <v>59.82</v>
      </c>
      <c r="H8">
        <v>68.89</v>
      </c>
      <c r="I8">
        <v>11.13</v>
      </c>
      <c r="J8">
        <v>9.08</v>
      </c>
      <c r="K8">
        <v>8.33</v>
      </c>
      <c r="L8">
        <v>4.84</v>
      </c>
      <c r="M8">
        <v>11.22</v>
      </c>
      <c r="N8">
        <v>7.48</v>
      </c>
      <c r="O8">
        <v>46.55</v>
      </c>
      <c r="P8">
        <v>6.65</v>
      </c>
      <c r="Q8">
        <v>47.57</v>
      </c>
      <c r="R8">
        <v>6.58</v>
      </c>
      <c r="S8">
        <v>5</v>
      </c>
      <c r="T8">
        <v>3.33</v>
      </c>
      <c r="U8">
        <v>4.83</v>
      </c>
      <c r="V8">
        <v>5.69</v>
      </c>
      <c r="W8">
        <v>3.79</v>
      </c>
      <c r="X8">
        <v>35.299999999999997</v>
      </c>
      <c r="Y8">
        <v>5.04</v>
      </c>
      <c r="Z8">
        <v>4.5</v>
      </c>
      <c r="AA8" s="1" t="s">
        <v>32</v>
      </c>
      <c r="AB8" s="1" t="s">
        <v>32</v>
      </c>
      <c r="AC8" s="1" t="s">
        <v>33</v>
      </c>
    </row>
    <row r="9" spans="1:29" x14ac:dyDescent="0.2">
      <c r="A9" s="1" t="s">
        <v>57</v>
      </c>
      <c r="B9" s="1" t="s">
        <v>39</v>
      </c>
      <c r="C9" s="1" t="s">
        <v>58</v>
      </c>
      <c r="D9" s="1"/>
      <c r="E9" s="1"/>
      <c r="F9" s="1" t="s">
        <v>59</v>
      </c>
      <c r="G9">
        <v>93.59</v>
      </c>
      <c r="H9">
        <v>96.35</v>
      </c>
      <c r="I9">
        <v>13.75</v>
      </c>
      <c r="J9">
        <v>9.2100000000000009</v>
      </c>
      <c r="K9">
        <v>8.61</v>
      </c>
      <c r="L9">
        <v>9.68</v>
      </c>
      <c r="M9">
        <v>14.31</v>
      </c>
      <c r="N9">
        <v>9.5399999999999991</v>
      </c>
      <c r="O9">
        <v>68.28</v>
      </c>
      <c r="P9">
        <v>9.75</v>
      </c>
      <c r="Q9">
        <v>90.17</v>
      </c>
      <c r="R9">
        <v>13.65</v>
      </c>
      <c r="S9">
        <v>9.52</v>
      </c>
      <c r="T9">
        <v>8.4600000000000009</v>
      </c>
      <c r="U9">
        <v>9.31</v>
      </c>
      <c r="V9">
        <v>13.38</v>
      </c>
      <c r="W9">
        <v>8.92</v>
      </c>
      <c r="X9">
        <v>63.15</v>
      </c>
      <c r="Y9">
        <v>9.02</v>
      </c>
      <c r="Z9">
        <v>5</v>
      </c>
      <c r="AA9" s="1" t="s">
        <v>32</v>
      </c>
      <c r="AB9" s="1" t="s">
        <v>32</v>
      </c>
      <c r="AC9" s="1" t="s">
        <v>33</v>
      </c>
    </row>
    <row r="10" spans="1:29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77.39</v>
      </c>
      <c r="H10">
        <v>81.94</v>
      </c>
      <c r="I10">
        <v>11.14</v>
      </c>
      <c r="J10">
        <v>6.84</v>
      </c>
      <c r="K10">
        <v>8.33</v>
      </c>
      <c r="L10">
        <v>7.1</v>
      </c>
      <c r="M10">
        <v>7.06</v>
      </c>
      <c r="N10">
        <v>4.71</v>
      </c>
      <c r="O10">
        <v>63.74</v>
      </c>
      <c r="P10">
        <v>9.11</v>
      </c>
      <c r="Q10">
        <v>72.56</v>
      </c>
      <c r="R10">
        <v>10.87</v>
      </c>
      <c r="S10">
        <v>7.14</v>
      </c>
      <c r="T10">
        <v>7.69</v>
      </c>
      <c r="U10">
        <v>6.9</v>
      </c>
      <c r="V10">
        <v>12.84</v>
      </c>
      <c r="W10">
        <v>8.56</v>
      </c>
      <c r="X10">
        <v>48.85</v>
      </c>
      <c r="Y10">
        <v>6.98</v>
      </c>
      <c r="Z10">
        <v>4</v>
      </c>
      <c r="AA10">
        <v>10</v>
      </c>
      <c r="AB10" s="1" t="s">
        <v>32</v>
      </c>
      <c r="AC10" s="1" t="s">
        <v>33</v>
      </c>
    </row>
    <row r="11" spans="1:29" x14ac:dyDescent="0.2">
      <c r="A11" s="1" t="s">
        <v>60</v>
      </c>
      <c r="B11" s="1" t="s">
        <v>64</v>
      </c>
      <c r="C11" s="1" t="s">
        <v>65</v>
      </c>
      <c r="D11" s="1"/>
      <c r="E11" s="1"/>
      <c r="F11" s="1" t="s">
        <v>66</v>
      </c>
      <c r="G11">
        <v>87.39</v>
      </c>
      <c r="H11">
        <v>91.63</v>
      </c>
      <c r="I11">
        <v>13.71</v>
      </c>
      <c r="J11">
        <v>8.9499999999999993</v>
      </c>
      <c r="K11">
        <v>9.44</v>
      </c>
      <c r="L11">
        <v>9.0299999999999994</v>
      </c>
      <c r="M11">
        <v>11.69</v>
      </c>
      <c r="N11">
        <v>7.79</v>
      </c>
      <c r="O11">
        <v>66.23</v>
      </c>
      <c r="P11">
        <v>9.4600000000000009</v>
      </c>
      <c r="Q11">
        <v>83.94</v>
      </c>
      <c r="R11">
        <v>12.05</v>
      </c>
      <c r="S11">
        <v>7.86</v>
      </c>
      <c r="T11">
        <v>6.92</v>
      </c>
      <c r="U11">
        <v>9.31</v>
      </c>
      <c r="V11">
        <v>12.03</v>
      </c>
      <c r="W11">
        <v>8.02</v>
      </c>
      <c r="X11">
        <v>59.86</v>
      </c>
      <c r="Y11">
        <v>8.5500000000000007</v>
      </c>
      <c r="Z11">
        <v>4</v>
      </c>
      <c r="AA11">
        <v>10</v>
      </c>
      <c r="AB11" s="1" t="s">
        <v>32</v>
      </c>
      <c r="AC11" s="1" t="s">
        <v>33</v>
      </c>
    </row>
    <row r="12" spans="1:29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73.3</v>
      </c>
      <c r="H12">
        <v>80.88</v>
      </c>
      <c r="I12">
        <v>13.39</v>
      </c>
      <c r="J12">
        <v>8.9499999999999993</v>
      </c>
      <c r="K12">
        <v>9.44</v>
      </c>
      <c r="L12">
        <v>8.39</v>
      </c>
      <c r="M12">
        <v>6.69</v>
      </c>
      <c r="N12">
        <v>4.46</v>
      </c>
      <c r="O12">
        <v>60.8</v>
      </c>
      <c r="P12">
        <v>8.69</v>
      </c>
      <c r="Q12">
        <v>63.96</v>
      </c>
      <c r="R12">
        <v>11.73</v>
      </c>
      <c r="S12">
        <v>8.33</v>
      </c>
      <c r="T12">
        <v>5.13</v>
      </c>
      <c r="U12">
        <v>10</v>
      </c>
      <c r="V12">
        <v>7.16</v>
      </c>
      <c r="W12">
        <v>4.78</v>
      </c>
      <c r="X12">
        <v>45.06</v>
      </c>
      <c r="Y12">
        <v>6.44</v>
      </c>
      <c r="Z12">
        <v>4.5</v>
      </c>
      <c r="AA12" s="1" t="s">
        <v>32</v>
      </c>
      <c r="AB12" s="1" t="s">
        <v>32</v>
      </c>
      <c r="AC12" s="1" t="s">
        <v>33</v>
      </c>
    </row>
    <row r="13" spans="1:29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86.65</v>
      </c>
      <c r="H13">
        <v>83.88</v>
      </c>
      <c r="I13">
        <v>14.34</v>
      </c>
      <c r="J13">
        <v>9.74</v>
      </c>
      <c r="K13">
        <v>9.58</v>
      </c>
      <c r="L13">
        <v>9.35</v>
      </c>
      <c r="M13">
        <v>4.6900000000000004</v>
      </c>
      <c r="N13">
        <v>3.13</v>
      </c>
      <c r="O13">
        <v>64.849999999999994</v>
      </c>
      <c r="P13">
        <v>9.26</v>
      </c>
      <c r="Q13">
        <v>88.02</v>
      </c>
      <c r="R13">
        <v>13</v>
      </c>
      <c r="S13">
        <v>8.57</v>
      </c>
      <c r="T13">
        <v>7.44</v>
      </c>
      <c r="U13">
        <v>10</v>
      </c>
      <c r="V13">
        <v>14.06</v>
      </c>
      <c r="W13">
        <v>9.3800000000000008</v>
      </c>
      <c r="X13">
        <v>60.96</v>
      </c>
      <c r="Y13">
        <v>8.7100000000000009</v>
      </c>
      <c r="Z13">
        <v>5</v>
      </c>
      <c r="AA13" s="1" t="s">
        <v>32</v>
      </c>
      <c r="AB13" s="1" t="s">
        <v>32</v>
      </c>
      <c r="AC13" s="1" t="s">
        <v>33</v>
      </c>
    </row>
    <row r="14" spans="1:29" x14ac:dyDescent="0.2">
      <c r="A14" s="1" t="s">
        <v>75</v>
      </c>
      <c r="B14" s="1" t="s">
        <v>76</v>
      </c>
      <c r="C14" s="1" t="s">
        <v>175</v>
      </c>
      <c r="D14" s="1"/>
      <c r="E14" s="1"/>
      <c r="F14" s="1" t="s">
        <v>77</v>
      </c>
      <c r="G14">
        <v>70.08</v>
      </c>
      <c r="H14">
        <v>62.84</v>
      </c>
      <c r="I14">
        <v>13.17</v>
      </c>
      <c r="J14">
        <v>8.68</v>
      </c>
      <c r="K14">
        <v>9.58</v>
      </c>
      <c r="L14">
        <v>8.06</v>
      </c>
      <c r="M14">
        <v>6.78</v>
      </c>
      <c r="N14">
        <v>4.5199999999999996</v>
      </c>
      <c r="O14">
        <v>42.89</v>
      </c>
      <c r="P14">
        <v>6.13</v>
      </c>
      <c r="Q14">
        <v>77.33</v>
      </c>
      <c r="R14">
        <v>13.14</v>
      </c>
      <c r="S14">
        <v>8.33</v>
      </c>
      <c r="T14">
        <v>7.95</v>
      </c>
      <c r="U14">
        <v>10</v>
      </c>
      <c r="V14">
        <v>13.05</v>
      </c>
      <c r="W14">
        <v>8.6999999999999993</v>
      </c>
      <c r="X14">
        <v>51.15</v>
      </c>
      <c r="Y14">
        <v>7.31</v>
      </c>
      <c r="Z14">
        <v>3.5</v>
      </c>
      <c r="AA14">
        <v>10</v>
      </c>
      <c r="AB14" s="1" t="s">
        <v>32</v>
      </c>
      <c r="AC14" s="1" t="s">
        <v>33</v>
      </c>
    </row>
    <row r="15" spans="1:29" x14ac:dyDescent="0.2">
      <c r="A15" s="1" t="s">
        <v>78</v>
      </c>
      <c r="B15" s="1" t="s">
        <v>79</v>
      </c>
      <c r="C15" s="1" t="s">
        <v>80</v>
      </c>
      <c r="D15" s="1"/>
      <c r="E15" s="1"/>
      <c r="F15" s="1" t="s">
        <v>81</v>
      </c>
      <c r="G15">
        <v>97.92</v>
      </c>
      <c r="H15">
        <v>96.07</v>
      </c>
      <c r="I15">
        <v>14.55</v>
      </c>
      <c r="J15">
        <v>9.74</v>
      </c>
      <c r="K15">
        <v>10</v>
      </c>
      <c r="L15">
        <v>9.35</v>
      </c>
      <c r="M15">
        <v>13.75</v>
      </c>
      <c r="N15">
        <v>9.17</v>
      </c>
      <c r="O15">
        <v>67.77</v>
      </c>
      <c r="P15">
        <v>9.68</v>
      </c>
      <c r="Q15">
        <v>99.56</v>
      </c>
      <c r="R15">
        <v>15</v>
      </c>
      <c r="S15">
        <v>10</v>
      </c>
      <c r="T15">
        <v>10</v>
      </c>
      <c r="U15">
        <v>10</v>
      </c>
      <c r="V15">
        <v>15</v>
      </c>
      <c r="W15">
        <v>10</v>
      </c>
      <c r="X15">
        <v>69.56</v>
      </c>
      <c r="Y15">
        <v>9.94</v>
      </c>
      <c r="Z15">
        <v>5</v>
      </c>
      <c r="AA15" s="1" t="s">
        <v>32</v>
      </c>
      <c r="AB15" s="1" t="s">
        <v>32</v>
      </c>
      <c r="AC15" s="1" t="s">
        <v>33</v>
      </c>
    </row>
    <row r="16" spans="1:29" x14ac:dyDescent="0.2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93.33</v>
      </c>
      <c r="H16">
        <v>89.65</v>
      </c>
      <c r="I16">
        <v>12.81</v>
      </c>
      <c r="J16">
        <v>8.9499999999999993</v>
      </c>
      <c r="K16">
        <v>8.61</v>
      </c>
      <c r="L16">
        <v>8.06</v>
      </c>
      <c r="M16">
        <v>13.88</v>
      </c>
      <c r="N16">
        <v>9.25</v>
      </c>
      <c r="O16">
        <v>62.97</v>
      </c>
      <c r="P16">
        <v>9</v>
      </c>
      <c r="Q16">
        <v>96.31</v>
      </c>
      <c r="R16">
        <v>13.88</v>
      </c>
      <c r="S16">
        <v>9.0500000000000007</v>
      </c>
      <c r="T16">
        <v>9.74</v>
      </c>
      <c r="U16">
        <v>8.9700000000000006</v>
      </c>
      <c r="V16">
        <v>14.22</v>
      </c>
      <c r="W16">
        <v>9.48</v>
      </c>
      <c r="X16">
        <v>68.209999999999994</v>
      </c>
      <c r="Y16">
        <v>9.74</v>
      </c>
      <c r="Z16">
        <v>5</v>
      </c>
      <c r="AA16" s="1" t="s">
        <v>32</v>
      </c>
      <c r="AB16" s="1" t="s">
        <v>32</v>
      </c>
      <c r="AC16" s="1" t="s">
        <v>33</v>
      </c>
    </row>
    <row r="17" spans="1:29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43.26</v>
      </c>
      <c r="H17">
        <v>34.94</v>
      </c>
      <c r="I17">
        <v>6.74</v>
      </c>
      <c r="J17">
        <v>9.4700000000000006</v>
      </c>
      <c r="K17">
        <v>2.71</v>
      </c>
      <c r="L17">
        <v>1.29</v>
      </c>
      <c r="M17">
        <v>0</v>
      </c>
      <c r="N17">
        <v>0</v>
      </c>
      <c r="O17">
        <v>28.21</v>
      </c>
      <c r="P17">
        <v>4.03</v>
      </c>
      <c r="Q17">
        <v>46.66</v>
      </c>
      <c r="R17">
        <v>7.94</v>
      </c>
      <c r="S17">
        <v>7.38</v>
      </c>
      <c r="T17">
        <v>4.3600000000000003</v>
      </c>
      <c r="U17">
        <v>4.1399999999999997</v>
      </c>
      <c r="V17">
        <v>8.83</v>
      </c>
      <c r="W17">
        <v>5.89</v>
      </c>
      <c r="X17">
        <v>29.9</v>
      </c>
      <c r="Y17">
        <v>4.2699999999999996</v>
      </c>
      <c r="Z17">
        <v>4.5</v>
      </c>
      <c r="AA17" s="1" t="s">
        <v>32</v>
      </c>
      <c r="AB17" s="1" t="s">
        <v>32</v>
      </c>
      <c r="AC17" s="1" t="s">
        <v>33</v>
      </c>
    </row>
    <row r="18" spans="1:29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91.09</v>
      </c>
      <c r="H18">
        <v>92.19</v>
      </c>
      <c r="I18">
        <v>14.37</v>
      </c>
      <c r="J18">
        <v>9.4700000000000006</v>
      </c>
      <c r="K18">
        <v>9.58</v>
      </c>
      <c r="L18">
        <v>9.68</v>
      </c>
      <c r="M18">
        <v>11.94</v>
      </c>
      <c r="N18">
        <v>7.96</v>
      </c>
      <c r="O18">
        <v>65.88</v>
      </c>
      <c r="P18">
        <v>9.41</v>
      </c>
      <c r="Q18">
        <v>89.05</v>
      </c>
      <c r="R18">
        <v>14.31</v>
      </c>
      <c r="S18">
        <v>10</v>
      </c>
      <c r="T18">
        <v>8.9700000000000006</v>
      </c>
      <c r="U18">
        <v>9.66</v>
      </c>
      <c r="V18">
        <v>14.22</v>
      </c>
      <c r="W18">
        <v>9.48</v>
      </c>
      <c r="X18">
        <v>60.52</v>
      </c>
      <c r="Y18">
        <v>8.65</v>
      </c>
      <c r="Z18">
        <v>5</v>
      </c>
      <c r="AA18" s="1" t="s">
        <v>32</v>
      </c>
      <c r="AB18" s="1" t="s">
        <v>32</v>
      </c>
      <c r="AC18" s="1" t="s">
        <v>33</v>
      </c>
    </row>
    <row r="19" spans="1:29" x14ac:dyDescent="0.2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64.05</v>
      </c>
      <c r="H19">
        <v>71.38</v>
      </c>
      <c r="I19">
        <v>12.75</v>
      </c>
      <c r="J19">
        <v>8.82</v>
      </c>
      <c r="K19">
        <v>8.61</v>
      </c>
      <c r="L19">
        <v>8.06</v>
      </c>
      <c r="M19">
        <v>13</v>
      </c>
      <c r="N19">
        <v>8.67</v>
      </c>
      <c r="O19">
        <v>45.64</v>
      </c>
      <c r="P19">
        <v>6.52</v>
      </c>
      <c r="Q19">
        <v>52.94</v>
      </c>
      <c r="R19">
        <v>8.32</v>
      </c>
      <c r="S19">
        <v>6.43</v>
      </c>
      <c r="T19">
        <v>4.3600000000000003</v>
      </c>
      <c r="U19">
        <v>5.86</v>
      </c>
      <c r="V19">
        <v>7.23</v>
      </c>
      <c r="W19">
        <v>4.82</v>
      </c>
      <c r="X19">
        <v>37.39</v>
      </c>
      <c r="Y19">
        <v>5.34</v>
      </c>
      <c r="Z19">
        <v>5</v>
      </c>
      <c r="AA19" s="1" t="s">
        <v>32</v>
      </c>
      <c r="AB19" s="1" t="s">
        <v>32</v>
      </c>
      <c r="AC19" s="1" t="s">
        <v>33</v>
      </c>
    </row>
    <row r="20" spans="1:29" x14ac:dyDescent="0.2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35.49</v>
      </c>
      <c r="H20">
        <v>35.04</v>
      </c>
      <c r="I20">
        <v>11.57</v>
      </c>
      <c r="J20">
        <v>9.74</v>
      </c>
      <c r="K20">
        <v>8.89</v>
      </c>
      <c r="L20">
        <v>4.5199999999999996</v>
      </c>
      <c r="M20">
        <v>1.75</v>
      </c>
      <c r="N20">
        <v>1.17</v>
      </c>
      <c r="O20">
        <v>21.72</v>
      </c>
      <c r="P20">
        <v>3.1</v>
      </c>
      <c r="Q20">
        <v>32.31</v>
      </c>
      <c r="R20">
        <v>8.98</v>
      </c>
      <c r="S20">
        <v>6.19</v>
      </c>
      <c r="T20">
        <v>5.9</v>
      </c>
      <c r="U20">
        <v>5.86</v>
      </c>
      <c r="V20">
        <v>0</v>
      </c>
      <c r="W20">
        <v>0</v>
      </c>
      <c r="X20">
        <v>23.33</v>
      </c>
      <c r="Y20">
        <v>3.33</v>
      </c>
      <c r="Z20">
        <v>3.5</v>
      </c>
      <c r="AA20" s="1" t="s">
        <v>32</v>
      </c>
      <c r="AB20">
        <v>10</v>
      </c>
      <c r="AC20" s="1" t="s">
        <v>33</v>
      </c>
    </row>
    <row r="21" spans="1:29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77.13</v>
      </c>
      <c r="H21">
        <v>83.86</v>
      </c>
      <c r="I21">
        <v>12.36</v>
      </c>
      <c r="J21">
        <v>9.34</v>
      </c>
      <c r="K21">
        <v>8.61</v>
      </c>
      <c r="L21">
        <v>6.77</v>
      </c>
      <c r="M21">
        <v>10.5</v>
      </c>
      <c r="N21">
        <v>7</v>
      </c>
      <c r="O21">
        <v>60.99</v>
      </c>
      <c r="P21">
        <v>8.7100000000000009</v>
      </c>
      <c r="Q21">
        <v>71.150000000000006</v>
      </c>
      <c r="R21">
        <v>9.61</v>
      </c>
      <c r="S21">
        <v>7.38</v>
      </c>
      <c r="T21">
        <v>6.67</v>
      </c>
      <c r="U21">
        <v>5.17</v>
      </c>
      <c r="V21">
        <v>11.52</v>
      </c>
      <c r="W21">
        <v>7.68</v>
      </c>
      <c r="X21">
        <v>50.02</v>
      </c>
      <c r="Y21">
        <v>7.15</v>
      </c>
      <c r="Z21">
        <v>3.5</v>
      </c>
      <c r="AA21" s="1" t="s">
        <v>32</v>
      </c>
      <c r="AB21" s="1" t="s">
        <v>32</v>
      </c>
      <c r="AC21" s="1" t="s">
        <v>33</v>
      </c>
    </row>
    <row r="22" spans="1:29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78.05</v>
      </c>
      <c r="H22">
        <v>81.16</v>
      </c>
      <c r="I22">
        <v>13</v>
      </c>
      <c r="J22">
        <v>8.9499999999999993</v>
      </c>
      <c r="K22">
        <v>8.33</v>
      </c>
      <c r="L22">
        <v>8.7100000000000009</v>
      </c>
      <c r="M22">
        <v>12.75</v>
      </c>
      <c r="N22">
        <v>8.5</v>
      </c>
      <c r="O22">
        <v>55.42</v>
      </c>
      <c r="P22">
        <v>7.92</v>
      </c>
      <c r="Q22">
        <v>72.64</v>
      </c>
      <c r="R22">
        <v>13.13</v>
      </c>
      <c r="S22">
        <v>8.57</v>
      </c>
      <c r="T22">
        <v>8.7200000000000006</v>
      </c>
      <c r="U22">
        <v>8.9700000000000006</v>
      </c>
      <c r="V22">
        <v>11.18</v>
      </c>
      <c r="W22">
        <v>7.45</v>
      </c>
      <c r="X22">
        <v>48.33</v>
      </c>
      <c r="Y22">
        <v>6.9</v>
      </c>
      <c r="Z22">
        <v>5</v>
      </c>
      <c r="AA22" s="1" t="s">
        <v>32</v>
      </c>
      <c r="AB22" s="1" t="s">
        <v>32</v>
      </c>
      <c r="AC22" s="1" t="s">
        <v>33</v>
      </c>
    </row>
    <row r="23" spans="1:29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79.19</v>
      </c>
      <c r="H23">
        <v>75.739999999999995</v>
      </c>
      <c r="I23">
        <v>12.21</v>
      </c>
      <c r="J23">
        <v>7.37</v>
      </c>
      <c r="K23">
        <v>9.31</v>
      </c>
      <c r="L23">
        <v>7.74</v>
      </c>
      <c r="M23">
        <v>10.69</v>
      </c>
      <c r="N23">
        <v>7.13</v>
      </c>
      <c r="O23">
        <v>52.84</v>
      </c>
      <c r="P23">
        <v>7.55</v>
      </c>
      <c r="Q23">
        <v>81.510000000000005</v>
      </c>
      <c r="R23">
        <v>11.29</v>
      </c>
      <c r="S23">
        <v>7.38</v>
      </c>
      <c r="T23">
        <v>7.95</v>
      </c>
      <c r="U23">
        <v>7.24</v>
      </c>
      <c r="V23">
        <v>13.33</v>
      </c>
      <c r="W23">
        <v>8.89</v>
      </c>
      <c r="X23">
        <v>56.9</v>
      </c>
      <c r="Y23">
        <v>8.1300000000000008</v>
      </c>
      <c r="Z23">
        <v>4.5</v>
      </c>
      <c r="AA23" s="1" t="s">
        <v>32</v>
      </c>
      <c r="AB23" s="1" t="s">
        <v>32</v>
      </c>
      <c r="AC23" s="1" t="s">
        <v>33</v>
      </c>
    </row>
    <row r="24" spans="1:29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89.62</v>
      </c>
      <c r="H24">
        <v>85.63</v>
      </c>
      <c r="I24">
        <v>13.24</v>
      </c>
      <c r="J24">
        <v>8.42</v>
      </c>
      <c r="K24">
        <v>9.0299999999999994</v>
      </c>
      <c r="L24">
        <v>9.0299999999999994</v>
      </c>
      <c r="M24">
        <v>11.06</v>
      </c>
      <c r="N24">
        <v>7.37</v>
      </c>
      <c r="O24">
        <v>61.34</v>
      </c>
      <c r="P24">
        <v>8.76</v>
      </c>
      <c r="Q24">
        <v>92.51</v>
      </c>
      <c r="R24">
        <v>13.93</v>
      </c>
      <c r="S24">
        <v>10</v>
      </c>
      <c r="T24">
        <v>8.2100000000000009</v>
      </c>
      <c r="U24">
        <v>9.66</v>
      </c>
      <c r="V24">
        <v>14.13</v>
      </c>
      <c r="W24">
        <v>9.42</v>
      </c>
      <c r="X24">
        <v>64.459999999999994</v>
      </c>
      <c r="Y24">
        <v>9.2100000000000009</v>
      </c>
      <c r="Z24">
        <v>5</v>
      </c>
      <c r="AA24" s="1" t="s">
        <v>32</v>
      </c>
      <c r="AB24" s="1" t="s">
        <v>32</v>
      </c>
      <c r="AC24" s="1" t="s">
        <v>33</v>
      </c>
    </row>
    <row r="25" spans="1:29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90.68</v>
      </c>
      <c r="H25">
        <v>86.56</v>
      </c>
      <c r="I25">
        <v>13.22</v>
      </c>
      <c r="J25">
        <v>9.34</v>
      </c>
      <c r="K25">
        <v>9.0299999999999994</v>
      </c>
      <c r="L25">
        <v>8.06</v>
      </c>
      <c r="M25">
        <v>12.44</v>
      </c>
      <c r="N25">
        <v>8.2899999999999991</v>
      </c>
      <c r="O25">
        <v>60.91</v>
      </c>
      <c r="P25">
        <v>8.6999999999999993</v>
      </c>
      <c r="Q25">
        <v>93.81</v>
      </c>
      <c r="R25">
        <v>14.59</v>
      </c>
      <c r="S25">
        <v>9.52</v>
      </c>
      <c r="T25">
        <v>10</v>
      </c>
      <c r="U25">
        <v>9.66</v>
      </c>
      <c r="V25">
        <v>14.77</v>
      </c>
      <c r="W25">
        <v>9.84</v>
      </c>
      <c r="X25">
        <v>64.459999999999994</v>
      </c>
      <c r="Y25">
        <v>9.2100000000000009</v>
      </c>
      <c r="Z25">
        <v>5</v>
      </c>
      <c r="AA25" s="1" t="s">
        <v>32</v>
      </c>
      <c r="AB25" s="1" t="s">
        <v>32</v>
      </c>
      <c r="AC25" s="1" t="s">
        <v>33</v>
      </c>
    </row>
    <row r="26" spans="1:29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76.41</v>
      </c>
      <c r="H26">
        <v>61.15</v>
      </c>
      <c r="I26">
        <v>12.75</v>
      </c>
      <c r="J26">
        <v>9.8699999999999992</v>
      </c>
      <c r="K26">
        <v>8.5399999999999991</v>
      </c>
      <c r="L26">
        <v>7.1</v>
      </c>
      <c r="M26">
        <v>10.31</v>
      </c>
      <c r="N26">
        <v>6.88</v>
      </c>
      <c r="O26">
        <v>38.090000000000003</v>
      </c>
      <c r="P26">
        <v>5.44</v>
      </c>
      <c r="Q26">
        <v>90.23</v>
      </c>
      <c r="R26">
        <v>13.73</v>
      </c>
      <c r="S26">
        <v>8.57</v>
      </c>
      <c r="T26">
        <v>9.23</v>
      </c>
      <c r="U26">
        <v>9.66</v>
      </c>
      <c r="V26">
        <v>13.79</v>
      </c>
      <c r="W26">
        <v>9.1999999999999993</v>
      </c>
      <c r="X26">
        <v>62.71</v>
      </c>
      <c r="Y26">
        <v>8.9600000000000009</v>
      </c>
      <c r="Z26">
        <v>4.5</v>
      </c>
      <c r="AA26" s="1" t="s">
        <v>32</v>
      </c>
      <c r="AB26" s="1" t="s">
        <v>32</v>
      </c>
      <c r="AC26" s="1" t="s">
        <v>33</v>
      </c>
    </row>
    <row r="27" spans="1:29" x14ac:dyDescent="0.2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90.27</v>
      </c>
      <c r="H27">
        <v>86.55</v>
      </c>
      <c r="I27">
        <v>13.59</v>
      </c>
      <c r="J27">
        <v>9.2100000000000009</v>
      </c>
      <c r="K27">
        <v>9.58</v>
      </c>
      <c r="L27">
        <v>8.39</v>
      </c>
      <c r="M27">
        <v>11.11</v>
      </c>
      <c r="N27">
        <v>7.41</v>
      </c>
      <c r="O27">
        <v>61.85</v>
      </c>
      <c r="P27">
        <v>8.84</v>
      </c>
      <c r="Q27">
        <v>92.95</v>
      </c>
      <c r="R27">
        <v>14.27</v>
      </c>
      <c r="S27">
        <v>9.0500000000000007</v>
      </c>
      <c r="T27">
        <v>9.49</v>
      </c>
      <c r="U27">
        <v>10</v>
      </c>
      <c r="V27">
        <v>14.59</v>
      </c>
      <c r="W27">
        <v>9.73</v>
      </c>
      <c r="X27">
        <v>64.09</v>
      </c>
      <c r="Y27">
        <v>9.16</v>
      </c>
      <c r="Z27">
        <v>5</v>
      </c>
      <c r="AA27" s="1" t="s">
        <v>32</v>
      </c>
      <c r="AB27" s="1" t="s">
        <v>32</v>
      </c>
      <c r="AC27" s="1" t="s">
        <v>33</v>
      </c>
    </row>
    <row r="28" spans="1:29" x14ac:dyDescent="0.2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91.38</v>
      </c>
      <c r="H28">
        <v>94.29</v>
      </c>
      <c r="I28">
        <v>14.19</v>
      </c>
      <c r="J28">
        <v>9.34</v>
      </c>
      <c r="K28">
        <v>10</v>
      </c>
      <c r="L28">
        <v>9.0299999999999994</v>
      </c>
      <c r="M28">
        <v>13.88</v>
      </c>
      <c r="N28">
        <v>9.25</v>
      </c>
      <c r="O28">
        <v>66.23</v>
      </c>
      <c r="P28">
        <v>9.4600000000000009</v>
      </c>
      <c r="Q28">
        <v>87.56</v>
      </c>
      <c r="R28">
        <v>13.48</v>
      </c>
      <c r="S28">
        <v>9.52</v>
      </c>
      <c r="T28">
        <v>8.4600000000000009</v>
      </c>
      <c r="U28">
        <v>8.9700000000000006</v>
      </c>
      <c r="V28">
        <v>13.13</v>
      </c>
      <c r="W28">
        <v>8.75</v>
      </c>
      <c r="X28">
        <v>60.96</v>
      </c>
      <c r="Y28">
        <v>8.7100000000000009</v>
      </c>
      <c r="Z28">
        <v>5</v>
      </c>
      <c r="AA28" s="1" t="s">
        <v>32</v>
      </c>
      <c r="AB28" s="1" t="s">
        <v>32</v>
      </c>
      <c r="AC28" s="1" t="s">
        <v>33</v>
      </c>
    </row>
    <row r="29" spans="1:29" x14ac:dyDescent="0.2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98.15</v>
      </c>
      <c r="H29">
        <v>97.16</v>
      </c>
      <c r="I29">
        <v>15</v>
      </c>
      <c r="J29">
        <v>10</v>
      </c>
      <c r="K29">
        <v>10</v>
      </c>
      <c r="L29">
        <v>10</v>
      </c>
      <c r="M29">
        <v>14.56</v>
      </c>
      <c r="N29">
        <v>9.7100000000000009</v>
      </c>
      <c r="O29">
        <v>67.599999999999994</v>
      </c>
      <c r="P29">
        <v>9.66</v>
      </c>
      <c r="Q29">
        <v>100</v>
      </c>
      <c r="R29">
        <v>15</v>
      </c>
      <c r="S29">
        <v>10</v>
      </c>
      <c r="T29">
        <v>10</v>
      </c>
      <c r="U29">
        <v>10</v>
      </c>
      <c r="V29">
        <v>15</v>
      </c>
      <c r="W29">
        <v>10</v>
      </c>
      <c r="X29">
        <v>70</v>
      </c>
      <c r="Y29">
        <v>10</v>
      </c>
      <c r="Z29">
        <v>4.5</v>
      </c>
      <c r="AA29" s="1" t="s">
        <v>32</v>
      </c>
      <c r="AB29" s="1" t="s">
        <v>32</v>
      </c>
      <c r="AC29" s="1" t="s">
        <v>33</v>
      </c>
    </row>
    <row r="30" spans="1:29" x14ac:dyDescent="0.2">
      <c r="A30" s="1" t="s">
        <v>138</v>
      </c>
      <c r="B30" s="1" t="s">
        <v>139</v>
      </c>
      <c r="C30" s="1" t="s">
        <v>176</v>
      </c>
      <c r="D30" s="1"/>
      <c r="E30" s="1"/>
      <c r="F30" s="1" t="s">
        <v>140</v>
      </c>
      <c r="G30">
        <v>57.6</v>
      </c>
      <c r="H30">
        <v>56.64</v>
      </c>
      <c r="I30">
        <v>7.07</v>
      </c>
      <c r="J30">
        <v>6.71</v>
      </c>
      <c r="K30">
        <v>7.43</v>
      </c>
      <c r="L30">
        <v>0</v>
      </c>
      <c r="M30">
        <v>0</v>
      </c>
      <c r="N30">
        <v>0</v>
      </c>
      <c r="O30">
        <v>49.57</v>
      </c>
      <c r="P30">
        <v>7.08</v>
      </c>
      <c r="Q30">
        <v>57.26</v>
      </c>
      <c r="R30">
        <v>7.79</v>
      </c>
      <c r="S30">
        <v>0.48</v>
      </c>
      <c r="T30">
        <v>7.18</v>
      </c>
      <c r="U30">
        <v>7.93</v>
      </c>
      <c r="V30">
        <v>0</v>
      </c>
      <c r="W30">
        <v>0</v>
      </c>
      <c r="X30">
        <v>49.47</v>
      </c>
      <c r="Y30">
        <v>7.07</v>
      </c>
      <c r="Z30">
        <v>3.5</v>
      </c>
      <c r="AA30" s="1" t="s">
        <v>32</v>
      </c>
      <c r="AB30" s="1" t="s">
        <v>32</v>
      </c>
      <c r="AC30" s="1" t="s">
        <v>33</v>
      </c>
    </row>
    <row r="31" spans="1:29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63.8</v>
      </c>
      <c r="H31">
        <v>55.57</v>
      </c>
      <c r="I31">
        <v>8.31</v>
      </c>
      <c r="J31">
        <v>6.84</v>
      </c>
      <c r="K31">
        <v>4.93</v>
      </c>
      <c r="L31">
        <v>4.84</v>
      </c>
      <c r="M31">
        <v>0</v>
      </c>
      <c r="N31">
        <v>0</v>
      </c>
      <c r="O31">
        <v>47.27</v>
      </c>
      <c r="P31">
        <v>6.75</v>
      </c>
      <c r="Q31">
        <v>71.38</v>
      </c>
      <c r="R31">
        <v>9.91</v>
      </c>
      <c r="S31">
        <v>7.62</v>
      </c>
      <c r="T31">
        <v>4.62</v>
      </c>
      <c r="U31">
        <v>7.59</v>
      </c>
      <c r="V31">
        <v>10.44</v>
      </c>
      <c r="W31">
        <v>6.96</v>
      </c>
      <c r="X31">
        <v>51.03</v>
      </c>
      <c r="Y31">
        <v>7.29</v>
      </c>
      <c r="Z31">
        <v>3.5</v>
      </c>
      <c r="AA31" s="1" t="s">
        <v>32</v>
      </c>
      <c r="AB31" s="1" t="s">
        <v>32</v>
      </c>
      <c r="AC31" s="1" t="s">
        <v>33</v>
      </c>
    </row>
    <row r="32" spans="1:29" x14ac:dyDescent="0.2">
      <c r="A32" s="1" t="s">
        <v>145</v>
      </c>
      <c r="B32" s="1" t="s">
        <v>146</v>
      </c>
      <c r="C32" s="1" t="s">
        <v>177</v>
      </c>
      <c r="D32" s="1"/>
      <c r="E32" s="1"/>
      <c r="F32" s="1" t="s">
        <v>147</v>
      </c>
      <c r="G32">
        <v>76.78</v>
      </c>
      <c r="H32">
        <v>75.22</v>
      </c>
      <c r="I32">
        <v>12.42</v>
      </c>
      <c r="J32">
        <v>7.11</v>
      </c>
      <c r="K32">
        <v>10</v>
      </c>
      <c r="L32">
        <v>7.74</v>
      </c>
      <c r="M32">
        <v>11.09</v>
      </c>
      <c r="N32">
        <v>7.39</v>
      </c>
      <c r="O32">
        <v>51.71</v>
      </c>
      <c r="P32">
        <v>7.39</v>
      </c>
      <c r="Q32">
        <v>75.89</v>
      </c>
      <c r="R32">
        <v>10.76</v>
      </c>
      <c r="S32">
        <v>7.86</v>
      </c>
      <c r="T32">
        <v>5.38</v>
      </c>
      <c r="U32">
        <v>8.2799999999999994</v>
      </c>
      <c r="V32">
        <v>13.14</v>
      </c>
      <c r="W32">
        <v>8.76</v>
      </c>
      <c r="X32">
        <v>51.99</v>
      </c>
      <c r="Y32">
        <v>7.43</v>
      </c>
      <c r="Z32">
        <v>5</v>
      </c>
      <c r="AA32" s="1" t="s">
        <v>32</v>
      </c>
      <c r="AB32" s="1" t="s">
        <v>32</v>
      </c>
      <c r="AC32" s="1" t="s">
        <v>33</v>
      </c>
    </row>
    <row r="33" spans="1:29" x14ac:dyDescent="0.2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91.69</v>
      </c>
      <c r="H33">
        <v>90.42</v>
      </c>
      <c r="I33">
        <v>14.52</v>
      </c>
      <c r="J33">
        <v>10</v>
      </c>
      <c r="K33">
        <v>10</v>
      </c>
      <c r="L33">
        <v>9.0299999999999994</v>
      </c>
      <c r="M33">
        <v>11.74</v>
      </c>
      <c r="N33">
        <v>7.83</v>
      </c>
      <c r="O33">
        <v>64.17</v>
      </c>
      <c r="P33">
        <v>9.17</v>
      </c>
      <c r="Q33">
        <v>92.09</v>
      </c>
      <c r="R33">
        <v>14.57</v>
      </c>
      <c r="S33">
        <v>10</v>
      </c>
      <c r="T33">
        <v>9.49</v>
      </c>
      <c r="U33">
        <v>9.66</v>
      </c>
      <c r="V33">
        <v>14.38</v>
      </c>
      <c r="W33">
        <v>9.58</v>
      </c>
      <c r="X33">
        <v>63.15</v>
      </c>
      <c r="Y33">
        <v>9.02</v>
      </c>
      <c r="Z33">
        <v>5</v>
      </c>
      <c r="AA33" s="1" t="s">
        <v>32</v>
      </c>
      <c r="AB33" s="1" t="s">
        <v>32</v>
      </c>
      <c r="AC33" s="1" t="s">
        <v>33</v>
      </c>
    </row>
    <row r="34" spans="1:29" x14ac:dyDescent="0.2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83.67</v>
      </c>
      <c r="H34">
        <v>90.75</v>
      </c>
      <c r="I34">
        <v>13.97</v>
      </c>
      <c r="J34">
        <v>9.8699999999999992</v>
      </c>
      <c r="K34">
        <v>10</v>
      </c>
      <c r="L34">
        <v>8.06</v>
      </c>
      <c r="M34">
        <v>13.56</v>
      </c>
      <c r="N34">
        <v>9.0399999999999991</v>
      </c>
      <c r="O34">
        <v>63.22</v>
      </c>
      <c r="P34">
        <v>9.0299999999999994</v>
      </c>
      <c r="Q34">
        <v>81.2</v>
      </c>
      <c r="R34">
        <v>12.37</v>
      </c>
      <c r="S34">
        <v>8.1</v>
      </c>
      <c r="T34">
        <v>8.7200000000000006</v>
      </c>
      <c r="U34">
        <v>7.93</v>
      </c>
      <c r="V34">
        <v>12.75</v>
      </c>
      <c r="W34">
        <v>8.5</v>
      </c>
      <c r="X34">
        <v>56.07</v>
      </c>
      <c r="Y34">
        <v>8.01</v>
      </c>
      <c r="Z34">
        <v>2</v>
      </c>
      <c r="AA34">
        <v>25</v>
      </c>
      <c r="AB34" s="1" t="s">
        <v>32</v>
      </c>
      <c r="AC34" s="1" t="s">
        <v>33</v>
      </c>
    </row>
    <row r="35" spans="1:29" x14ac:dyDescent="0.2">
      <c r="A35" s="1" t="s">
        <v>156</v>
      </c>
      <c r="B35" s="1" t="s">
        <v>157</v>
      </c>
      <c r="C35" s="1" t="s">
        <v>158</v>
      </c>
      <c r="D35" s="1"/>
      <c r="E35" s="1"/>
      <c r="F35" s="1" t="s">
        <v>159</v>
      </c>
      <c r="G35">
        <v>86.97</v>
      </c>
      <c r="H35">
        <v>86.79</v>
      </c>
      <c r="I35">
        <v>14.38</v>
      </c>
      <c r="J35">
        <v>9.74</v>
      </c>
      <c r="K35">
        <v>10</v>
      </c>
      <c r="L35">
        <v>9.0299999999999994</v>
      </c>
      <c r="M35">
        <v>12.88</v>
      </c>
      <c r="N35">
        <v>8.58</v>
      </c>
      <c r="O35">
        <v>59.53</v>
      </c>
      <c r="P35">
        <v>8.5</v>
      </c>
      <c r="Q35">
        <v>85.77</v>
      </c>
      <c r="R35">
        <v>13.78</v>
      </c>
      <c r="S35">
        <v>9.52</v>
      </c>
      <c r="T35">
        <v>8.7200000000000006</v>
      </c>
      <c r="U35">
        <v>9.31</v>
      </c>
      <c r="V35">
        <v>13.14</v>
      </c>
      <c r="W35">
        <v>8.76</v>
      </c>
      <c r="X35">
        <v>58.85</v>
      </c>
      <c r="Y35">
        <v>8.41</v>
      </c>
      <c r="Z35">
        <v>5</v>
      </c>
      <c r="AA35" s="1" t="s">
        <v>32</v>
      </c>
      <c r="AB35" s="1" t="s">
        <v>32</v>
      </c>
      <c r="AC35" s="1" t="s">
        <v>33</v>
      </c>
    </row>
    <row r="36" spans="1:29" x14ac:dyDescent="0.2">
      <c r="A36" s="1" t="s">
        <v>160</v>
      </c>
      <c r="B36" s="1" t="s">
        <v>161</v>
      </c>
      <c r="C36" s="1" t="s">
        <v>178</v>
      </c>
      <c r="D36" s="1"/>
      <c r="E36" s="1"/>
      <c r="F36" s="1" t="s">
        <v>162</v>
      </c>
      <c r="G36">
        <v>59.08</v>
      </c>
      <c r="H36">
        <v>67.650000000000006</v>
      </c>
      <c r="I36">
        <v>11.73</v>
      </c>
      <c r="J36">
        <v>7.76</v>
      </c>
      <c r="K36">
        <v>7.64</v>
      </c>
      <c r="L36">
        <v>8.06</v>
      </c>
      <c r="M36">
        <v>6.86</v>
      </c>
      <c r="N36">
        <v>4.58</v>
      </c>
      <c r="O36">
        <v>49.05</v>
      </c>
      <c r="P36">
        <v>7.01</v>
      </c>
      <c r="Q36">
        <v>46.21</v>
      </c>
      <c r="R36">
        <v>12.02</v>
      </c>
      <c r="S36">
        <v>8.33</v>
      </c>
      <c r="T36">
        <v>7.44</v>
      </c>
      <c r="U36">
        <v>8.2799999999999994</v>
      </c>
      <c r="V36">
        <v>0</v>
      </c>
      <c r="W36">
        <v>0</v>
      </c>
      <c r="X36">
        <v>34.19</v>
      </c>
      <c r="Y36">
        <v>4.88</v>
      </c>
      <c r="Z36">
        <v>5</v>
      </c>
      <c r="AA36" s="1" t="s">
        <v>32</v>
      </c>
      <c r="AB36" s="1" t="s">
        <v>32</v>
      </c>
      <c r="AC36" s="1" t="s">
        <v>33</v>
      </c>
    </row>
    <row r="37" spans="1:29" x14ac:dyDescent="0.2">
      <c r="A37" s="1" t="s">
        <v>163</v>
      </c>
      <c r="B37" s="1" t="s">
        <v>164</v>
      </c>
      <c r="C37" s="1" t="s">
        <v>165</v>
      </c>
      <c r="D37" s="1"/>
      <c r="E37" s="1"/>
      <c r="F37" s="1" t="s">
        <v>166</v>
      </c>
      <c r="G37">
        <v>95.2</v>
      </c>
      <c r="H37">
        <v>95.49</v>
      </c>
      <c r="I37">
        <v>13.2</v>
      </c>
      <c r="J37">
        <v>10</v>
      </c>
      <c r="K37">
        <v>8.33</v>
      </c>
      <c r="L37">
        <v>8.06</v>
      </c>
      <c r="M37">
        <v>12.81</v>
      </c>
      <c r="N37">
        <v>8.5399999999999991</v>
      </c>
      <c r="O37">
        <v>69.489999999999995</v>
      </c>
      <c r="P37">
        <v>9.93</v>
      </c>
      <c r="Q37">
        <v>94.4</v>
      </c>
      <c r="R37">
        <v>14.88</v>
      </c>
      <c r="S37">
        <v>9.76</v>
      </c>
      <c r="T37">
        <v>10</v>
      </c>
      <c r="U37">
        <v>10</v>
      </c>
      <c r="V37">
        <v>14.3</v>
      </c>
      <c r="W37">
        <v>9.5299999999999994</v>
      </c>
      <c r="X37">
        <v>65.22</v>
      </c>
      <c r="Y37">
        <v>9.32</v>
      </c>
      <c r="Z37">
        <v>5</v>
      </c>
      <c r="AA37" s="1" t="s">
        <v>32</v>
      </c>
      <c r="AB37" s="1" t="s">
        <v>32</v>
      </c>
      <c r="AC37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V43"/>
  <sheetViews>
    <sheetView tabSelected="1" workbookViewId="0">
      <selection activeCell="AB21" sqref="AB21"/>
    </sheetView>
  </sheetViews>
  <sheetFormatPr baseColWidth="10" defaultColWidth="8.83203125" defaultRowHeight="15" x14ac:dyDescent="0.2"/>
  <cols>
    <col min="2" max="2" width="15.1640625" customWidth="1"/>
    <col min="3" max="3" width="14.6640625" customWidth="1"/>
    <col min="5" max="8" width="0" hidden="1" customWidth="1"/>
    <col min="9" max="10" width="13.33203125" style="11" customWidth="1"/>
    <col min="11" max="11" width="15.33203125" style="11" customWidth="1"/>
    <col min="12" max="12" width="9.5" customWidth="1"/>
    <col min="13" max="13" width="0" hidden="1" customWidth="1"/>
    <col min="14" max="14" width="17.1640625" hidden="1" customWidth="1"/>
    <col min="15" max="21" width="0" hidden="1" customWidth="1"/>
    <col min="22" max="22" width="1" style="10" hidden="1" customWidth="1"/>
  </cols>
  <sheetData>
    <row r="4" spans="2:22" ht="26" x14ac:dyDescent="0.3">
      <c r="B4" s="2" t="s">
        <v>179</v>
      </c>
      <c r="C4" s="2"/>
      <c r="D4" s="3"/>
    </row>
    <row r="5" spans="2:22" ht="21" x14ac:dyDescent="0.25">
      <c r="I5" s="14" t="s">
        <v>184</v>
      </c>
    </row>
    <row r="6" spans="2:22" ht="16" x14ac:dyDescent="0.2">
      <c r="N6" s="9" t="s">
        <v>170</v>
      </c>
      <c r="O6" s="9"/>
      <c r="P6" s="9"/>
      <c r="Q6" s="9"/>
      <c r="T6" s="8" t="s">
        <v>171</v>
      </c>
      <c r="U6" s="8"/>
    </row>
    <row r="7" spans="2:22" ht="34" x14ac:dyDescent="0.2">
      <c r="B7" s="4" t="s">
        <v>167</v>
      </c>
      <c r="C7" s="4" t="s">
        <v>168</v>
      </c>
      <c r="D7" s="4" t="s">
        <v>169</v>
      </c>
      <c r="E7" s="8" t="s">
        <v>170</v>
      </c>
      <c r="F7" s="8"/>
      <c r="G7" s="8" t="s">
        <v>171</v>
      </c>
      <c r="H7" s="8"/>
      <c r="I7" s="13" t="s">
        <v>180</v>
      </c>
      <c r="J7" s="13" t="s">
        <v>181</v>
      </c>
      <c r="K7" s="13" t="s">
        <v>182</v>
      </c>
      <c r="L7" s="5" t="s">
        <v>172</v>
      </c>
      <c r="N7" s="1" t="s">
        <v>26</v>
      </c>
      <c r="O7" s="1" t="s">
        <v>27</v>
      </c>
      <c r="S7" s="1" t="s">
        <v>27</v>
      </c>
      <c r="T7" s="1" t="s">
        <v>26</v>
      </c>
    </row>
    <row r="8" spans="2:22" ht="16" x14ac:dyDescent="0.2">
      <c r="B8" s="1" t="s">
        <v>34</v>
      </c>
      <c r="C8" s="1" t="s">
        <v>35</v>
      </c>
      <c r="D8" s="1" t="s">
        <v>36</v>
      </c>
      <c r="E8">
        <v>52.62</v>
      </c>
      <c r="F8" s="6">
        <f>E8*0.4</f>
        <v>21.048000000000002</v>
      </c>
      <c r="G8">
        <v>91.11</v>
      </c>
      <c r="H8" s="6">
        <f>G8*0.6</f>
        <v>54.665999999999997</v>
      </c>
      <c r="I8" s="12">
        <f>F8+H8</f>
        <v>75.713999999999999</v>
      </c>
      <c r="J8" s="12">
        <f>I8*V8*0.3167*0.7</f>
        <v>8.3925183299999979</v>
      </c>
      <c r="K8" s="12">
        <f>I8-J8</f>
        <v>67.321481669999997</v>
      </c>
      <c r="L8" s="7" t="str">
        <f>IF(I8&lt;50,"F",IF(I8&lt;=64,"D",IF(I8&lt;=79,"C",IF(I8&lt;90,"B",IF(I8&gt;=90,"A")))))</f>
        <v>C</v>
      </c>
      <c r="N8" s="1" t="s">
        <v>32</v>
      </c>
      <c r="O8" s="1" t="s">
        <v>32</v>
      </c>
      <c r="S8">
        <v>25</v>
      </c>
      <c r="T8">
        <v>25</v>
      </c>
      <c r="V8" s="10">
        <f>SUM(N8:U8)/100</f>
        <v>0.5</v>
      </c>
    </row>
    <row r="9" spans="2:22" ht="16" x14ac:dyDescent="0.2">
      <c r="B9" s="1" t="s">
        <v>29</v>
      </c>
      <c r="C9" s="1" t="s">
        <v>30</v>
      </c>
      <c r="D9" s="1" t="s">
        <v>173</v>
      </c>
      <c r="E9">
        <v>59.13</v>
      </c>
      <c r="F9" s="6">
        <f>E9*0.4</f>
        <v>23.652000000000001</v>
      </c>
      <c r="G9">
        <v>66.37</v>
      </c>
      <c r="H9" s="6">
        <f>G9*0.6</f>
        <v>39.822000000000003</v>
      </c>
      <c r="I9" s="12">
        <f>F9+H9</f>
        <v>63.474000000000004</v>
      </c>
      <c r="J9" s="12">
        <f>I9*V9*0.3167*0.7</f>
        <v>1.407155106</v>
      </c>
      <c r="K9" s="12">
        <f>I9-J9</f>
        <v>62.066844894000006</v>
      </c>
      <c r="L9" s="7" t="str">
        <f>IF(I9&lt;50,"F",IF(I9&lt;=64,"D",IF(I9&lt;=79,"C",IF(I9&lt;90,"B",IF(I9&gt;=90,"A")))))</f>
        <v>D</v>
      </c>
      <c r="N9" s="1" t="s">
        <v>32</v>
      </c>
      <c r="O9" s="1" t="s">
        <v>32</v>
      </c>
      <c r="S9">
        <v>10</v>
      </c>
      <c r="T9">
        <v>0</v>
      </c>
      <c r="V9" s="10">
        <f>SUM(N9:U9)/100</f>
        <v>0.1</v>
      </c>
    </row>
    <row r="10" spans="2:22" ht="16" x14ac:dyDescent="0.2">
      <c r="B10" s="1" t="s">
        <v>60</v>
      </c>
      <c r="C10" s="1" t="s">
        <v>64</v>
      </c>
      <c r="D10" s="1" t="s">
        <v>65</v>
      </c>
      <c r="E10">
        <v>87.39</v>
      </c>
      <c r="F10" s="6">
        <f>E10*0.4</f>
        <v>34.956000000000003</v>
      </c>
      <c r="G10">
        <v>91.27</v>
      </c>
      <c r="H10" s="6">
        <f>G10*0.6</f>
        <v>54.761999999999993</v>
      </c>
      <c r="I10" s="12">
        <f>F10+H10</f>
        <v>89.717999999999989</v>
      </c>
      <c r="J10" s="12">
        <f>I10*V10*0.3167*0.7</f>
        <v>5.9668750259999985</v>
      </c>
      <c r="K10" s="12">
        <f>I10-J10</f>
        <v>83.751124973999993</v>
      </c>
      <c r="L10" s="7" t="str">
        <f>IF(I10&lt;50,"F",IF(I10&lt;=64,"D",IF(I10&lt;=79,"C",IF(I10&lt;90,"B",IF(I10&gt;=90,"A")))))</f>
        <v>B</v>
      </c>
      <c r="N10">
        <v>10</v>
      </c>
      <c r="O10" s="1" t="s">
        <v>32</v>
      </c>
      <c r="S10">
        <v>10</v>
      </c>
      <c r="T10">
        <v>10</v>
      </c>
      <c r="V10" s="10">
        <f>SUM(N10:U10)/100</f>
        <v>0.3</v>
      </c>
    </row>
    <row r="11" spans="2:22" ht="16" x14ac:dyDescent="0.2">
      <c r="B11" s="1" t="s">
        <v>106</v>
      </c>
      <c r="C11" s="1" t="s">
        <v>107</v>
      </c>
      <c r="D11" s="1" t="s">
        <v>108</v>
      </c>
      <c r="E11">
        <v>78.05</v>
      </c>
      <c r="F11" s="6">
        <f>E11*0.4</f>
        <v>31.22</v>
      </c>
      <c r="G11">
        <v>86.38</v>
      </c>
      <c r="H11" s="6">
        <f>G11*0.6</f>
        <v>51.827999999999996</v>
      </c>
      <c r="I11" s="12">
        <f>F11+H11</f>
        <v>83.048000000000002</v>
      </c>
      <c r="J11" s="12">
        <f>I11*V11*0.3167*0.7</f>
        <v>0</v>
      </c>
      <c r="K11" s="12">
        <f>I11-J11</f>
        <v>83.048000000000002</v>
      </c>
      <c r="L11" s="7" t="str">
        <f>IF(I11&lt;50,"F",IF(I11&lt;=64,"D",IF(I11&lt;=79,"C",IF(I11&lt;90,"B",IF(I11&gt;=90,"A")))))</f>
        <v>B</v>
      </c>
      <c r="N11" s="1" t="s">
        <v>32</v>
      </c>
      <c r="O11" s="1" t="s">
        <v>32</v>
      </c>
      <c r="S11">
        <v>0</v>
      </c>
      <c r="T11">
        <v>0</v>
      </c>
      <c r="V11" s="10">
        <f>SUM(N11:U11)/100</f>
        <v>0</v>
      </c>
    </row>
    <row r="12" spans="2:22" ht="16" x14ac:dyDescent="0.2">
      <c r="B12" s="1" t="s">
        <v>134</v>
      </c>
      <c r="C12" s="1" t="s">
        <v>135</v>
      </c>
      <c r="D12" s="1" t="s">
        <v>136</v>
      </c>
      <c r="E12">
        <v>98.15</v>
      </c>
      <c r="F12" s="6">
        <f>E12*0.4</f>
        <v>39.260000000000005</v>
      </c>
      <c r="G12">
        <v>98.29</v>
      </c>
      <c r="H12" s="6">
        <f>G12*0.6</f>
        <v>58.974000000000004</v>
      </c>
      <c r="I12" s="12">
        <f>F12+H12</f>
        <v>98.234000000000009</v>
      </c>
      <c r="J12" s="12">
        <f>I12*V12*0.3167*0.7</f>
        <v>0</v>
      </c>
      <c r="K12" s="12">
        <f>I12-J12</f>
        <v>98.234000000000009</v>
      </c>
      <c r="L12" s="7" t="str">
        <f>IF(I12&lt;50,"F",IF(I12&lt;=64,"D",IF(I12&lt;=79,"C",IF(I12&lt;90,"B",IF(I12&gt;=90,"A")))))</f>
        <v>A</v>
      </c>
      <c r="N12" s="1" t="s">
        <v>32</v>
      </c>
      <c r="O12" s="1" t="s">
        <v>32</v>
      </c>
      <c r="S12">
        <v>0</v>
      </c>
      <c r="T12">
        <v>0</v>
      </c>
      <c r="V12" s="10">
        <f>SUM(N12:U12)/100</f>
        <v>0</v>
      </c>
    </row>
    <row r="13" spans="2:22" ht="16" x14ac:dyDescent="0.2">
      <c r="B13" s="1" t="s">
        <v>114</v>
      </c>
      <c r="C13" s="1" t="s">
        <v>115</v>
      </c>
      <c r="D13" s="1" t="s">
        <v>116</v>
      </c>
      <c r="E13">
        <v>89.62</v>
      </c>
      <c r="F13" s="6">
        <f>E13*0.4</f>
        <v>35.848000000000006</v>
      </c>
      <c r="G13">
        <v>94.33</v>
      </c>
      <c r="H13" s="6">
        <f>G13*0.6</f>
        <v>56.597999999999999</v>
      </c>
      <c r="I13" s="12">
        <f>F13+H13</f>
        <v>92.445999999999998</v>
      </c>
      <c r="J13" s="12">
        <f>I13*V13*0.3167*0.7</f>
        <v>0</v>
      </c>
      <c r="K13" s="12">
        <f>I13-J13</f>
        <v>92.445999999999998</v>
      </c>
      <c r="L13" s="7" t="str">
        <f>IF(I13&lt;50,"F",IF(I13&lt;=64,"D",IF(I13&lt;=79,"C",IF(I13&lt;90,"B",IF(I13&gt;=90,"A")))))</f>
        <v>A</v>
      </c>
      <c r="N13" s="1" t="s">
        <v>32</v>
      </c>
      <c r="O13" s="1" t="s">
        <v>32</v>
      </c>
      <c r="S13">
        <v>0</v>
      </c>
      <c r="T13">
        <v>0</v>
      </c>
      <c r="V13" s="10">
        <f>SUM(N13:U13)/100</f>
        <v>0</v>
      </c>
    </row>
    <row r="14" spans="2:22" ht="16" x14ac:dyDescent="0.2">
      <c r="B14" s="1" t="s">
        <v>160</v>
      </c>
      <c r="C14" s="1" t="s">
        <v>161</v>
      </c>
      <c r="D14" s="1" t="s">
        <v>178</v>
      </c>
      <c r="E14">
        <v>59.08</v>
      </c>
      <c r="F14" s="6">
        <f>E14*0.4</f>
        <v>23.632000000000001</v>
      </c>
      <c r="G14">
        <v>74.67</v>
      </c>
      <c r="H14" s="6">
        <f>G14*0.6</f>
        <v>44.802</v>
      </c>
      <c r="I14" s="12">
        <f>F14+H14</f>
        <v>68.433999999999997</v>
      </c>
      <c r="J14" s="12">
        <f>I14*V14*0.3167*0.7</f>
        <v>0</v>
      </c>
      <c r="K14" s="12">
        <f>I14-J14</f>
        <v>68.433999999999997</v>
      </c>
      <c r="L14" s="7" t="str">
        <f>IF(I14&lt;50,"F",IF(I14&lt;=64,"D",IF(I14&lt;=79,"C",IF(I14&lt;90,"B",IF(I14&gt;=90,"A")))))</f>
        <v>C</v>
      </c>
      <c r="N14" s="1" t="s">
        <v>32</v>
      </c>
      <c r="O14" s="1" t="s">
        <v>32</v>
      </c>
      <c r="S14">
        <v>0</v>
      </c>
      <c r="T14">
        <v>0</v>
      </c>
      <c r="V14" s="10">
        <f>SUM(N14:U14)/100</f>
        <v>0</v>
      </c>
    </row>
    <row r="15" spans="2:22" ht="16" x14ac:dyDescent="0.2">
      <c r="B15" s="1" t="s">
        <v>82</v>
      </c>
      <c r="C15" s="1" t="s">
        <v>83</v>
      </c>
      <c r="D15" s="1" t="s">
        <v>84</v>
      </c>
      <c r="E15">
        <v>93.33</v>
      </c>
      <c r="F15" s="6">
        <f>E15*0.4</f>
        <v>37.332000000000001</v>
      </c>
      <c r="G15">
        <v>94.84</v>
      </c>
      <c r="H15" s="6">
        <f>G15*0.6</f>
        <v>56.904000000000003</v>
      </c>
      <c r="I15" s="12">
        <f>F15+H15</f>
        <v>94.236000000000004</v>
      </c>
      <c r="J15" s="12">
        <f>I15*V15*0.3167*0.7</f>
        <v>0</v>
      </c>
      <c r="K15" s="12">
        <f>I15-J15</f>
        <v>94.236000000000004</v>
      </c>
      <c r="L15" s="7" t="str">
        <f>IF(I15&lt;50,"F",IF(I15&lt;=64,"D",IF(I15&lt;=79,"C",IF(I15&lt;90,"B",IF(I15&gt;=90,"A")))))</f>
        <v>A</v>
      </c>
      <c r="N15" s="1" t="s">
        <v>32</v>
      </c>
      <c r="O15" s="1" t="s">
        <v>32</v>
      </c>
      <c r="S15">
        <v>0</v>
      </c>
      <c r="T15">
        <v>0</v>
      </c>
      <c r="V15" s="10">
        <f>SUM(N15:U15)/100</f>
        <v>0</v>
      </c>
    </row>
    <row r="16" spans="2:22" ht="16" x14ac:dyDescent="0.2">
      <c r="B16" s="1" t="s">
        <v>156</v>
      </c>
      <c r="C16" s="1" t="s">
        <v>157</v>
      </c>
      <c r="D16" s="1" t="s">
        <v>158</v>
      </c>
      <c r="E16">
        <v>86.97</v>
      </c>
      <c r="F16" s="6">
        <f>E16*0.4</f>
        <v>34.788000000000004</v>
      </c>
      <c r="G16">
        <v>91.13</v>
      </c>
      <c r="H16" s="6">
        <f>G16*0.6</f>
        <v>54.677999999999997</v>
      </c>
      <c r="I16" s="12">
        <f>F16+H16</f>
        <v>89.466000000000008</v>
      </c>
      <c r="J16" s="12">
        <f>I16*V16*0.3167*0.7</f>
        <v>0</v>
      </c>
      <c r="K16" s="12">
        <f>I16-J16</f>
        <v>89.466000000000008</v>
      </c>
      <c r="L16" s="7" t="str">
        <f>IF(I16&lt;50,"F",IF(I16&lt;=64,"D",IF(I16&lt;=79,"C",IF(I16&lt;90,"B",IF(I16&gt;=90,"A")))))</f>
        <v>B</v>
      </c>
      <c r="N16" s="1" t="s">
        <v>32</v>
      </c>
      <c r="O16" s="1" t="s">
        <v>32</v>
      </c>
      <c r="S16">
        <v>0</v>
      </c>
      <c r="T16">
        <v>0</v>
      </c>
      <c r="V16" s="10">
        <f>SUM(N16:U16)/100</f>
        <v>0</v>
      </c>
    </row>
    <row r="17" spans="2:22" ht="16" x14ac:dyDescent="0.2">
      <c r="B17" s="1" t="s">
        <v>130</v>
      </c>
      <c r="C17" s="1" t="s">
        <v>131</v>
      </c>
      <c r="D17" s="1" t="s">
        <v>132</v>
      </c>
      <c r="E17">
        <v>91.38</v>
      </c>
      <c r="F17" s="6">
        <f>E17*0.4</f>
        <v>36.552</v>
      </c>
      <c r="G17">
        <v>95.95</v>
      </c>
      <c r="H17" s="6">
        <f>G17*0.6</f>
        <v>57.57</v>
      </c>
      <c r="I17" s="12">
        <f>F17+H17</f>
        <v>94.122</v>
      </c>
      <c r="J17" s="12">
        <f>I17*V17*0.3167*0.7</f>
        <v>0</v>
      </c>
      <c r="K17" s="12">
        <f>I17-J17</f>
        <v>94.122</v>
      </c>
      <c r="L17" s="7" t="str">
        <f>IF(I17&lt;50,"F",IF(I17&lt;=64,"D",IF(I17&lt;=79,"C",IF(I17&lt;90,"B",IF(I17&gt;=90,"A")))))</f>
        <v>A</v>
      </c>
      <c r="N17" s="1" t="s">
        <v>32</v>
      </c>
      <c r="O17" s="1" t="s">
        <v>32</v>
      </c>
      <c r="S17">
        <v>0</v>
      </c>
      <c r="T17">
        <v>0</v>
      </c>
      <c r="V17" s="10">
        <f>SUM(N17:U17)/100</f>
        <v>0</v>
      </c>
    </row>
    <row r="18" spans="2:22" ht="16" x14ac:dyDescent="0.2">
      <c r="B18" s="1" t="s">
        <v>110</v>
      </c>
      <c r="C18" s="1" t="s">
        <v>111</v>
      </c>
      <c r="D18" s="1" t="s">
        <v>112</v>
      </c>
      <c r="E18">
        <v>79.19</v>
      </c>
      <c r="F18" s="6">
        <f>E18*0.4</f>
        <v>31.676000000000002</v>
      </c>
      <c r="G18">
        <v>86.84</v>
      </c>
      <c r="H18" s="6">
        <f>G18*0.6</f>
        <v>52.103999999999999</v>
      </c>
      <c r="I18" s="12">
        <f>F18+H18</f>
        <v>83.78</v>
      </c>
      <c r="J18" s="12">
        <f>I18*V18*0.3167*0.7</f>
        <v>0</v>
      </c>
      <c r="K18" s="12">
        <f>I18-J18</f>
        <v>83.78</v>
      </c>
      <c r="L18" s="7" t="str">
        <f>IF(I18&lt;50,"F",IF(I18&lt;=64,"D",IF(I18&lt;=79,"C",IF(I18&lt;90,"B",IF(I18&gt;=90,"A")))))</f>
        <v>B</v>
      </c>
      <c r="N18" s="1" t="s">
        <v>32</v>
      </c>
      <c r="O18" s="1" t="s">
        <v>32</v>
      </c>
      <c r="S18">
        <v>0</v>
      </c>
      <c r="T18">
        <v>0</v>
      </c>
      <c r="V18" s="10">
        <f>SUM(N18:U18)/100</f>
        <v>0</v>
      </c>
    </row>
    <row r="19" spans="2:22" ht="16" x14ac:dyDescent="0.2">
      <c r="B19" s="1" t="s">
        <v>50</v>
      </c>
      <c r="C19" s="1" t="s">
        <v>51</v>
      </c>
      <c r="D19" s="1" t="s">
        <v>52</v>
      </c>
      <c r="E19">
        <v>69.16</v>
      </c>
      <c r="F19" s="6">
        <f>E19*0.4</f>
        <v>27.664000000000001</v>
      </c>
      <c r="G19">
        <v>84.72</v>
      </c>
      <c r="H19" s="6">
        <f>G19*0.6</f>
        <v>50.832000000000001</v>
      </c>
      <c r="I19" s="12">
        <f>F19+H19</f>
        <v>78.496000000000009</v>
      </c>
      <c r="J19" s="12">
        <f>I19*V19*0.3167*0.7</f>
        <v>0</v>
      </c>
      <c r="K19" s="12">
        <f>I19-J19</f>
        <v>78.496000000000009</v>
      </c>
      <c r="L19" s="7" t="str">
        <f>IF(I19&lt;50,"F",IF(I19&lt;=64,"D",IF(I19&lt;=79,"C",IF(I19&lt;90,"B",IF(I19&gt;=90,"A")))))</f>
        <v>C</v>
      </c>
      <c r="N19" s="1" t="s">
        <v>32</v>
      </c>
      <c r="O19" s="1" t="s">
        <v>32</v>
      </c>
      <c r="S19">
        <v>0</v>
      </c>
      <c r="T19">
        <v>0</v>
      </c>
      <c r="V19" s="10">
        <f>SUM(N19:U19)/100</f>
        <v>0</v>
      </c>
    </row>
    <row r="20" spans="2:22" ht="16" x14ac:dyDescent="0.2">
      <c r="B20" s="1" t="s">
        <v>57</v>
      </c>
      <c r="C20" s="1" t="s">
        <v>39</v>
      </c>
      <c r="D20" s="1" t="s">
        <v>58</v>
      </c>
      <c r="E20">
        <v>93.59</v>
      </c>
      <c r="F20" s="6">
        <f>E20*0.4</f>
        <v>37.436</v>
      </c>
      <c r="G20">
        <v>96.55</v>
      </c>
      <c r="H20" s="6">
        <f>G20*0.6</f>
        <v>57.929999999999993</v>
      </c>
      <c r="I20" s="12">
        <f>F20+H20</f>
        <v>95.365999999999985</v>
      </c>
      <c r="J20" s="12">
        <f>I20*V20*0.3167*0.7</f>
        <v>0</v>
      </c>
      <c r="K20" s="12">
        <f>I20-J20</f>
        <v>95.365999999999985</v>
      </c>
      <c r="L20" s="7" t="str">
        <f>IF(I20&lt;50,"F",IF(I20&lt;=64,"D",IF(I20&lt;=79,"C",IF(I20&lt;90,"B",IF(I20&gt;=90,"A")))))</f>
        <v>A</v>
      </c>
      <c r="N20" s="1" t="s">
        <v>32</v>
      </c>
      <c r="O20" s="1" t="s">
        <v>32</v>
      </c>
      <c r="S20">
        <v>0</v>
      </c>
      <c r="T20">
        <v>0</v>
      </c>
      <c r="V20" s="10">
        <f>SUM(N20:U20)/100</f>
        <v>0</v>
      </c>
    </row>
    <row r="21" spans="2:22" ht="16" x14ac:dyDescent="0.2">
      <c r="B21" s="1" t="s">
        <v>126</v>
      </c>
      <c r="C21" s="1" t="s">
        <v>127</v>
      </c>
      <c r="D21" s="1" t="s">
        <v>128</v>
      </c>
      <c r="E21">
        <v>90.27</v>
      </c>
      <c r="F21" s="6">
        <f>E21*0.4</f>
        <v>36.107999999999997</v>
      </c>
      <c r="G21">
        <v>92.54</v>
      </c>
      <c r="H21" s="6">
        <f>G21*0.6</f>
        <v>55.524000000000001</v>
      </c>
      <c r="I21" s="12">
        <f>F21+H21</f>
        <v>91.632000000000005</v>
      </c>
      <c r="J21" s="12">
        <f>I21*V21*0.3167*0.7</f>
        <v>0</v>
      </c>
      <c r="K21" s="12">
        <f>I21-J21</f>
        <v>91.632000000000005</v>
      </c>
      <c r="L21" s="7" t="str">
        <f>IF(I21&lt;50,"F",IF(I21&lt;=64,"D",IF(I21&lt;=79,"C",IF(I21&lt;90,"B",IF(I21&gt;=90,"A")))))</f>
        <v>A</v>
      </c>
      <c r="N21" s="1" t="s">
        <v>32</v>
      </c>
      <c r="O21" s="1" t="s">
        <v>32</v>
      </c>
      <c r="S21">
        <v>0</v>
      </c>
      <c r="T21">
        <v>0</v>
      </c>
      <c r="V21" s="10">
        <f>SUM(N21:U21)/100</f>
        <v>0</v>
      </c>
    </row>
    <row r="22" spans="2:22" ht="16" x14ac:dyDescent="0.2">
      <c r="B22" s="1" t="s">
        <v>138</v>
      </c>
      <c r="C22" s="1" t="s">
        <v>139</v>
      </c>
      <c r="D22" s="1" t="s">
        <v>176</v>
      </c>
      <c r="E22">
        <v>57.6</v>
      </c>
      <c r="F22" s="6">
        <f>E22*0.4</f>
        <v>23.040000000000003</v>
      </c>
      <c r="G22">
        <v>65.349999999999994</v>
      </c>
      <c r="H22" s="6">
        <f>G22*0.6</f>
        <v>39.209999999999994</v>
      </c>
      <c r="I22" s="12">
        <f>F22+H22</f>
        <v>62.25</v>
      </c>
      <c r="J22" s="12">
        <f>I22*V22*0.3167*0.7</f>
        <v>1.3800202500000001</v>
      </c>
      <c r="K22" s="12">
        <f>I22-J22</f>
        <v>60.869979749999999</v>
      </c>
      <c r="L22" s="7" t="str">
        <f>IF(I22&lt;50,"F",IF(I22&lt;=64,"D",IF(I22&lt;=79,"C",IF(I22&lt;90,"B",IF(I22&gt;=90,"A")))))</f>
        <v>D</v>
      </c>
      <c r="N22" s="1" t="s">
        <v>32</v>
      </c>
      <c r="O22" s="1" t="s">
        <v>32</v>
      </c>
      <c r="S22">
        <v>10</v>
      </c>
      <c r="T22">
        <v>0</v>
      </c>
      <c r="V22" s="10">
        <f>SUM(N22:U22)/100</f>
        <v>0.1</v>
      </c>
    </row>
    <row r="23" spans="2:22" ht="16" x14ac:dyDescent="0.2">
      <c r="B23" s="1" t="s">
        <v>42</v>
      </c>
      <c r="C23" s="1" t="s">
        <v>43</v>
      </c>
      <c r="D23" s="1" t="s">
        <v>44</v>
      </c>
      <c r="E23">
        <v>90.69</v>
      </c>
      <c r="F23" s="6">
        <f>E23*0.4</f>
        <v>36.276000000000003</v>
      </c>
      <c r="G23">
        <v>87.55</v>
      </c>
      <c r="H23" s="6">
        <f>G23*0.6</f>
        <v>52.529999999999994</v>
      </c>
      <c r="I23" s="12">
        <f>F23+H23</f>
        <v>88.805999999999997</v>
      </c>
      <c r="J23" s="12">
        <f>I23*V23*0.3167*0.7</f>
        <v>0</v>
      </c>
      <c r="K23" s="12">
        <f>I23-J23</f>
        <v>88.805999999999997</v>
      </c>
      <c r="L23" s="7" t="str">
        <f>IF(I23&lt;50,"F",IF(I23&lt;=64,"D",IF(I23&lt;=79,"C",IF(I23&lt;90,"B",IF(I23&gt;=90,"A")))))</f>
        <v>B</v>
      </c>
      <c r="N23" s="1" t="s">
        <v>32</v>
      </c>
      <c r="O23" s="1" t="s">
        <v>32</v>
      </c>
      <c r="S23">
        <v>0</v>
      </c>
      <c r="T23">
        <v>0</v>
      </c>
      <c r="V23" s="10">
        <f>SUM(N23:U23)/100</f>
        <v>0</v>
      </c>
    </row>
    <row r="24" spans="2:22" ht="16" x14ac:dyDescent="0.2">
      <c r="B24" s="1" t="s">
        <v>145</v>
      </c>
      <c r="C24" s="1" t="s">
        <v>146</v>
      </c>
      <c r="D24" s="1" t="s">
        <v>177</v>
      </c>
      <c r="E24">
        <v>76.78</v>
      </c>
      <c r="F24" s="6">
        <f>E24*0.4</f>
        <v>30.712000000000003</v>
      </c>
      <c r="G24">
        <v>86.48</v>
      </c>
      <c r="H24" s="6">
        <f>G24*0.6</f>
        <v>51.887999999999998</v>
      </c>
      <c r="I24" s="12">
        <f>F24+H24</f>
        <v>82.6</v>
      </c>
      <c r="J24" s="12">
        <f>I24*V24*0.3167*0.7</f>
        <v>0</v>
      </c>
      <c r="K24" s="12">
        <f>I24-J24</f>
        <v>82.6</v>
      </c>
      <c r="L24" s="7" t="str">
        <f>IF(I24&lt;50,"F",IF(I24&lt;=64,"D",IF(I24&lt;=79,"C",IF(I24&lt;90,"B",IF(I24&gt;=90,"A")))))</f>
        <v>B</v>
      </c>
      <c r="N24" s="1" t="s">
        <v>32</v>
      </c>
      <c r="O24" s="1" t="s">
        <v>32</v>
      </c>
      <c r="S24">
        <v>0</v>
      </c>
      <c r="T24">
        <v>0</v>
      </c>
      <c r="V24" s="10">
        <f>SUM(N24:U24)/100</f>
        <v>0</v>
      </c>
    </row>
    <row r="25" spans="2:22" ht="16" x14ac:dyDescent="0.2">
      <c r="B25" s="1" t="s">
        <v>118</v>
      </c>
      <c r="C25" s="1" t="s">
        <v>119</v>
      </c>
      <c r="D25" s="1" t="s">
        <v>120</v>
      </c>
      <c r="E25">
        <v>90.68</v>
      </c>
      <c r="F25" s="6">
        <f>E25*0.4</f>
        <v>36.272000000000006</v>
      </c>
      <c r="G25">
        <v>93.9</v>
      </c>
      <c r="H25" s="6">
        <f>G25*0.6</f>
        <v>56.34</v>
      </c>
      <c r="I25" s="12">
        <f>F25+H25</f>
        <v>92.612000000000009</v>
      </c>
      <c r="J25" s="12">
        <f>I25*V25*0.3167*0.7</f>
        <v>0</v>
      </c>
      <c r="K25" s="12">
        <f>I25-J25</f>
        <v>92.612000000000009</v>
      </c>
      <c r="L25" s="7" t="str">
        <f>IF(I25&lt;50,"F",IF(I25&lt;=64,"D",IF(I25&lt;=79,"C",IF(I25&lt;90,"B",IF(I25&gt;=90,"A")))))</f>
        <v>A</v>
      </c>
      <c r="N25" s="1" t="s">
        <v>32</v>
      </c>
      <c r="O25" s="1" t="s">
        <v>32</v>
      </c>
      <c r="S25">
        <v>0</v>
      </c>
      <c r="T25">
        <v>0</v>
      </c>
      <c r="V25" s="10">
        <f>SUM(N25:U25)/100</f>
        <v>0</v>
      </c>
    </row>
    <row r="26" spans="2:22" ht="16" x14ac:dyDescent="0.2">
      <c r="B26" s="1" t="s">
        <v>152</v>
      </c>
      <c r="C26" s="1" t="s">
        <v>153</v>
      </c>
      <c r="D26" s="1" t="s">
        <v>154</v>
      </c>
      <c r="E26">
        <v>83.67</v>
      </c>
      <c r="F26" s="6">
        <f>E26*0.4</f>
        <v>33.468000000000004</v>
      </c>
      <c r="G26">
        <v>83.22</v>
      </c>
      <c r="H26" s="6">
        <f>G26*0.6</f>
        <v>49.931999999999995</v>
      </c>
      <c r="I26" s="12">
        <f>F26+H26</f>
        <v>83.4</v>
      </c>
      <c r="J26" s="12">
        <f>I26*V26*0.3167*0.7</f>
        <v>13.866709499999999</v>
      </c>
      <c r="K26" s="12">
        <f>I26-J26</f>
        <v>69.533290500000007</v>
      </c>
      <c r="L26" s="7" t="str">
        <f>IF(I26&lt;50,"F",IF(I26&lt;=64,"D",IF(I26&lt;=79,"C",IF(I26&lt;90,"B",IF(I26&gt;=90,"A")))))</f>
        <v>B</v>
      </c>
      <c r="N26">
        <v>25</v>
      </c>
      <c r="O26" s="1" t="s">
        <v>32</v>
      </c>
      <c r="S26">
        <v>25</v>
      </c>
      <c r="T26">
        <v>25</v>
      </c>
      <c r="V26" s="10">
        <f>SUM(N26:U26)/100</f>
        <v>0.75</v>
      </c>
    </row>
    <row r="27" spans="2:22" ht="16" x14ac:dyDescent="0.2">
      <c r="B27" s="1" t="s">
        <v>141</v>
      </c>
      <c r="C27" s="1" t="s">
        <v>142</v>
      </c>
      <c r="D27" s="1" t="s">
        <v>143</v>
      </c>
      <c r="E27">
        <v>63.8</v>
      </c>
      <c r="F27" s="6">
        <f>E27*0.4</f>
        <v>25.52</v>
      </c>
      <c r="G27">
        <v>80.17</v>
      </c>
      <c r="H27" s="6">
        <f>G27*0.6</f>
        <v>48.101999999999997</v>
      </c>
      <c r="I27" s="12">
        <f>F27+H27</f>
        <v>73.622</v>
      </c>
      <c r="J27" s="12">
        <f>I27*V27*0.3167*0.7</f>
        <v>1.632126118</v>
      </c>
      <c r="K27" s="12">
        <f>I27-J27</f>
        <v>71.989873881999998</v>
      </c>
      <c r="L27" s="7" t="str">
        <f>IF(I27&lt;50,"F",IF(I27&lt;=64,"D",IF(I27&lt;=79,"C",IF(I27&lt;90,"B",IF(I27&gt;=90,"A")))))</f>
        <v>C</v>
      </c>
      <c r="N27" s="1" t="s">
        <v>32</v>
      </c>
      <c r="O27" s="1" t="s">
        <v>32</v>
      </c>
      <c r="S27">
        <v>10</v>
      </c>
      <c r="T27">
        <v>0</v>
      </c>
      <c r="V27" s="10">
        <f>SUM(N27:U27)/100</f>
        <v>0.1</v>
      </c>
    </row>
    <row r="28" spans="2:22" ht="16" x14ac:dyDescent="0.2">
      <c r="B28" s="1" t="s">
        <v>75</v>
      </c>
      <c r="C28" s="1" t="s">
        <v>76</v>
      </c>
      <c r="D28" s="1" t="s">
        <v>175</v>
      </c>
      <c r="E28">
        <v>70.08</v>
      </c>
      <c r="F28" s="6">
        <f>E28*0.4</f>
        <v>28.032</v>
      </c>
      <c r="G28">
        <v>77.42</v>
      </c>
      <c r="H28" s="6">
        <f>G28*0.6</f>
        <v>46.451999999999998</v>
      </c>
      <c r="I28" s="12">
        <f>F28+H28</f>
        <v>74.483999999999995</v>
      </c>
      <c r="J28" s="12">
        <f>I28*V28*0.3167*0.7</f>
        <v>3.3024715919999994</v>
      </c>
      <c r="K28" s="12">
        <f>I28-J28</f>
        <v>71.181528407999991</v>
      </c>
      <c r="L28" s="7" t="str">
        <f>IF(I28&lt;50,"F",IF(I28&lt;=64,"D",IF(I28&lt;=79,"C",IF(I28&lt;90,"B",IF(I28&gt;=90,"A")))))</f>
        <v>C</v>
      </c>
      <c r="N28">
        <v>10</v>
      </c>
      <c r="O28" s="1" t="s">
        <v>32</v>
      </c>
      <c r="S28">
        <v>10</v>
      </c>
      <c r="T28">
        <v>0</v>
      </c>
      <c r="V28" s="10">
        <f>SUM(N28:U28)/100</f>
        <v>0.2</v>
      </c>
    </row>
    <row r="29" spans="2:22" ht="16" x14ac:dyDescent="0.2">
      <c r="B29" s="1" t="s">
        <v>98</v>
      </c>
      <c r="C29" s="1" t="s">
        <v>99</v>
      </c>
      <c r="D29" s="1" t="s">
        <v>100</v>
      </c>
      <c r="E29">
        <v>35.49</v>
      </c>
      <c r="F29" s="6">
        <f>E29*0.4</f>
        <v>14.196000000000002</v>
      </c>
      <c r="G29">
        <v>45.91</v>
      </c>
      <c r="H29" s="6">
        <f>G29*0.6</f>
        <v>27.545999999999996</v>
      </c>
      <c r="I29" s="12">
        <f>F29+H29</f>
        <v>41.741999999999997</v>
      </c>
      <c r="J29" s="12">
        <f>I29*V29*0.3167*0.7</f>
        <v>2.7761351939999992</v>
      </c>
      <c r="K29" s="12">
        <f>I29-J29</f>
        <v>38.965864805999999</v>
      </c>
      <c r="L29" s="7" t="str">
        <f>IF(I29&lt;50,"F",IF(I29&lt;=64,"D",IF(I29&lt;=79,"C",IF(I29&lt;90,"B",IF(I29&gt;=90,"A")))))</f>
        <v>F</v>
      </c>
      <c r="N29" s="1" t="s">
        <v>32</v>
      </c>
      <c r="O29">
        <v>10</v>
      </c>
      <c r="S29">
        <v>10</v>
      </c>
      <c r="T29">
        <v>10</v>
      </c>
      <c r="V29" s="10">
        <f>SUM(N29:U29)/100</f>
        <v>0.3</v>
      </c>
    </row>
    <row r="30" spans="2:22" ht="16" x14ac:dyDescent="0.2">
      <c r="B30" s="1" t="s">
        <v>148</v>
      </c>
      <c r="C30" s="1" t="s">
        <v>149</v>
      </c>
      <c r="D30" s="1" t="s">
        <v>150</v>
      </c>
      <c r="E30">
        <v>91.69</v>
      </c>
      <c r="F30" s="6">
        <f>E30*0.4</f>
        <v>36.676000000000002</v>
      </c>
      <c r="G30">
        <v>82.12</v>
      </c>
      <c r="H30" s="6">
        <f>G30*0.6</f>
        <v>49.271999999999998</v>
      </c>
      <c r="I30" s="12">
        <f>F30+H30</f>
        <v>85.948000000000008</v>
      </c>
      <c r="J30" s="12">
        <f>I30*V30*0.3167*0.7</f>
        <v>0</v>
      </c>
      <c r="K30" s="12">
        <f>I30-J30</f>
        <v>85.948000000000008</v>
      </c>
      <c r="L30" s="7" t="str">
        <f>IF(I30&lt;50,"F",IF(I30&lt;=64,"D",IF(I30&lt;=79,"C",IF(I30&lt;90,"B",IF(I30&gt;=90,"A")))))</f>
        <v>B</v>
      </c>
      <c r="N30" s="1" t="s">
        <v>32</v>
      </c>
      <c r="O30" s="1" t="s">
        <v>32</v>
      </c>
      <c r="S30">
        <v>0</v>
      </c>
      <c r="T30">
        <v>0</v>
      </c>
      <c r="V30" s="10">
        <f>SUM(N30:U30)/100</f>
        <v>0</v>
      </c>
    </row>
    <row r="31" spans="2:22" ht="16" x14ac:dyDescent="0.2">
      <c r="B31" s="1" t="s">
        <v>163</v>
      </c>
      <c r="C31" s="1" t="s">
        <v>164</v>
      </c>
      <c r="D31" s="1" t="s">
        <v>165</v>
      </c>
      <c r="E31">
        <v>95.2</v>
      </c>
      <c r="F31" s="6">
        <f>E31*0.4</f>
        <v>38.080000000000005</v>
      </c>
      <c r="G31">
        <v>92.1</v>
      </c>
      <c r="H31" s="6">
        <f>G31*0.6</f>
        <v>55.26</v>
      </c>
      <c r="I31" s="12">
        <f>F31+H31</f>
        <v>93.34</v>
      </c>
      <c r="J31" s="12">
        <f>I31*V31*0.3167*0.7</f>
        <v>0</v>
      </c>
      <c r="K31" s="12">
        <f>I31-J31</f>
        <v>93.34</v>
      </c>
      <c r="L31" s="7" t="str">
        <f>IF(I31&lt;50,"F",IF(I31&lt;=64,"D",IF(I31&lt;=79,"C",IF(I31&lt;90,"B",IF(I31&gt;=90,"A")))))</f>
        <v>A</v>
      </c>
      <c r="N31" s="1" t="s">
        <v>32</v>
      </c>
      <c r="O31" s="1" t="s">
        <v>32</v>
      </c>
      <c r="S31">
        <v>0</v>
      </c>
      <c r="T31">
        <v>0</v>
      </c>
      <c r="V31" s="10">
        <f>SUM(N31:U31)/100</f>
        <v>0</v>
      </c>
    </row>
    <row r="32" spans="2:22" ht="16" x14ac:dyDescent="0.2">
      <c r="B32" s="1" t="s">
        <v>71</v>
      </c>
      <c r="C32" s="1" t="s">
        <v>72</v>
      </c>
      <c r="D32" s="1" t="s">
        <v>73</v>
      </c>
      <c r="E32">
        <v>86.65</v>
      </c>
      <c r="F32" s="6">
        <f>E32*0.4</f>
        <v>34.660000000000004</v>
      </c>
      <c r="G32">
        <v>94.08</v>
      </c>
      <c r="H32" s="6">
        <f>G32*0.6</f>
        <v>56.448</v>
      </c>
      <c r="I32" s="12">
        <f>F32+H32</f>
        <v>91.108000000000004</v>
      </c>
      <c r="J32" s="12">
        <f>I32*V32*0.3167*0.7</f>
        <v>0</v>
      </c>
      <c r="K32" s="12">
        <f>I32-J32</f>
        <v>91.108000000000004</v>
      </c>
      <c r="L32" s="7" t="str">
        <f>IF(I32&lt;50,"F",IF(I32&lt;=64,"D",IF(I32&lt;=79,"C",IF(I32&lt;90,"B",IF(I32&gt;=90,"A")))))</f>
        <v>A</v>
      </c>
      <c r="N32" s="1" t="s">
        <v>32</v>
      </c>
      <c r="O32" s="1" t="s">
        <v>32</v>
      </c>
      <c r="S32">
        <v>0</v>
      </c>
      <c r="T32">
        <v>0</v>
      </c>
      <c r="V32" s="10">
        <f>SUM(N32:U32)/100</f>
        <v>0</v>
      </c>
    </row>
    <row r="33" spans="2:22" ht="16" x14ac:dyDescent="0.2">
      <c r="B33" s="1" t="s">
        <v>78</v>
      </c>
      <c r="C33" s="1" t="s">
        <v>79</v>
      </c>
      <c r="D33" s="1" t="s">
        <v>80</v>
      </c>
      <c r="E33">
        <v>97.92</v>
      </c>
      <c r="F33" s="6">
        <f>E33*0.4</f>
        <v>39.168000000000006</v>
      </c>
      <c r="G33">
        <v>96.77</v>
      </c>
      <c r="H33" s="6">
        <f>G33*0.6</f>
        <v>58.061999999999998</v>
      </c>
      <c r="I33" s="12">
        <f>F33+H33</f>
        <v>97.23</v>
      </c>
      <c r="J33" s="12">
        <f>I33*V33*0.3167*0.7</f>
        <v>0</v>
      </c>
      <c r="K33" s="12">
        <f>I33-J33</f>
        <v>97.23</v>
      </c>
      <c r="L33" s="7" t="str">
        <f>IF(I33&lt;50,"F",IF(I33&lt;=64,"D",IF(I33&lt;=79,"C",IF(I33&lt;90,"B",IF(I33&gt;=90,"A")))))</f>
        <v>A</v>
      </c>
      <c r="N33" s="1" t="s">
        <v>32</v>
      </c>
      <c r="O33" s="1" t="s">
        <v>32</v>
      </c>
      <c r="S33">
        <v>0</v>
      </c>
      <c r="T33">
        <v>0</v>
      </c>
      <c r="V33" s="10">
        <f>SUM(N33:U33)/100</f>
        <v>0</v>
      </c>
    </row>
    <row r="34" spans="2:22" ht="16" x14ac:dyDescent="0.2">
      <c r="B34" s="1" t="s">
        <v>90</v>
      </c>
      <c r="C34" s="1" t="s">
        <v>91</v>
      </c>
      <c r="D34" s="1" t="s">
        <v>92</v>
      </c>
      <c r="E34">
        <v>91.09</v>
      </c>
      <c r="F34" s="6">
        <f>E34*0.4</f>
        <v>36.436</v>
      </c>
      <c r="G34">
        <v>95.09</v>
      </c>
      <c r="H34" s="6">
        <f>G34*0.6</f>
        <v>57.054000000000002</v>
      </c>
      <c r="I34" s="12">
        <f>F34+H34</f>
        <v>93.490000000000009</v>
      </c>
      <c r="J34" s="12">
        <f>I34*V34*0.3167*0.7</f>
        <v>0</v>
      </c>
      <c r="K34" s="12">
        <f>I34-J34</f>
        <v>93.490000000000009</v>
      </c>
      <c r="L34" s="7" t="str">
        <f>IF(I34&lt;50,"F",IF(I34&lt;=64,"D",IF(I34&lt;=79,"C",IF(I34&lt;90,"B",IF(I34&gt;=90,"A")))))</f>
        <v>A</v>
      </c>
      <c r="N34" s="1" t="s">
        <v>32</v>
      </c>
      <c r="O34" s="1" t="s">
        <v>32</v>
      </c>
      <c r="S34">
        <v>0</v>
      </c>
      <c r="T34">
        <v>0</v>
      </c>
      <c r="V34" s="10">
        <f>SUM(N34:U34)/100</f>
        <v>0</v>
      </c>
    </row>
    <row r="35" spans="2:22" ht="16" x14ac:dyDescent="0.2">
      <c r="B35" s="1" t="s">
        <v>67</v>
      </c>
      <c r="C35" s="1" t="s">
        <v>68</v>
      </c>
      <c r="D35" s="1" t="s">
        <v>69</v>
      </c>
      <c r="E35">
        <v>73.3</v>
      </c>
      <c r="F35" s="6">
        <f>E35*0.4</f>
        <v>29.32</v>
      </c>
      <c r="G35">
        <v>81.349999999999994</v>
      </c>
      <c r="H35" s="6">
        <f>G35*0.6</f>
        <v>48.809999999999995</v>
      </c>
      <c r="I35" s="12">
        <f>F35+H35</f>
        <v>78.13</v>
      </c>
      <c r="J35" s="12">
        <f>I35*V35*0.3167*0.7</f>
        <v>0</v>
      </c>
      <c r="K35" s="12">
        <f>I35-J35</f>
        <v>78.13</v>
      </c>
      <c r="L35" s="7" t="str">
        <f>IF(I35&lt;50,"F",IF(I35&lt;=64,"D",IF(I35&lt;=79,"C",IF(I35&lt;90,"B",IF(I35&gt;=90,"A")))))</f>
        <v>C</v>
      </c>
      <c r="N35" s="1" t="s">
        <v>32</v>
      </c>
      <c r="O35" s="1" t="s">
        <v>32</v>
      </c>
      <c r="S35">
        <v>0</v>
      </c>
      <c r="T35">
        <v>0</v>
      </c>
      <c r="V35" s="10">
        <f>SUM(N35:U35)/100</f>
        <v>0</v>
      </c>
    </row>
    <row r="36" spans="2:22" ht="16" x14ac:dyDescent="0.2">
      <c r="B36" s="1" t="s">
        <v>46</v>
      </c>
      <c r="C36" s="1" t="s">
        <v>47</v>
      </c>
      <c r="D36" s="1" t="s">
        <v>48</v>
      </c>
      <c r="E36">
        <v>76.790000000000006</v>
      </c>
      <c r="F36" s="6">
        <f>E36*0.4</f>
        <v>30.716000000000005</v>
      </c>
      <c r="G36">
        <v>85.75</v>
      </c>
      <c r="H36" s="6">
        <f>G36*0.6</f>
        <v>51.449999999999996</v>
      </c>
      <c r="I36" s="12">
        <f>F36+H36</f>
        <v>82.165999999999997</v>
      </c>
      <c r="J36" s="12">
        <f>I36*V36*0.3167*0.7</f>
        <v>0</v>
      </c>
      <c r="K36" s="12">
        <f>I36-J36</f>
        <v>82.165999999999997</v>
      </c>
      <c r="L36" s="7" t="str">
        <f>IF(I36&lt;50,"F",IF(I36&lt;=64,"D",IF(I36&lt;=79,"C",IF(I36&lt;90,"B",IF(I36&gt;=90,"A")))))</f>
        <v>B</v>
      </c>
      <c r="N36" s="1" t="s">
        <v>32</v>
      </c>
      <c r="O36" s="1" t="s">
        <v>32</v>
      </c>
      <c r="S36">
        <v>0</v>
      </c>
      <c r="T36">
        <v>0</v>
      </c>
      <c r="V36" s="10">
        <f>SUM(N36:U36)/100</f>
        <v>0</v>
      </c>
    </row>
    <row r="37" spans="2:22" ht="16" x14ac:dyDescent="0.2">
      <c r="B37" s="1" t="s">
        <v>122</v>
      </c>
      <c r="C37" s="1" t="s">
        <v>123</v>
      </c>
      <c r="D37" s="1" t="s">
        <v>124</v>
      </c>
      <c r="E37">
        <v>76.41</v>
      </c>
      <c r="F37" s="6">
        <f>E37*0.4</f>
        <v>30.564</v>
      </c>
      <c r="G37">
        <v>79.78</v>
      </c>
      <c r="H37" s="6">
        <f>G37*0.6</f>
        <v>47.868000000000002</v>
      </c>
      <c r="I37" s="12">
        <f>F37+H37</f>
        <v>78.432000000000002</v>
      </c>
      <c r="J37" s="12">
        <f>I37*V37*0.3167*0.7</f>
        <v>0</v>
      </c>
      <c r="K37" s="12">
        <f>I37-J37</f>
        <v>78.432000000000002</v>
      </c>
      <c r="L37" s="7" t="str">
        <f>IF(I37&lt;50,"F",IF(I37&lt;=64,"D",IF(I37&lt;=79,"C",IF(I37&lt;90,"B",IF(I37&gt;=90,"A")))))</f>
        <v>C</v>
      </c>
      <c r="N37" s="1" t="s">
        <v>32</v>
      </c>
      <c r="O37" s="1" t="s">
        <v>32</v>
      </c>
      <c r="S37">
        <v>0</v>
      </c>
      <c r="T37">
        <v>0</v>
      </c>
      <c r="V37" s="10">
        <f>SUM(N37:U37)/100</f>
        <v>0</v>
      </c>
    </row>
    <row r="38" spans="2:22" ht="16" x14ac:dyDescent="0.2">
      <c r="B38" s="1" t="s">
        <v>54</v>
      </c>
      <c r="C38" s="1" t="s">
        <v>55</v>
      </c>
      <c r="D38" s="1" t="s">
        <v>174</v>
      </c>
      <c r="E38">
        <v>59.82</v>
      </c>
      <c r="F38" s="6">
        <f>E38*0.4</f>
        <v>23.928000000000001</v>
      </c>
      <c r="G38">
        <v>68.59</v>
      </c>
      <c r="H38" s="6">
        <f>G38*0.6</f>
        <v>41.154000000000003</v>
      </c>
      <c r="I38" s="12">
        <f>F38+H38</f>
        <v>65.082000000000008</v>
      </c>
      <c r="J38" s="12">
        <f>I38*V38*0.3167*0.7</f>
        <v>0</v>
      </c>
      <c r="K38" s="12">
        <f>I38-J38</f>
        <v>65.082000000000008</v>
      </c>
      <c r="L38" s="7" t="str">
        <f>IF(I38&lt;50,"F",IF(I38&lt;=64,"D",IF(I38&lt;=79,"C",IF(I38&lt;90,"B",IF(I38&gt;=90,"A")))))</f>
        <v>C</v>
      </c>
      <c r="N38" s="1" t="s">
        <v>32</v>
      </c>
      <c r="O38" s="1" t="s">
        <v>32</v>
      </c>
      <c r="S38">
        <v>0</v>
      </c>
      <c r="T38">
        <v>0</v>
      </c>
      <c r="V38" s="10">
        <f>SUM(N38:U38)/100</f>
        <v>0</v>
      </c>
    </row>
    <row r="39" spans="2:22" ht="16" x14ac:dyDescent="0.2">
      <c r="B39" s="1" t="s">
        <v>60</v>
      </c>
      <c r="C39" s="1" t="s">
        <v>61</v>
      </c>
      <c r="D39" s="1" t="s">
        <v>62</v>
      </c>
      <c r="E39">
        <v>77.39</v>
      </c>
      <c r="F39" s="6">
        <f>E39*0.4</f>
        <v>30.956000000000003</v>
      </c>
      <c r="G39">
        <v>74.89</v>
      </c>
      <c r="H39" s="6">
        <f>G39*0.6</f>
        <v>44.933999999999997</v>
      </c>
      <c r="I39" s="12">
        <f>F39+H39</f>
        <v>75.89</v>
      </c>
      <c r="J39" s="12">
        <f>I39*V39*0.3167*0.7</f>
        <v>5.0472162299999992</v>
      </c>
      <c r="K39" s="12">
        <f>I39-J39</f>
        <v>70.842783769999997</v>
      </c>
      <c r="L39" s="7" t="str">
        <f>IF(I39&lt;50,"F",IF(I39&lt;=64,"D",IF(I39&lt;=79,"C",IF(I39&lt;90,"B",IF(I39&gt;=90,"A")))))</f>
        <v>C</v>
      </c>
      <c r="N39">
        <v>10</v>
      </c>
      <c r="O39" s="1" t="s">
        <v>32</v>
      </c>
      <c r="S39">
        <v>10</v>
      </c>
      <c r="T39">
        <v>10</v>
      </c>
      <c r="V39" s="10">
        <f>SUM(N39:U39)/100</f>
        <v>0.3</v>
      </c>
    </row>
    <row r="40" spans="2:22" ht="16" x14ac:dyDescent="0.2">
      <c r="B40" s="1" t="s">
        <v>94</v>
      </c>
      <c r="C40" s="1" t="s">
        <v>95</v>
      </c>
      <c r="D40" s="1" t="s">
        <v>96</v>
      </c>
      <c r="E40">
        <v>64.05</v>
      </c>
      <c r="F40" s="6">
        <f>E40*0.4</f>
        <v>25.62</v>
      </c>
      <c r="G40">
        <v>81.95</v>
      </c>
      <c r="H40" s="6">
        <f>G40*0.6</f>
        <v>49.17</v>
      </c>
      <c r="I40" s="12">
        <f>F40+H40</f>
        <v>74.790000000000006</v>
      </c>
      <c r="J40" s="12">
        <f>I40*V40*0.3167*0.7</f>
        <v>0</v>
      </c>
      <c r="K40" s="12">
        <f>I40-J40</f>
        <v>74.790000000000006</v>
      </c>
      <c r="L40" s="7" t="str">
        <f>IF(I40&lt;50,"F",IF(I40&lt;=64,"D",IF(I40&lt;=79,"C",IF(I40&lt;90,"B",IF(I40&gt;=90,"A")))))</f>
        <v>C</v>
      </c>
      <c r="N40" s="1" t="s">
        <v>32</v>
      </c>
      <c r="O40" s="1" t="s">
        <v>32</v>
      </c>
      <c r="S40">
        <v>0</v>
      </c>
      <c r="T40">
        <v>0</v>
      </c>
      <c r="V40" s="10">
        <f>SUM(N40:U40)/100</f>
        <v>0</v>
      </c>
    </row>
    <row r="41" spans="2:22" ht="16" x14ac:dyDescent="0.2">
      <c r="B41" s="1" t="s">
        <v>102</v>
      </c>
      <c r="C41" s="1" t="s">
        <v>103</v>
      </c>
      <c r="D41" s="1" t="s">
        <v>104</v>
      </c>
      <c r="E41">
        <v>77.13</v>
      </c>
      <c r="F41" s="6">
        <f>E41*0.4</f>
        <v>30.852</v>
      </c>
      <c r="G41">
        <v>89.24</v>
      </c>
      <c r="H41" s="6">
        <f>G41*0.6</f>
        <v>53.543999999999997</v>
      </c>
      <c r="I41" s="12">
        <f>F41+H41</f>
        <v>84.396000000000001</v>
      </c>
      <c r="J41" s="12">
        <f>I41*V41*0.3167*0.7</f>
        <v>3.741949848</v>
      </c>
      <c r="K41" s="12">
        <f>I41-J41</f>
        <v>80.654050151999996</v>
      </c>
      <c r="L41" s="7" t="str">
        <f>IF(I41&lt;50,"F",IF(I41&lt;=64,"D",IF(I41&lt;=79,"C",IF(I41&lt;90,"B",IF(I41&gt;=90,"A")))))</f>
        <v>B</v>
      </c>
      <c r="N41" s="1" t="s">
        <v>32</v>
      </c>
      <c r="O41" s="1" t="s">
        <v>32</v>
      </c>
      <c r="S41">
        <v>10</v>
      </c>
      <c r="T41">
        <v>10</v>
      </c>
      <c r="V41" s="10">
        <f>SUM(N41:U41)/100</f>
        <v>0.2</v>
      </c>
    </row>
    <row r="42" spans="2:22" ht="16" x14ac:dyDescent="0.2">
      <c r="B42" s="1" t="s">
        <v>38</v>
      </c>
      <c r="C42" s="1" t="s">
        <v>39</v>
      </c>
      <c r="D42" s="1" t="s">
        <v>40</v>
      </c>
      <c r="E42">
        <v>69.62</v>
      </c>
      <c r="F42" s="6">
        <f>E42*0.4</f>
        <v>27.848000000000003</v>
      </c>
      <c r="G42">
        <v>79.27</v>
      </c>
      <c r="H42" s="6">
        <f>G42*0.6</f>
        <v>47.561999999999998</v>
      </c>
      <c r="I42" s="12">
        <f>F42+H42</f>
        <v>75.41</v>
      </c>
      <c r="J42" s="12">
        <f>I42*V42*0.3167*0.7</f>
        <v>1.6717642899999998</v>
      </c>
      <c r="K42" s="12">
        <f>I42-J42</f>
        <v>73.738235709999998</v>
      </c>
      <c r="L42" s="7" t="str">
        <f>IF(I42&lt;50,"F",IF(I42&lt;=64,"D",IF(I42&lt;=79,"C",IF(I42&lt;90,"B",IF(I42&gt;=90,"A")))))</f>
        <v>C</v>
      </c>
      <c r="N42" s="1" t="s">
        <v>32</v>
      </c>
      <c r="O42" s="1" t="s">
        <v>32</v>
      </c>
      <c r="S42">
        <v>10</v>
      </c>
      <c r="T42">
        <v>0</v>
      </c>
      <c r="V42" s="10">
        <f>SUM(N42:U42)/100</f>
        <v>0.1</v>
      </c>
    </row>
    <row r="43" spans="2:22" ht="16" x14ac:dyDescent="0.2">
      <c r="B43" s="1" t="s">
        <v>86</v>
      </c>
      <c r="C43" s="1" t="s">
        <v>87</v>
      </c>
      <c r="D43" s="1" t="s">
        <v>88</v>
      </c>
      <c r="E43">
        <v>43.26</v>
      </c>
      <c r="F43" s="6">
        <f>E43*0.4</f>
        <v>17.303999999999998</v>
      </c>
      <c r="G43">
        <v>53.45</v>
      </c>
      <c r="H43" s="6">
        <f>G43*0.6</f>
        <v>32.07</v>
      </c>
      <c r="I43" s="12">
        <f>F43+H43</f>
        <v>49.373999999999995</v>
      </c>
      <c r="J43" s="12">
        <f>I43*V43*0.3167*0.7</f>
        <v>0</v>
      </c>
      <c r="K43" s="12">
        <f>I43-J43</f>
        <v>49.373999999999995</v>
      </c>
      <c r="L43" s="7" t="s">
        <v>183</v>
      </c>
      <c r="N43" s="1" t="s">
        <v>32</v>
      </c>
      <c r="O43" s="1" t="s">
        <v>32</v>
      </c>
      <c r="S43">
        <v>0</v>
      </c>
      <c r="T43">
        <v>0</v>
      </c>
      <c r="V43" s="10">
        <f>SUM(N43:U43)/100</f>
        <v>0</v>
      </c>
    </row>
  </sheetData>
  <sortState xmlns:xlrd2="http://schemas.microsoft.com/office/spreadsheetml/2017/richdata2" ref="B8:V43">
    <sortCondition ref="D8:D43"/>
  </sortState>
  <mergeCells count="4">
    <mergeCell ref="E7:F7"/>
    <mergeCell ref="G7:H7"/>
    <mergeCell ref="N6:Q6"/>
    <mergeCell ref="T6:U6"/>
  </mergeCells>
  <conditionalFormatting sqref="L8:L43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 Pre B2 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2023-02-09T08:37:40Z</dcterms:created>
  <dcterms:modified xsi:type="dcterms:W3CDTF">2023-02-10T03:04:00Z</dcterms:modified>
</cp:coreProperties>
</file>