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OneDrive\Work\Acciojob\Modules\Excel\Batch\17\"/>
    </mc:Choice>
  </mc:AlternateContent>
  <xr:revisionPtr revIDLastSave="0" documentId="13_ncr:1_{57CA1233-90A6-4A97-94FE-8B17A5507FEA}" xr6:coauthVersionLast="47" xr6:coauthVersionMax="47" xr10:uidLastSave="{00000000-0000-0000-0000-000000000000}"/>
  <bookViews>
    <workbookView xWindow="-28920" yWindow="30" windowWidth="29040" windowHeight="15720" tabRatio="827" firstSheet="6" activeTab="15" xr2:uid="{E4FAC7A2-194B-4DBE-ACA1-546198A701A9}"/>
  </bookViews>
  <sheets>
    <sheet name="Dataset-Range" sheetId="24" r:id="rId1"/>
    <sheet name="Dataset-Table" sheetId="3" r:id="rId2"/>
    <sheet name="Recap" sheetId="1" r:id="rId3"/>
    <sheet name="Agenda" sheetId="2" r:id="rId4"/>
    <sheet name="Practise Questions" sheetId="6" r:id="rId5"/>
    <sheet name="Hard Questions" sheetId="8" r:id="rId6"/>
    <sheet name="Calculated fields Question" sheetId="23" r:id="rId7"/>
    <sheet name="Intro" sheetId="26" r:id="rId8"/>
    <sheet name="Create Pivot Table" sheetId="25" r:id="rId9"/>
    <sheet name="Formatting" sheetId="27" r:id="rId10"/>
    <sheet name="Grouping" sheetId="28" r:id="rId11"/>
    <sheet name="Calculated Field" sheetId="29" r:id="rId12"/>
    <sheet name="Pivot Table SLicer" sheetId="31" r:id="rId13"/>
    <sheet name="Pivot Chart" sheetId="32" r:id="rId14"/>
    <sheet name="Sheet9" sheetId="34" r:id="rId15"/>
    <sheet name="Data Validation" sheetId="35" r:id="rId16"/>
  </sheets>
  <definedNames>
    <definedName name="_xlcn.WorksheetConnection_Day_7.xlsxdata1" hidden="1">data[]</definedName>
    <definedName name="Slicer_Department">#N/A</definedName>
  </definedNames>
  <calcPr calcId="191029"/>
  <pivotCaches>
    <pivotCache cacheId="48" r:id="rId17"/>
    <pivotCache cacheId="6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35" l="1"/>
  <c r="I30" i="35"/>
  <c r="I29" i="35"/>
  <c r="I28" i="35"/>
  <c r="I27" i="35"/>
  <c r="J27" i="35" s="1"/>
  <c r="I26" i="35"/>
  <c r="J26" i="35" s="1"/>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G4" i="29"/>
  <c r="G5" i="29"/>
  <c r="G6" i="29"/>
  <c r="G7" i="29"/>
  <c r="G8" i="29"/>
  <c r="G9" i="29"/>
  <c r="G3" i="29"/>
  <c r="F4" i="29"/>
  <c r="F5" i="29"/>
  <c r="F6" i="29"/>
  <c r="F7" i="29"/>
  <c r="F8" i="29"/>
  <c r="F9" i="29"/>
  <c r="F3" i="29"/>
  <c r="F6" i="25" a="1"/>
  <c r="J28" i="35" l="1"/>
  <c r="K26" i="35" s="1"/>
  <c r="L26" i="35" s="1"/>
  <c r="F6" i="25"/>
  <c r="G6" i="25" s="1"/>
  <c r="G7" i="25"/>
  <c r="G9" i="25"/>
  <c r="G8" i="25"/>
  <c r="G10" i="25"/>
  <c r="G12" i="25"/>
  <c r="G11" i="2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02EFD-3951-40C0-8EF5-4A02B56E990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<sst xmlns="http://schemas.openxmlformats.org/spreadsheetml/2006/main" count="8798" uniqueCount="997">
  <si>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</si>
  <si>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</si>
  <si>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</si>
  <si>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</si>
  <si>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</si>
  <si>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</si>
  <si>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</si>
  <si>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</si>
  <si>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</si>
  <si>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</si>
  <si>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</si>
  <si>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</si>
  <si>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</si>
  <si>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</si>
  <si>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</si>
  <si>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</si>
  <si>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</si>
  <si>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</si>
  <si>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</si>
  <si>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</si>
  <si>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</si>
  <si>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</si>
  <si>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</si>
  <si>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</si>
  <si>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</si>
  <si>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</si>
  <si>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</si>
  <si>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</si>
  <si>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</si>
  <si>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</si>
  <si>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</si>
  <si>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</si>
  <si>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</si>
  <si>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</si>
  <si>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</si>
  <si>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</si>
  <si>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</si>
  <si>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</si>
  <si>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</si>
  <si>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</si>
  <si>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</si>
  <si>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</si>
  <si>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</si>
  <si>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</si>
  <si>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</si>
  <si>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</si>
  <si>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</si>
  <si>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</si>
  <si>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</si>
  <si>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</si>
  <si>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</si>
  <si>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</si>
  <si>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</si>
  <si>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</si>
  <si>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</si>
  <si>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</si>
  <si>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</si>
  <si>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</si>
  <si>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</si>
  <si>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</si>
  <si>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</si>
  <si>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</si>
  <si>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</si>
  <si>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</si>
  <si>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</si>
  <si>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</si>
  <si>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</si>
  <si>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</si>
  <si>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</si>
  <si>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</si>
  <si>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</si>
  <si>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</si>
  <si>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</si>
  <si>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</si>
  <si>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</si>
  <si>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</si>
  <si>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</si>
  <si>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</si>
  <si>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</si>
  <si>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</si>
  <si>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</si>
  <si>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</si>
  <si>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</si>
  <si>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</si>
  <si>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</si>
  <si>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</si>
  <si>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</si>
  <si>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</si>
  <si>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</si>
  <si>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</si>
  <si>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</si>
  <si>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</si>
  <si>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</si>
  <si>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</si>
  <si>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</si>
  <si>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</si>
  <si>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</si>
  <si>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</si>
  <si>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</si>
  <si>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</si>
  <si>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</si>
  <si>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</si>
  <si>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</si>
  <si>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</si>
  <si>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</si>
  <si>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</si>
  <si>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</si>
  <si>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</si>
  <si>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</si>
  <si>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</si>
  <si>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</si>
  <si>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</si>
  <si>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</si>
  <si>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</si>
  <si>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</si>
  <si>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</si>
  <si>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</si>
  <si>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</si>
  <si>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</si>
  <si>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</si>
  <si>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</si>
  <si>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</si>
  <si>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</si>
  <si>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</si>
  <si>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</si>
  <si>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</si>
  <si>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Calculated Field/Items in Pivot Table</t>
  </si>
  <si>
    <t>Pivot Table Slicers</t>
  </si>
  <si>
    <t>Pivot Charts</t>
  </si>
  <si>
    <t>Data Validation</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</si>
  <si>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</si>
  <si>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</si>
  <si>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</si>
  <si>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</si>
  <si>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</si>
  <si>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</si>
  <si>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</si>
  <si>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</si>
  <si>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</si>
  <si>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</si>
  <si>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</si>
  <si>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</si>
  <si>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</si>
  <si>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</si>
  <si>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</si>
  <si>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</si>
  <si>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</si>
  <si>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</si>
  <si>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</si>
  <si>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</si>
  <si>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</si>
  <si>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</si>
  <si>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</si>
  <si>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</si>
  <si>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</si>
  <si>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</si>
  <si>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</si>
  <si>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</si>
  <si>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</si>
  <si>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</si>
  <si>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</si>
  <si>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</si>
  <si>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</si>
  <si>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</si>
  <si>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</si>
  <si>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</si>
  <si>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</si>
  <si>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</si>
  <si>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</si>
  <si>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</si>
  <si>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</si>
  <si>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</si>
  <si>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</si>
  <si>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</si>
  <si>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</si>
  <si>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</si>
  <si>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</si>
  <si>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</si>
  <si>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</si>
  <si>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</si>
  <si>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</si>
  <si>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</si>
  <si>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</si>
  <si>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</si>
  <si>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</si>
  <si>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</si>
  <si>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</si>
  <si>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</si>
  <si>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</si>
  <si>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</si>
  <si>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</si>
  <si>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</si>
  <si>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</si>
  <si>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</si>
  <si>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</si>
  <si>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</si>
  <si>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</si>
  <si>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</si>
  <si>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</si>
  <si>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</si>
  <si>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</si>
  <si>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</si>
  <si>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</si>
  <si>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</si>
  <si>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</si>
  <si>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</si>
  <si>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</si>
  <si>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</si>
  <si>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</si>
  <si>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</si>
  <si>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</si>
  <si>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</si>
  <si>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</si>
  <si>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</si>
  <si>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</si>
  <si>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</si>
  <si>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</si>
  <si>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</si>
  <si>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</si>
  <si>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</si>
  <si>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</si>
  <si>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</si>
  <si>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</si>
  <si>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</si>
  <si>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</si>
  <si>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</si>
  <si>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</si>
  <si>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</si>
  <si>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</si>
  <si>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</si>
  <si>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</si>
  <si>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</si>
  <si>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</si>
  <si>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</si>
  <si>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</si>
  <si>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</si>
  <si>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</si>
  <si>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</si>
  <si>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</si>
  <si>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</si>
  <si>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</si>
  <si>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</si>
  <si>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</si>
  <si>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</si>
  <si>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</si>
  <si>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</si>
  <si>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</si>
  <si>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</si>
  <si>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</si>
  <si>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</si>
  <si>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</si>
  <si>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</si>
  <si>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</si>
  <si>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</si>
  <si>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</si>
  <si>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</si>
  <si>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</si>
  <si>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</si>
  <si>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</si>
  <si>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</si>
  <si>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</si>
  <si>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</si>
  <si>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</si>
  <si>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</si>
  <si>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</si>
  <si>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</si>
  <si>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</si>
  <si>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</si>
  <si>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</si>
  <si>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</si>
  <si>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</si>
  <si>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</si>
  <si>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</si>
  <si>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</si>
  <si>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</si>
  <si>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</si>
  <si>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</si>
  <si>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</si>
  <si>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</si>
  <si>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</si>
  <si>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</si>
  <si>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</si>
  <si>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</si>
  <si>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</si>
  <si>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</si>
  <si>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</si>
  <si>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</si>
  <si>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</si>
  <si>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</si>
  <si>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</si>
  <si>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</si>
  <si>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</si>
  <si>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</si>
  <si>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</si>
  <si>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</si>
  <si>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</si>
  <si>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</si>
  <si>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</si>
  <si>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</si>
  <si>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</si>
  <si>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</si>
  <si>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</si>
  <si>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</si>
  <si>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</si>
  <si>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</si>
  <si>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</si>
  <si>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</si>
  <si>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</si>
  <si>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</si>
  <si>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</si>
  <si>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</si>
  <si>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</si>
  <si>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</si>
  <si>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</si>
  <si>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</si>
  <si>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</si>
  <si>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</si>
  <si>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</si>
  <si>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</si>
  <si>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</si>
  <si>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</si>
  <si>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</si>
  <si>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</si>
  <si>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</si>
  <si>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</si>
  <si>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</si>
  <si>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</si>
  <si>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</si>
  <si>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</si>
  <si>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</si>
  <si>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</si>
  <si>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</si>
  <si>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</si>
  <si>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</si>
  <si>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</si>
  <si>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</si>
  <si>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</si>
  <si>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</si>
  <si>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</si>
  <si>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</si>
  <si>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</si>
  <si>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</si>
  <si>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</si>
  <si>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</si>
  <si>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</si>
  <si>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1. Salary &amp; Compensation Calculations</t>
  </si>
  <si>
    <r>
      <t>New Salary After Raise</t>
    </r>
    <r>
      <rPr>
        <sz val="11"/>
        <color theme="1"/>
        <rFont val="Aptos Narrow"/>
        <family val="2"/>
        <scheme val="minor"/>
      </rPr>
      <t xml:space="preserve"> = </t>
    </r>
    <r>
      <rPr>
        <sz val="10"/>
        <color theme="1"/>
        <rFont val="Arial Unicode MS"/>
      </rPr>
      <t>Salary * (1 + Raise_Percentage/100)</t>
    </r>
  </si>
  <si>
    <r>
      <t>Total Department Salary</t>
    </r>
    <r>
      <rPr>
        <sz val="11"/>
        <color theme="1"/>
        <rFont val="Aptos Narrow"/>
        <family val="2"/>
        <scheme val="minor"/>
      </rPr>
      <t xml:space="preserve"> = </t>
    </r>
    <r>
      <rPr>
        <sz val="10"/>
        <color theme="1"/>
        <rFont val="Arial Unicode MS"/>
      </rPr>
      <t>SUM(Salary) OVER (PARTITION BY Department)</t>
    </r>
  </si>
  <si>
    <r>
      <t>Salary Difference</t>
    </r>
    <r>
      <rPr>
        <sz val="11"/>
        <color theme="1"/>
        <rFont val="Aptos Narrow"/>
        <family val="2"/>
        <scheme val="minor"/>
      </rPr>
      <t xml:space="preserve"> = </t>
    </r>
    <r>
      <rPr>
        <sz val="10"/>
        <color theme="1"/>
        <rFont val="Arial Unicode MS"/>
      </rPr>
      <t>MAX(Salary) - MIN(Salary) OVER (PARTITION BY Department)</t>
    </r>
  </si>
  <si>
    <r>
      <t>Annual Bonus</t>
    </r>
    <r>
      <rPr>
        <sz val="11"/>
        <color theme="1"/>
        <rFont val="Aptos Narrow"/>
        <family val="2"/>
        <scheme val="minor"/>
      </rPr>
      <t xml:space="preserve"> = </t>
    </r>
    <r>
      <rPr>
        <sz val="10"/>
        <color theme="1"/>
        <rFont val="Arial Unicode MS"/>
      </rPr>
      <t>Salary * Bonus_Percentage / 100</t>
    </r>
  </si>
  <si>
    <r>
      <t>Overtime Pay</t>
    </r>
    <r>
      <rPr>
        <sz val="11"/>
        <color theme="1"/>
        <rFont val="Aptos Narrow"/>
        <family val="2"/>
        <scheme val="minor"/>
      </rPr>
      <t xml:space="preserve"> = </t>
    </r>
    <r>
      <rPr>
        <sz val="10"/>
        <color theme="1"/>
        <rFont val="Arial Unicode MS"/>
      </rPr>
      <t>Overtime_Hours * Overtime_Rate</t>
    </r>
  </si>
  <si>
    <r>
      <t>Projected Salary After N Years</t>
    </r>
    <r>
      <rPr>
        <sz val="11"/>
        <color theme="1"/>
        <rFont val="Aptos Narrow"/>
        <family val="2"/>
        <scheme val="minor"/>
      </rPr>
      <t xml:space="preserve"> = </t>
    </r>
    <r>
      <rPr>
        <sz val="10"/>
        <color theme="1"/>
        <rFont val="Arial Unicode MS"/>
      </rPr>
      <t>Salary * (1 + Annual_Increment/100) ^ N</t>
    </r>
  </si>
  <si>
    <t>2. Performance &amp; Productivity</t>
  </si>
  <si>
    <r>
      <t>Average Projects per Employee</t>
    </r>
    <r>
      <rPr>
        <sz val="11"/>
        <color theme="1"/>
        <rFont val="Aptos Narrow"/>
        <family val="2"/>
        <scheme val="minor"/>
      </rPr>
      <t xml:space="preserve"> = </t>
    </r>
    <r>
      <rPr>
        <sz val="10"/>
        <color theme="1"/>
        <rFont val="Arial Unicode MS"/>
      </rPr>
      <t>SUM(Projects_Completed) / COUNT(Employee_ID)</t>
    </r>
  </si>
  <si>
    <r>
      <t>Performance Score per Experience Year</t>
    </r>
    <r>
      <rPr>
        <sz val="11"/>
        <color theme="1"/>
        <rFont val="Aptos Narrow"/>
        <family val="2"/>
        <scheme val="minor"/>
      </rPr>
      <t xml:space="preserve"> = </t>
    </r>
    <r>
      <rPr>
        <sz val="10"/>
        <color theme="1"/>
        <rFont val="Arial Unicode MS"/>
      </rPr>
      <t>Performance_Rating / Years_of_Experience</t>
    </r>
  </si>
  <si>
    <r>
      <t>Productivity Index</t>
    </r>
    <r>
      <rPr>
        <sz val="11"/>
        <color theme="1"/>
        <rFont val="Aptos Narrow"/>
        <family val="2"/>
        <scheme val="minor"/>
      </rPr>
      <t xml:space="preserve"> = </t>
    </r>
    <r>
      <rPr>
        <sz val="10"/>
        <color theme="1"/>
        <rFont val="Arial Unicode MS"/>
      </rPr>
      <t>Projects_Completed / Work_Hours_Per_Week</t>
    </r>
  </si>
  <si>
    <r>
      <t>Training Adjustment Rating</t>
    </r>
    <r>
      <rPr>
        <sz val="11"/>
        <color theme="1"/>
        <rFont val="Aptos Narrow"/>
        <family val="2"/>
        <scheme val="minor"/>
      </rPr>
      <t xml:space="preserve"> = </t>
    </r>
    <r>
      <rPr>
        <sz val="10"/>
        <color theme="1"/>
        <rFont val="Arial Unicode MS"/>
      </rPr>
      <t>Performance_Rating * 1.2</t>
    </r>
    <r>
      <rPr>
        <sz val="11"/>
        <color theme="1"/>
        <rFont val="Aptos Narrow"/>
        <family val="2"/>
        <scheme val="minor"/>
      </rPr>
      <t xml:space="preserve"> (for underperformers)</t>
    </r>
  </si>
  <si>
    <r>
      <t>Employees Eligible for Promotion</t>
    </r>
    <r>
      <rPr>
        <sz val="11"/>
        <color theme="1"/>
        <rFont val="Aptos Narrow"/>
        <family val="2"/>
        <scheme val="minor"/>
      </rPr>
      <t xml:space="preserve"> = </t>
    </r>
    <r>
      <rPr>
        <sz val="10"/>
        <color theme="1"/>
        <rFont val="Arial Unicode MS"/>
      </rPr>
      <t>IF Performance_Rating &gt;= 7 THEN "Eligible" ELSE "Not Eligible"</t>
    </r>
  </si>
  <si>
    <t>3. Age &amp; Experience-Based Fields</t>
  </si>
  <si>
    <r>
      <t>Current Age</t>
    </r>
    <r>
      <rPr>
        <sz val="11"/>
        <color theme="1"/>
        <rFont val="Aptos Narrow"/>
        <family val="2"/>
        <scheme val="minor"/>
      </rPr>
      <t xml:space="preserve"> = </t>
    </r>
    <r>
      <rPr>
        <sz val="10"/>
        <color theme="1"/>
        <rFont val="Arial Unicode MS"/>
      </rPr>
      <t>YEAR(TODAY()) - Birth_Year</t>
    </r>
  </si>
  <si>
    <r>
      <t>Experience at Joining</t>
    </r>
    <r>
      <rPr>
        <sz val="11"/>
        <color theme="1"/>
        <rFont val="Aptos Narrow"/>
        <family val="2"/>
        <scheme val="minor"/>
      </rPr>
      <t xml:space="preserve"> = </t>
    </r>
    <r>
      <rPr>
        <sz val="10"/>
        <color theme="1"/>
        <rFont val="Arial Unicode MS"/>
      </rPr>
      <t>Current_Age - Years_of_Experience</t>
    </r>
  </si>
  <si>
    <r>
      <t>Tenure in Company</t>
    </r>
    <r>
      <rPr>
        <sz val="11"/>
        <color theme="1"/>
        <rFont val="Aptos Narrow"/>
        <family val="2"/>
        <scheme val="minor"/>
      </rPr>
      <t xml:space="preserve"> = </t>
    </r>
    <r>
      <rPr>
        <sz val="10"/>
        <color theme="1"/>
        <rFont val="Arial Unicode MS"/>
      </rPr>
      <t>YEAR(TODAY()) - Joining_Year</t>
    </r>
  </si>
  <si>
    <r>
      <t>Retirement Age Left</t>
    </r>
    <r>
      <rPr>
        <sz val="11"/>
        <color theme="1"/>
        <rFont val="Aptos Narrow"/>
        <family val="2"/>
        <scheme val="minor"/>
      </rPr>
      <t xml:space="preserve"> = </t>
    </r>
    <r>
      <rPr>
        <sz val="10"/>
        <color theme="1"/>
        <rFont val="Arial Unicode MS"/>
      </rPr>
      <t>Retirement_Age - Current_Age</t>
    </r>
  </si>
  <si>
    <r>
      <t>Experience Percentage of Life</t>
    </r>
    <r>
      <rPr>
        <sz val="11"/>
        <color theme="1"/>
        <rFont val="Aptos Narrow"/>
        <family val="2"/>
        <scheme val="minor"/>
      </rPr>
      <t xml:space="preserve"> = </t>
    </r>
    <r>
      <rPr>
        <sz val="10"/>
        <color theme="1"/>
        <rFont val="Arial Unicode MS"/>
      </rPr>
      <t>(Years_of_Experience / Current_Age) * 100</t>
    </r>
  </si>
  <si>
    <r>
      <t>Average Tenure per Department</t>
    </r>
    <r>
      <rPr>
        <sz val="11"/>
        <color theme="1"/>
        <rFont val="Aptos Narrow"/>
        <family val="2"/>
        <scheme val="minor"/>
      </rPr>
      <t xml:space="preserve"> = </t>
    </r>
    <r>
      <rPr>
        <sz val="10"/>
        <color theme="1"/>
        <rFont val="Arial Unicode MS"/>
      </rPr>
      <t>AVG(Tenure) OVER (PARTITION BY Department)</t>
    </r>
  </si>
  <si>
    <t>4. Date &amp; Time-Based Calculations</t>
  </si>
  <si>
    <r>
      <t>Days Worked in Company</t>
    </r>
    <r>
      <rPr>
        <sz val="11"/>
        <color theme="1"/>
        <rFont val="Aptos Narrow"/>
        <family val="2"/>
        <scheme val="minor"/>
      </rPr>
      <t xml:space="preserve"> = </t>
    </r>
    <r>
      <rPr>
        <sz val="10"/>
        <color theme="1"/>
        <rFont val="Arial Unicode MS"/>
      </rPr>
      <t>DATEDIFF(DAY, Joining_Date, TODAY())</t>
    </r>
  </si>
  <si>
    <r>
      <t>Years Since Joining</t>
    </r>
    <r>
      <rPr>
        <sz val="11"/>
        <color theme="1"/>
        <rFont val="Aptos Narrow"/>
        <family val="2"/>
        <scheme val="minor"/>
      </rPr>
      <t xml:space="preserve"> = </t>
    </r>
    <r>
      <rPr>
        <sz val="10"/>
        <color theme="1"/>
        <rFont val="Arial Unicode MS"/>
      </rPr>
      <t>DATEDIFF(YEAR, Joining_Date, TODAY())</t>
    </r>
  </si>
  <si>
    <r>
      <t>Employees Joined Last 5 Years</t>
    </r>
    <r>
      <rPr>
        <sz val="11"/>
        <color theme="1"/>
        <rFont val="Aptos Narrow"/>
        <family val="2"/>
        <scheme val="minor"/>
      </rPr>
      <t xml:space="preserve"> = </t>
    </r>
    <r>
      <rPr>
        <sz val="10"/>
        <color theme="1"/>
        <rFont val="Arial Unicode MS"/>
      </rPr>
      <t>IF DATEDIFF(YEAR, Joining_Date, TODAY()) &lt;= 5 THEN 1 ELSE 0</t>
    </r>
  </si>
  <si>
    <r>
      <t>Leave Days Taken</t>
    </r>
    <r>
      <rPr>
        <sz val="11"/>
        <color theme="1"/>
        <rFont val="Aptos Narrow"/>
        <family val="2"/>
        <scheme val="minor"/>
      </rPr>
      <t xml:space="preserve"> = </t>
    </r>
    <r>
      <rPr>
        <sz val="10"/>
        <color theme="1"/>
        <rFont val="Arial Unicode MS"/>
      </rPr>
      <t>Years_Since_Joining * Average_Leave_Per_Year</t>
    </r>
  </si>
  <si>
    <r>
      <t>Months Until Retirement</t>
    </r>
    <r>
      <rPr>
        <sz val="11"/>
        <color theme="1"/>
        <rFont val="Aptos Narrow"/>
        <family val="2"/>
        <scheme val="minor"/>
      </rPr>
      <t xml:space="preserve"> = </t>
    </r>
    <r>
      <rPr>
        <sz val="10"/>
        <color theme="1"/>
        <rFont val="Arial Unicode MS"/>
      </rPr>
      <t>(Retirement_Age - Current_Age) * 12</t>
    </r>
  </si>
  <si>
    <r>
      <t>Most Common Hiring Year</t>
    </r>
    <r>
      <rPr>
        <sz val="11"/>
        <color theme="1"/>
        <rFont val="Aptos Narrow"/>
        <family val="2"/>
        <scheme val="minor"/>
      </rPr>
      <t xml:space="preserve"> = </t>
    </r>
    <r>
      <rPr>
        <sz val="10"/>
        <color theme="1"/>
        <rFont val="Arial Unicode MS"/>
      </rPr>
      <t>MODE(Joining_Year)</t>
    </r>
  </si>
  <si>
    <t>5. Miscellaneous Business Insights</t>
  </si>
  <si>
    <r>
      <t>Employee Gender Ratio</t>
    </r>
    <r>
      <rPr>
        <sz val="11"/>
        <color theme="1"/>
        <rFont val="Aptos Narrow"/>
        <family val="2"/>
        <scheme val="minor"/>
      </rPr>
      <t xml:space="preserve"> = </t>
    </r>
    <r>
      <rPr>
        <sz val="10"/>
        <color theme="1"/>
        <rFont val="Arial Unicode MS"/>
      </rPr>
      <t>COUNT(Gender) FILTER (WHERE Gender = 'Male') / COUNT(Gender) FILTER (WHERE Gender = 'Female')</t>
    </r>
  </si>
  <si>
    <r>
      <t>Education Level Percentage</t>
    </r>
    <r>
      <rPr>
        <sz val="11"/>
        <color theme="1"/>
        <rFont val="Aptos Narrow"/>
        <family val="2"/>
        <scheme val="minor"/>
      </rPr>
      <t xml:space="preserve"> = </t>
    </r>
    <r>
      <rPr>
        <sz val="10"/>
        <color theme="1"/>
        <rFont val="Arial Unicode MS"/>
      </rPr>
      <t>COUNT(PhD) / COUNT(Employee_ID) * 100</t>
    </r>
  </si>
  <si>
    <r>
      <t>Work Hours per Department</t>
    </r>
    <r>
      <rPr>
        <sz val="11"/>
        <color theme="1"/>
        <rFont val="Aptos Narrow"/>
        <family val="2"/>
        <scheme val="minor"/>
      </rPr>
      <t xml:space="preserve"> = </t>
    </r>
    <r>
      <rPr>
        <sz val="10"/>
        <color theme="1"/>
        <rFont val="Arial Unicode MS"/>
      </rPr>
      <t>SUM(Work_Hours) OVER (PARTITION BY Department)</t>
    </r>
  </si>
  <si>
    <r>
      <t>Job Change Count</t>
    </r>
    <r>
      <rPr>
        <sz val="11"/>
        <color theme="1"/>
        <rFont val="Aptos Narrow"/>
        <family val="2"/>
        <scheme val="minor"/>
      </rPr>
      <t xml:space="preserve"> = </t>
    </r>
    <r>
      <rPr>
        <sz val="10"/>
        <color theme="1"/>
        <rFont val="Arial Unicode MS"/>
      </rPr>
      <t>IF Current_Job_Title != Initial_Job_Title THEN 1 ELSE 0</t>
    </r>
  </si>
  <si>
    <r>
      <t>Employees in Leadership Pipeline</t>
    </r>
    <r>
      <rPr>
        <sz val="11"/>
        <color theme="1"/>
        <rFont val="Aptos Narrow"/>
        <family val="2"/>
        <scheme val="minor"/>
      </rPr>
      <t xml:space="preserve"> = </t>
    </r>
    <r>
      <rPr>
        <sz val="10"/>
        <color theme="1"/>
        <rFont val="Arial Unicode MS"/>
      </rPr>
      <t>IF Performance_Rating &gt;= 8 THEN "Eligible" ELSE "Not Eligible"</t>
    </r>
  </si>
  <si>
    <t>Create a Pivot table</t>
  </si>
  <si>
    <t>Give me no of employees in each department</t>
  </si>
  <si>
    <t>Row Labels</t>
  </si>
  <si>
    <t>Grand Total</t>
  </si>
  <si>
    <t>Count of Department</t>
  </si>
  <si>
    <t>Average of Age</t>
  </si>
  <si>
    <t>Alt N V T</t>
  </si>
  <si>
    <t>A pivot table is a powerful data summarization tool that allows you to reorganize and aggregate data dynamically. Here’s an overview of what a pivot table is and its key features:</t>
  </si>
  <si>
    <t>What Is a Pivot Table?</t>
  </si>
  <si>
    <r>
      <t>Definition:</t>
    </r>
    <r>
      <rPr>
        <sz val="11"/>
        <color theme="1"/>
        <rFont val="Aptos Narrow"/>
        <family val="2"/>
        <scheme val="minor"/>
      </rPr>
      <t xml:space="preserve"> A pivot table is an interactive tool commonly found in spreadsheet programs (like Microsoft Excel, Google Sheets) and data analysis libraries (such as pandas in Python). It lets you transform large, detailed datasets into concise summary reports.</t>
    </r>
  </si>
  <si>
    <r>
      <t>Purpose:</t>
    </r>
    <r>
      <rPr>
        <sz val="11"/>
        <color theme="1"/>
        <rFont val="Aptos Narrow"/>
        <family val="2"/>
        <scheme val="minor"/>
      </rPr>
      <t xml:space="preserve"> Its main function is to help you extract meaningful insights by rearranging data in ways that highlight comparisons, trends, and patterns.</t>
    </r>
  </si>
  <si>
    <t>Key Features of a Pivot Table</t>
  </si>
  <si>
    <t>1. Data Aggregation:</t>
  </si>
  <si>
    <r>
      <t>Summarize Data:</t>
    </r>
    <r>
      <rPr>
        <sz val="11"/>
        <color theme="1"/>
        <rFont val="Aptos Narrow"/>
        <family val="2"/>
        <scheme val="minor"/>
      </rPr>
      <t xml:space="preserve"> You can quickly compute totals, averages, counts, and other aggregate functions for different segments of your data.</t>
    </r>
  </si>
  <si>
    <r>
      <t>Custom Calculations:</t>
    </r>
    <r>
      <rPr>
        <sz val="11"/>
        <color theme="1"/>
        <rFont val="Aptos Narrow"/>
        <family val="2"/>
        <scheme val="minor"/>
      </rPr>
      <t xml:space="preserve"> Many pivot tables let you define your own calculations based on the aggregated data.</t>
    </r>
  </si>
  <si>
    <t>2. Dynamic Data Rearrangement:</t>
  </si>
  <si>
    <r>
      <t>Drag-and-Drop Interface:</t>
    </r>
    <r>
      <rPr>
        <sz val="11"/>
        <color theme="1"/>
        <rFont val="Aptos Narrow"/>
        <family val="2"/>
        <scheme val="minor"/>
      </rPr>
      <t xml:space="preserve"> Most pivot table tools offer a user-friendly interface where you can drag fields into rows, columns, and values areas.</t>
    </r>
  </si>
  <si>
    <r>
      <t>Pivoting:</t>
    </r>
    <r>
      <rPr>
        <sz val="11"/>
        <color theme="1"/>
        <rFont val="Aptos Narrow"/>
        <family val="2"/>
        <scheme val="minor"/>
      </rPr>
      <t xml:space="preserve"> Change the layout of the data by pivoting rows into columns (and vice versa) to see different summaries of the data.</t>
    </r>
  </si>
  <si>
    <t>3. Filtering and Slicing:</t>
  </si>
  <si>
    <r>
      <t>Data Filters:</t>
    </r>
    <r>
      <rPr>
        <sz val="11"/>
        <color theme="1"/>
        <rFont val="Aptos Narrow"/>
        <family val="2"/>
        <scheme val="minor"/>
      </rPr>
      <t xml:space="preserve"> Apply filters to focus on specific subsets of your data. For example, you could filter by a date range, region, or product category.</t>
    </r>
  </si>
  <si>
    <r>
      <t>Slicers:</t>
    </r>
    <r>
      <rPr>
        <sz val="11"/>
        <color theme="1"/>
        <rFont val="Aptos Narrow"/>
        <family val="2"/>
        <scheme val="minor"/>
      </rPr>
      <t xml:space="preserve"> Visual tools (available in some applications) that make it easy to filter data interactively.</t>
    </r>
  </si>
  <si>
    <t>4. Grouping Data:</t>
  </si>
  <si>
    <r>
      <t>Automatic Grouping:</t>
    </r>
    <r>
      <rPr>
        <sz val="11"/>
        <color theme="1"/>
        <rFont val="Aptos Narrow"/>
        <family val="2"/>
        <scheme val="minor"/>
      </rPr>
      <t xml:space="preserve"> Many pivot table tools can automatically group numerical data into ranges (e.g., ages, prices) or dates into periods (e.g., months, quarters).</t>
    </r>
  </si>
  <si>
    <r>
      <t>Manual Grouping:</t>
    </r>
    <r>
      <rPr>
        <sz val="11"/>
        <color theme="1"/>
        <rFont val="Aptos Narrow"/>
        <family val="2"/>
        <scheme val="minor"/>
      </rPr>
      <t xml:space="preserve"> Users can also define custom groups to meet specific reporting needs.</t>
    </r>
  </si>
  <si>
    <t>5. Multidimensional Analysis:</t>
  </si>
  <si>
    <r>
      <t>Cross-Tabulation:</t>
    </r>
    <r>
      <rPr>
        <sz val="11"/>
        <color theme="1"/>
        <rFont val="Aptos Narrow"/>
        <family val="2"/>
        <scheme val="minor"/>
      </rPr>
      <t xml:space="preserve"> Create a matrix that shows relationships between two or more variables. For example, comparing sales across regions and product categories.</t>
    </r>
  </si>
  <si>
    <r>
      <t>Drill-Down:</t>
    </r>
    <r>
      <rPr>
        <sz val="11"/>
        <color theme="1"/>
        <rFont val="Aptos Narrow"/>
        <family val="2"/>
        <scheme val="minor"/>
      </rPr>
      <t xml:space="preserve"> Many pivot tables allow you to double-click a summary cell to see the underlying detailed data.</t>
    </r>
  </si>
  <si>
    <t>6. Customization and Formatting:</t>
  </si>
  <si>
    <r>
      <t>Layout Options:</t>
    </r>
    <r>
      <rPr>
        <sz val="11"/>
        <color theme="1"/>
        <rFont val="Aptos Narrow"/>
        <family val="2"/>
        <scheme val="minor"/>
      </rPr>
      <t xml:space="preserve"> Adjust the design, order, and format of your pivot table to better display the data.</t>
    </r>
  </si>
  <si>
    <r>
      <t>Conditional Formatting:</t>
    </r>
    <r>
      <rPr>
        <sz val="11"/>
        <color theme="1"/>
        <rFont val="Aptos Narrow"/>
        <family val="2"/>
        <scheme val="minor"/>
      </rPr>
      <t xml:space="preserve"> Highlight key data points with colors or icons based on conditions (like high sales numbers or low performance).</t>
    </r>
  </si>
  <si>
    <t>Practical Applications</t>
  </si>
  <si>
    <r>
      <t>Business Reporting:</t>
    </r>
    <r>
      <rPr>
        <sz val="11"/>
        <color theme="1"/>
        <rFont val="Aptos Narrow"/>
        <family val="2"/>
        <scheme val="minor"/>
      </rPr>
      <t xml:space="preserve"> Quickly generate summaries for sales, expenses, and performance metrics.</t>
    </r>
  </si>
  <si>
    <r>
      <t>Data Analysis:</t>
    </r>
    <r>
      <rPr>
        <sz val="11"/>
        <color theme="1"/>
        <rFont val="Aptos Narrow"/>
        <family val="2"/>
        <scheme val="minor"/>
      </rPr>
      <t xml:space="preserve"> Identify trends and outliers in large datasets.</t>
    </r>
  </si>
  <si>
    <r>
      <t>Decision Making:</t>
    </r>
    <r>
      <rPr>
        <sz val="11"/>
        <color theme="1"/>
        <rFont val="Aptos Narrow"/>
        <family val="2"/>
        <scheme val="minor"/>
      </rPr>
      <t xml:space="preserve"> Help managers and analysts focus on key indicators and make data-driven decisions.</t>
    </r>
  </si>
  <si>
    <t>Example Scenario</t>
  </si>
  <si>
    <t>Imagine you have a dataset containing sales records with columns for Date, Region, Product, and Sales Amount. With a pivot table, you can:</t>
  </si>
  <si>
    <r>
      <t>Group by Region:</t>
    </r>
    <r>
      <rPr>
        <sz val="11"/>
        <color theme="1"/>
        <rFont val="Aptos Narrow"/>
        <family val="2"/>
        <scheme val="minor"/>
      </rPr>
      <t xml:space="preserve"> See total sales per region.</t>
    </r>
  </si>
  <si>
    <r>
      <t>Break Down by Product:</t>
    </r>
    <r>
      <rPr>
        <sz val="11"/>
        <color theme="1"/>
        <rFont val="Aptos Narrow"/>
        <family val="2"/>
        <scheme val="minor"/>
      </rPr>
      <t xml:space="preserve"> Within each region, view the sales figures for each product.</t>
    </r>
  </si>
  <si>
    <r>
      <t>Filter by Date:</t>
    </r>
    <r>
      <rPr>
        <sz val="11"/>
        <color theme="1"/>
        <rFont val="Aptos Narrow"/>
        <family val="2"/>
        <scheme val="minor"/>
      </rPr>
      <t xml:space="preserve"> Limit the report to a specific quarter or year.</t>
    </r>
  </si>
  <si>
    <r>
      <t>Aggregate Data:</t>
    </r>
    <r>
      <rPr>
        <sz val="11"/>
        <color theme="1"/>
        <rFont val="Aptos Narrow"/>
        <family val="2"/>
        <scheme val="minor"/>
      </rPr>
      <t xml:space="preserve"> Compute the average sale per transaction or the total sales amount.</t>
    </r>
  </si>
  <si>
    <t>In summary, pivot tables provide a flexible and efficient way to analyze complex data, allowing you to quickly turn detailed datasets into actionable insights.</t>
  </si>
  <si>
    <t>Column Labels</t>
  </si>
  <si>
    <t>Sum of Salary</t>
  </si>
  <si>
    <t>Customer Support Total</t>
  </si>
  <si>
    <t>Engineering Total</t>
  </si>
  <si>
    <t>Finance Total</t>
  </si>
  <si>
    <t>HR Total</t>
  </si>
  <si>
    <t>IT Total</t>
  </si>
  <si>
    <t>Marketing Total</t>
  </si>
  <si>
    <t>Sales Total</t>
  </si>
  <si>
    <t>I want to identify how many employees are there in age groups</t>
  </si>
  <si>
    <t>15-20</t>
  </si>
  <si>
    <t>20-25</t>
  </si>
  <si>
    <t>25-30</t>
  </si>
  <si>
    <t>35-40</t>
  </si>
  <si>
    <t>30-35</t>
  </si>
  <si>
    <t>40-45</t>
  </si>
  <si>
    <t>45-50</t>
  </si>
  <si>
    <t>50-55</t>
  </si>
  <si>
    <t>55-60</t>
  </si>
  <si>
    <t>60-65</t>
  </si>
  <si>
    <t>Average of Salary</t>
  </si>
  <si>
    <t>Count of Age</t>
  </si>
  <si>
    <t>20-24</t>
  </si>
  <si>
    <t>25-29</t>
  </si>
  <si>
    <t>30-34</t>
  </si>
  <si>
    <t>35-39</t>
  </si>
  <si>
    <t>40-44</t>
  </si>
  <si>
    <t>45-49</t>
  </si>
  <si>
    <t>50-54</t>
  </si>
  <si>
    <t>55-59</t>
  </si>
  <si>
    <t>Year</t>
  </si>
  <si>
    <t>Quarter</t>
  </si>
  <si>
    <t>Month</t>
  </si>
  <si>
    <t>Week</t>
  </si>
  <si>
    <t>Day</t>
  </si>
  <si>
    <t>Hour</t>
  </si>
  <si>
    <t>Minute</t>
  </si>
  <si>
    <t>Second</t>
  </si>
  <si>
    <t>Dec</t>
  </si>
  <si>
    <t>Oct</t>
  </si>
  <si>
    <t>Jan</t>
  </si>
  <si>
    <t>Feb</t>
  </si>
  <si>
    <t>Mar</t>
  </si>
  <si>
    <t>Apr</t>
  </si>
  <si>
    <t>May</t>
  </si>
  <si>
    <t>Jun</t>
  </si>
  <si>
    <t>Jul</t>
  </si>
  <si>
    <t>Sep</t>
  </si>
  <si>
    <t>Aug</t>
  </si>
  <si>
    <t>Nov</t>
  </si>
  <si>
    <t>Example_date</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</si>
  <si>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</si>
  <si>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</si>
  <si>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</si>
  <si>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</si>
  <si>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</si>
  <si>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</si>
  <si>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</si>
  <si>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</si>
  <si>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</si>
  <si>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</si>
  <si>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</si>
  <si>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</si>
  <si>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</si>
  <si>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</si>
  <si>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</si>
  <si>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</si>
  <si>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</si>
  <si>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</si>
  <si>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</si>
  <si>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</si>
  <si>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</si>
  <si>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</si>
  <si>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</si>
  <si>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</si>
  <si>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</si>
  <si>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</si>
  <si>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</si>
  <si>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</si>
  <si>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</si>
  <si>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</si>
  <si>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</si>
  <si>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</si>
  <si>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</si>
  <si>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</si>
  <si>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</si>
  <si>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</si>
  <si>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</si>
  <si>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</si>
  <si>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</si>
  <si>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</si>
  <si>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</si>
  <si>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</si>
  <si>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</si>
  <si>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</si>
  <si>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</si>
  <si>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</si>
  <si>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</si>
  <si>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</si>
  <si>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</si>
  <si>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</si>
  <si>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</si>
  <si>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</si>
  <si>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</si>
  <si>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</si>
  <si>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</si>
  <si>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</si>
  <si>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</si>
  <si>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</si>
  <si>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</si>
  <si>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</si>
  <si>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</si>
  <si>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</si>
  <si>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</si>
  <si>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</si>
  <si>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</si>
  <si>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</si>
  <si>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</si>
  <si>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</si>
  <si>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</si>
  <si>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</si>
  <si>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</si>
  <si>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</si>
  <si>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</si>
  <si>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</si>
  <si>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</si>
  <si>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</si>
  <si>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</si>
  <si>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</si>
  <si>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</si>
  <si>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</si>
  <si>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</si>
  <si>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</si>
  <si>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</si>
  <si>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</si>
  <si>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</si>
  <si>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</si>
  <si>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</si>
  <si>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</si>
  <si>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</si>
  <si>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</si>
  <si>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</si>
  <si>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</si>
  <si>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</si>
  <si>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</si>
  <si>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</si>
  <si>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</si>
  <si>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</si>
  <si>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</si>
  <si>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</si>
  <si>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</si>
  <si>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</si>
  <si>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</si>
  <si>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</si>
  <si>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</si>
  <si>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</si>
  <si>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</si>
  <si>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</si>
  <si>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</si>
  <si>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</si>
  <si>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</si>
  <si>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</si>
  <si>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</si>
  <si>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</si>
  <si>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</si>
  <si>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</si>
  <si>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</si>
  <si>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</si>
  <si>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</si>
  <si>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</si>
  <si>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</si>
  <si>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</si>
  <si>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</si>
  <si>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</si>
  <si>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</si>
  <si>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</si>
  <si>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</si>
  <si>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</si>
  <si>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</si>
  <si>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</si>
  <si>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</si>
  <si>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</si>
  <si>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</si>
  <si>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</si>
  <si>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</si>
  <si>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</si>
  <si>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</si>
  <si>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</si>
  <si>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</si>
  <si>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</si>
  <si>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</si>
  <si>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</si>
  <si>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</si>
  <si>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</si>
  <si>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</si>
  <si>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</si>
  <si>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</si>
  <si>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</si>
  <si>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</si>
  <si>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</si>
  <si>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</si>
  <si>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</si>
  <si>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</si>
  <si>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</si>
  <si>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</si>
  <si>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</si>
  <si>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</si>
  <si>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</si>
  <si>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</si>
  <si>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</si>
  <si>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</si>
  <si>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</si>
  <si>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</si>
  <si>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</si>
  <si>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</si>
  <si>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</si>
  <si>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</si>
  <si>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</si>
  <si>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</si>
  <si>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</si>
  <si>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</si>
  <si>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</si>
  <si>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</si>
  <si>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</si>
  <si>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</si>
  <si>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</si>
  <si>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</si>
  <si>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</si>
  <si>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</si>
  <si>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</si>
  <si>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</si>
  <si>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</si>
  <si>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</si>
  <si>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</si>
  <si>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</si>
  <si>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</si>
  <si>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</si>
  <si>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</si>
  <si>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</si>
  <si>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</si>
  <si>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</si>
  <si>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</si>
  <si>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</si>
  <si>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</si>
  <si>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</si>
  <si>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</si>
  <si>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</si>
  <si>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</si>
  <si>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</si>
  <si>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</si>
  <si>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</si>
  <si>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</si>
  <si>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</si>
  <si>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</si>
  <si>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</si>
  <si>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</si>
  <si>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</si>
  <si>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</si>
  <si>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</si>
  <si>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</si>
  <si>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</si>
  <si>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</si>
  <si>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</si>
  <si>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</si>
  <si>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</si>
  <si>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</si>
  <si>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</si>
  <si>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</si>
  <si>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</si>
  <si>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</si>
  <si>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</si>
  <si>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</si>
  <si>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</si>
  <si>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</si>
  <si>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</si>
  <si>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</si>
  <si>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</si>
  <si>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</si>
  <si>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</si>
  <si>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</si>
  <si>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</si>
  <si>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</si>
  <si>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</si>
  <si>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</si>
  <si>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</si>
  <si>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</si>
  <si>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</si>
  <si>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</si>
  <si>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</si>
  <si>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</si>
  <si>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</si>
  <si>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</si>
  <si>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</si>
  <si>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</si>
  <si>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</si>
  <si>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</si>
  <si>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</si>
  <si>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</si>
  <si>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</si>
  <si>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</si>
  <si>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</si>
  <si>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</si>
  <si>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</si>
  <si>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</si>
  <si>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</si>
  <si>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</si>
  <si>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</si>
  <si>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</si>
  <si>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</si>
  <si>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</si>
  <si>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</si>
  <si>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</si>
  <si>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</si>
  <si>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</si>
  <si>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</si>
  <si>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</si>
  <si>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</si>
  <si>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</si>
  <si>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</si>
  <si>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</si>
  <si>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</si>
  <si>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</si>
  <si>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</si>
  <si>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</si>
  <si>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</si>
  <si>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</si>
  <si>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</si>
  <si>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</si>
  <si>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</si>
  <si>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</si>
  <si>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</si>
  <si>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</si>
  <si>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</si>
  <si>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</si>
  <si>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</si>
  <si>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</si>
  <si>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</si>
  <si>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</si>
  <si>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</si>
  <si>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</si>
  <si>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</si>
  <si>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</si>
  <si>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</si>
  <si>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</si>
  <si>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</si>
  <si>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</si>
  <si>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</si>
  <si>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</si>
  <si>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</si>
  <si>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</si>
  <si>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</si>
  <si>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</si>
  <si>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</si>
  <si>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</si>
  <si>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</si>
  <si>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</si>
  <si>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</si>
  <si>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</si>
  <si>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</si>
  <si>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</si>
  <si>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</si>
  <si>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</si>
  <si>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</si>
  <si>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</si>
  <si>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</si>
  <si>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</si>
  <si>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</si>
  <si>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</si>
  <si>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</si>
  <si>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</si>
  <si>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</si>
  <si>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</si>
  <si>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</si>
  <si>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</si>
  <si>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</si>
  <si>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</si>
  <si>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</si>
  <si>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</si>
  <si>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</si>
  <si>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</si>
  <si>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</si>
  <si>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</si>
  <si>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</si>
  <si>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</si>
  <si>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</si>
  <si>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</si>
  <si>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</si>
  <si>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</si>
  <si>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</si>
  <si>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</si>
  <si>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</si>
  <si>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</si>
  <si>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</si>
  <si>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</si>
  <si>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</si>
  <si>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</si>
  <si>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</si>
  <si>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</si>
  <si>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</si>
  <si>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</si>
  <si>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</si>
  <si>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</si>
  <si>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</si>
  <si>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</si>
  <si>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</si>
  <si>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</si>
  <si>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</si>
  <si>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</si>
  <si>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</si>
  <si>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</si>
  <si>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</si>
  <si>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</si>
  <si>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</si>
  <si>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</si>
  <si>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</si>
  <si>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</si>
  <si>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</si>
  <si>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</si>
  <si>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</si>
  <si>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</si>
  <si>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</si>
  <si>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</si>
  <si>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</si>
  <si>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</si>
  <si>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</si>
  <si>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</si>
  <si>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</si>
  <si>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</si>
  <si>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</si>
  <si>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</si>
  <si>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</si>
  <si>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</si>
  <si>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</si>
  <si>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</si>
  <si>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</si>
  <si>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</si>
  <si>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</si>
  <si>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</si>
  <si>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</si>
  <si>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</si>
  <si>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</si>
  <si>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</si>
  <si>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</si>
  <si>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</si>
  <si>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</si>
  <si>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</si>
  <si>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</si>
  <si>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</si>
  <si>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</si>
  <si>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</si>
  <si>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</si>
  <si>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</si>
  <si>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</si>
  <si>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</si>
  <si>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</si>
  <si>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</si>
  <si>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</si>
  <si>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</si>
  <si>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</si>
  <si>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</si>
  <si>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</si>
  <si>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</si>
  <si>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</si>
  <si>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</si>
  <si>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</si>
  <si>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</si>
  <si>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</si>
  <si>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</si>
  <si>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</si>
  <si>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</si>
  <si>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</si>
  <si>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</si>
  <si>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</si>
  <si>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</si>
  <si>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</si>
  <si>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</si>
  <si>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</si>
  <si>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</si>
  <si>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</si>
  <si>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</si>
  <si>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</si>
  <si>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</si>
  <si>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</si>
  <si>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</si>
  <si>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</si>
  <si>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</si>
  <si>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</si>
  <si>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</si>
  <si>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</si>
  <si>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</si>
  <si>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</si>
  <si>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</si>
  <si>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</si>
  <si>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</si>
  <si>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</si>
  <si>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</si>
  <si>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</si>
  <si>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</si>
  <si>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</si>
  <si>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</si>
  <si>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</si>
  <si>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</si>
  <si>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</si>
  <si>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</si>
  <si>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</si>
  <si>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</si>
  <si>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</si>
  <si>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</si>
  <si>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</si>
  <si>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</si>
  <si>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</si>
  <si>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</si>
  <si>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</si>
  <si>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</si>
  <si>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</si>
  <si>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</si>
  <si>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</si>
  <si>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</si>
  <si>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</si>
  <si>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</si>
  <si>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</si>
  <si>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</si>
  <si>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</si>
  <si>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</si>
  <si>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</si>
  <si>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</si>
  <si>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</si>
  <si>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</si>
  <si>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</si>
  <si>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</si>
  <si>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</si>
  <si>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</si>
  <si>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</si>
  <si>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</si>
  <si>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</si>
  <si>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</si>
  <si>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</si>
  <si>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</si>
  <si>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</si>
  <si>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</si>
  <si>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</si>
  <si>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</si>
  <si>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</si>
  <si>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</si>
  <si>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</si>
  <si>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</si>
  <si>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</si>
  <si>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</si>
  <si>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</si>
  <si>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</si>
  <si>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</si>
  <si>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Siraj</t>
  </si>
  <si>
    <t>Sum of Bonus</t>
  </si>
  <si>
    <t>We want to find the average decade in the current role</t>
  </si>
  <si>
    <t>Decade in Current role</t>
  </si>
  <si>
    <t>Average of Decade in Current Role2</t>
  </si>
  <si>
    <t>Average of Decade in Current role</t>
  </si>
  <si>
    <t>Calculated Column</t>
  </si>
  <si>
    <t>Measure</t>
  </si>
  <si>
    <t>Validation</t>
  </si>
  <si>
    <t>Settings</t>
  </si>
  <si>
    <t>Input Message</t>
  </si>
  <si>
    <t>Error Alert</t>
  </si>
  <si>
    <t>Information</t>
  </si>
  <si>
    <t>Warning</t>
  </si>
  <si>
    <t>Stop</t>
  </si>
  <si>
    <t>Attempt 1</t>
  </si>
  <si>
    <t>Attempt 2</t>
  </si>
  <si>
    <t>Attempt 3</t>
  </si>
  <si>
    <t xml:space="preserve">Whole </t>
  </si>
  <si>
    <t>Decimal</t>
  </si>
  <si>
    <t>Date</t>
  </si>
  <si>
    <t>Time</t>
  </si>
  <si>
    <t>List</t>
  </si>
  <si>
    <t>TextLength</t>
  </si>
  <si>
    <t>Custom</t>
  </si>
  <si>
    <t>Mobile</t>
  </si>
  <si>
    <t>starts with 6 7 8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</si>
</sst>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9" formatCode="&quot;₹&quot;\ #,##0.00"/>
    <numFmt numFmtId="172" formatCode="dd/mm/yyyy\ hh:mm:ss\ AM/PM"/>
    <numFmt numFmtId="173" formatCode="dd\/mm\/yyyy\ hh:mm:ss\ AM/PM"/>
  </numFmts>
  <fonts count="6">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10"/>
      <color theme="1"/>
      <name val="Arial Unicode MS"/>
    </font>
    <font>
      <sz val="8"/>
      <name val="Aptos Narrow"/>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left" vertical="center" indent="2"/>
    </xf>
    <xf numFmtId="0" fontId="2" fillId="0" borderId="0" xfId="0" applyFont="1" applyAlignment="1">
      <alignment horizontal="left" vertical="center" indent="2"/>
    </xf>
    <xf numFmtId="0" fontId="0" fillId="0" borderId="0" xfId="0" applyAlignment="1">
      <alignment horizontal="left" indent="1"/>
    </xf>
    <xf numFmtId="0" fontId="0" fillId="3" borderId="0" xfId="0" applyFill="1"/>
    <xf numFmtId="169" fontId="0" fillId="0" borderId="0" xfId="0" applyNumberFormat="1"/>
    <xf numFmtId="2" fontId="0" fillId="0" borderId="0" xfId="0" applyNumberFormat="1"/>
    <xf numFmtId="172" fontId="0" fillId="0" borderId="0" xfId="0" applyNumberFormat="1"/>
    <xf numFmtId="173" fontId="0" fillId="0" borderId="0" xfId="0" applyNumberFormat="1"/>
    <xf numFmtId="18" fontId="0" fillId="0" borderId="0" xfId="0" applyNumberFormat="1"/>
    <xf numFmtId="14" fontId="0" fillId="2" borderId="0" xfId="0" applyNumberFormat="1" applyFill="1"/>
    <xf numFmtId="0" fontId="0" fillId="4" borderId="0" xfId="0" applyFill="1"/>
    <xf numFmtId="0" fontId="0" fillId="5" borderId="0" xfId="0" applyFill="1"/>
    <xf numFmtId="0" fontId="0" fillId="6" borderId="0" xfId="0" applyFill="1"/>
  </cellXfs>
  <cellStyles count="1">
    <cellStyle name="Normal" xfId="0" builtinId="0"/>
  </cellStyles>
  <dxfs count="6">
    <dxf>
      <numFmt numFmtId="2" formatCode="0.00"/>
    </dxf>
    <dxf>
      <numFmt numFmtId="2" formatCode="0.00"/>
    </dxf>
    <dxf>
      <numFmt numFmtId="2" formatCode="0.00"/>
    </dxf>
    <dxf>
      <numFmt numFmtId="2" formatCode="0.00"/>
    </dxf>
    <dxf>
      <numFmt numFmtId="0" formatCode="General"/>
    </dxf>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7/06/relationships/rdRichValue" Target="richData/rdrichvalue.xml"/><Relationship Id="rId39" Type="http://schemas.openxmlformats.org/officeDocument/2006/relationships/customXml" Target="../customXml/item9.xml"/><Relationship Id="rId21" Type="http://schemas.openxmlformats.org/officeDocument/2006/relationships/connections" Target="connections.xml"/><Relationship Id="rId34" Type="http://schemas.openxmlformats.org/officeDocument/2006/relationships/customXml" Target="../customXml/item4.xml"/><Relationship Id="rId42"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microsoft.com/office/2017/06/relationships/rdRichValueTypes" Target="richData/rdRichValueTypes.xml"/><Relationship Id="rId36" Type="http://schemas.openxmlformats.org/officeDocument/2006/relationships/customXml" Target="../customXml/item6.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Structure" Target="richData/rdrichvaluestructure.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22/10/relationships/richValueRel" Target="richData/richValueRel.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theme" Target="theme/theme1.xml"/><Relationship Id="rId41"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Chart!slicer4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Chart'!$C$3:$C$4</c:f>
              <c:strCache>
                <c:ptCount val="1"/>
                <c:pt idx="0">
                  <c:v>Divorced</c:v>
                </c:pt>
              </c:strCache>
            </c:strRef>
          </c:tx>
          <c:spPr>
            <a:solidFill>
              <a:schemeClr val="accent1"/>
            </a:solidFill>
            <a:ln>
              <a:noFill/>
            </a:ln>
            <a:effectLst/>
          </c:spPr>
          <c:invertIfNegative val="0"/>
          <c:cat>
            <c:strRef>
              <c:f>'Pivot Chart'!$B$5:$B$6</c:f>
              <c:strCache>
                <c:ptCount val="1"/>
                <c:pt idx="0">
                  <c:v>HR</c:v>
                </c:pt>
              </c:strCache>
            </c:strRef>
          </c:cat>
          <c:val>
            <c:numRef>
              <c:f>'Pivot Chart'!$C$5:$C$6</c:f>
              <c:numCache>
                <c:formatCode>General</c:formatCode>
                <c:ptCount val="1"/>
                <c:pt idx="0">
                  <c:v>21</c:v>
                </c:pt>
              </c:numCache>
            </c:numRef>
          </c:val>
          <c:extLst>
            <c:ext xmlns:c16="http://schemas.microsoft.com/office/drawing/2014/chart" uri="{C3380CC4-5D6E-409C-BE32-E72D297353CC}">
              <c16:uniqueId val="{00000000-BF13-4CDF-9146-F34FA6BEE545}"/>
            </c:ext>
          </c:extLst>
        </c:ser>
        <c:ser>
          <c:idx val="1"/>
          <c:order val="1"/>
          <c:tx>
            <c:strRef>
              <c:f>'Pivot Chart'!$D$3:$D$4</c:f>
              <c:strCache>
                <c:ptCount val="1"/>
                <c:pt idx="0">
                  <c:v>Married</c:v>
                </c:pt>
              </c:strCache>
            </c:strRef>
          </c:tx>
          <c:spPr>
            <a:solidFill>
              <a:schemeClr val="accent2"/>
            </a:solidFill>
            <a:ln>
              <a:noFill/>
            </a:ln>
            <a:effectLst/>
          </c:spPr>
          <c:invertIfNegative val="0"/>
          <c:cat>
            <c:strRef>
              <c:f>'Pivot Chart'!$B$5:$B$6</c:f>
              <c:strCache>
                <c:ptCount val="1"/>
                <c:pt idx="0">
                  <c:v>HR</c:v>
                </c:pt>
              </c:strCache>
            </c:strRef>
          </c:cat>
          <c:val>
            <c:numRef>
              <c:f>'Pivot Chart'!$D$5:$D$6</c:f>
              <c:numCache>
                <c:formatCode>General</c:formatCode>
                <c:ptCount val="1"/>
                <c:pt idx="0">
                  <c:v>25</c:v>
                </c:pt>
              </c:numCache>
            </c:numRef>
          </c:val>
          <c:extLst>
            <c:ext xmlns:c16="http://schemas.microsoft.com/office/drawing/2014/chart" uri="{C3380CC4-5D6E-409C-BE32-E72D297353CC}">
              <c16:uniqueId val="{00000001-BF13-4CDF-9146-F34FA6BEE545}"/>
            </c:ext>
          </c:extLst>
        </c:ser>
        <c:ser>
          <c:idx val="2"/>
          <c:order val="2"/>
          <c:tx>
            <c:strRef>
              <c:f>'Pivot Chart'!$E$3:$E$4</c:f>
              <c:strCache>
                <c:ptCount val="1"/>
                <c:pt idx="0">
                  <c:v>Single</c:v>
                </c:pt>
              </c:strCache>
            </c:strRef>
          </c:tx>
          <c:spPr>
            <a:solidFill>
              <a:schemeClr val="accent3"/>
            </a:solidFill>
            <a:ln>
              <a:noFill/>
            </a:ln>
            <a:effectLst/>
          </c:spPr>
          <c:invertIfNegative val="0"/>
          <c:cat>
            <c:strRef>
              <c:f>'Pivot Chart'!$B$5:$B$6</c:f>
              <c:strCache>
                <c:ptCount val="1"/>
                <c:pt idx="0">
                  <c:v>HR</c:v>
                </c:pt>
              </c:strCache>
            </c:strRef>
          </c:cat>
          <c:val>
            <c:numRef>
              <c:f>'Pivot Chart'!$E$5:$E$6</c:f>
              <c:numCache>
                <c:formatCode>General</c:formatCode>
                <c:ptCount val="1"/>
                <c:pt idx="0">
                  <c:v>17</c:v>
                </c:pt>
              </c:numCache>
            </c:numRef>
          </c:val>
          <c:extLst>
            <c:ext xmlns:c16="http://schemas.microsoft.com/office/drawing/2014/chart" uri="{C3380CC4-5D6E-409C-BE32-E72D297353CC}">
              <c16:uniqueId val="{00000002-BF13-4CDF-9146-F34FA6BEE545}"/>
            </c:ext>
          </c:extLst>
        </c:ser>
        <c:ser>
          <c:idx val="3"/>
          <c:order val="3"/>
          <c:tx>
            <c:strRef>
              <c:f>'Pivot Chart'!$F$3:$F$4</c:f>
              <c:strCache>
                <c:ptCount val="1"/>
                <c:pt idx="0">
                  <c:v>Widowed</c:v>
                </c:pt>
              </c:strCache>
            </c:strRef>
          </c:tx>
          <c:spPr>
            <a:solidFill>
              <a:schemeClr val="accent4"/>
            </a:solidFill>
            <a:ln>
              <a:noFill/>
            </a:ln>
            <a:effectLst/>
          </c:spPr>
          <c:invertIfNegative val="0"/>
          <c:cat>
            <c:strRef>
              <c:f>'Pivot Chart'!$B$5:$B$6</c:f>
              <c:strCache>
                <c:ptCount val="1"/>
                <c:pt idx="0">
                  <c:v>HR</c:v>
                </c:pt>
              </c:strCache>
            </c:strRef>
          </c:cat>
          <c:val>
            <c:numRef>
              <c:f>'Pivot Chart'!$F$5:$F$6</c:f>
              <c:numCache>
                <c:formatCode>General</c:formatCode>
                <c:ptCount val="1"/>
                <c:pt idx="0">
                  <c:v>18</c:v>
                </c:pt>
              </c:numCache>
            </c:numRef>
          </c:val>
          <c:extLst>
            <c:ext xmlns:c16="http://schemas.microsoft.com/office/drawing/2014/chart" uri="{C3380CC4-5D6E-409C-BE32-E72D297353CC}">
              <c16:uniqueId val="{00000003-BF13-4CDF-9146-F34FA6BEE545}"/>
            </c:ext>
          </c:extLst>
        </c:ser>
        <c:dLbls>
          <c:showLegendKey val="0"/>
          <c:showVal val="0"/>
          <c:showCatName val="0"/>
          <c:showSerName val="0"/>
          <c:showPercent val="0"/>
          <c:showBubbleSize val="0"/>
        </c:dLbls>
        <c:gapWidth val="219"/>
        <c:overlap val="-27"/>
        <c:axId val="1535706384"/>
        <c:axId val="1962674256"/>
      </c:barChart>
      <c:catAx>
        <c:axId val="153570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674256"/>
        <c:crosses val="autoZero"/>
        <c:auto val="1"/>
        <c:lblAlgn val="ctr"/>
        <c:lblOffset val="100"/>
        <c:noMultiLvlLbl val="0"/>
      </c:catAx>
      <c:valAx>
        <c:axId val="196267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70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Table SLicer!slicer2</c:name>
    <c:fmtId val="3"/>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4"/>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6"/>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7"/>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8"/>
        <c:spPr>
          <a:solidFill>
            <a:schemeClr val="accent1"/>
          </a:solidFill>
          <a:ln/>
          <a:effectLst/>
          <a:sp3d/>
        </c:spPr>
      </c:pivotFmt>
      <c:pivotFmt>
        <c:idx val="9"/>
        <c:spPr>
          <a:solidFill>
            <a:schemeClr val="accent2"/>
          </a:solidFill>
          <a:ln/>
          <a:effectLst/>
          <a:sp3d/>
        </c:spPr>
      </c:pivotFmt>
      <c:pivotFmt>
        <c:idx val="10"/>
        <c:spPr>
          <a:solidFill>
            <a:schemeClr val="accent3"/>
          </a:solidFill>
          <a:ln/>
          <a:effectLst/>
          <a:sp3d/>
        </c:spPr>
      </c:pivotFmt>
      <c:pivotFmt>
        <c:idx val="11"/>
        <c:spPr>
          <a:solidFill>
            <a:schemeClr val="accent4"/>
          </a:solidFill>
          <a:ln/>
          <a:effectLst/>
          <a:sp3d/>
        </c:spPr>
      </c:pivotFmt>
      <c:pivotFmt>
        <c:idx val="12"/>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13"/>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14"/>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15"/>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16"/>
        <c:spPr>
          <a:solidFill>
            <a:schemeClr val="accent6"/>
          </a:solidFill>
          <a:ln/>
          <a:effectLst/>
          <a:sp3d/>
        </c:spPr>
        <c:marker>
          <c:symbol val="none"/>
        </c:marker>
        <c:dLbl>
          <c:idx val="0"/>
          <c:delete val="1"/>
          <c:extLst>
            <c:ext xmlns:c15="http://schemas.microsoft.com/office/drawing/2012/chart" uri="{CE6537A1-D6FC-4f65-9D91-7224C49458BB}"/>
          </c:extLst>
        </c:dLbl>
      </c:pivotFmt>
      <c:pivotFmt>
        <c:idx val="17"/>
        <c:spPr>
          <a:solidFill>
            <a:schemeClr val="accent1">
              <a:lumMod val="60000"/>
            </a:schemeClr>
          </a:solidFill>
          <a:ln/>
          <a:effectLst/>
          <a:sp3d/>
        </c:spPr>
        <c:marker>
          <c:symbol val="none"/>
        </c:marker>
        <c:dLbl>
          <c:idx val="0"/>
          <c:delete val="1"/>
          <c:extLst>
            <c:ext xmlns:c15="http://schemas.microsoft.com/office/drawing/2012/chart" uri="{CE6537A1-D6FC-4f65-9D91-7224C49458BB}"/>
          </c:extLst>
        </c:dLbl>
      </c:pivotFmt>
      <c:pivotFmt>
        <c:idx val="18"/>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9"/>
        <c:spPr>
          <a:solidFill>
            <a:schemeClr val="accent1"/>
          </a:solidFill>
          <a:ln/>
          <a:effectLst/>
          <a:sp3d/>
        </c:spPr>
      </c:pivotFmt>
      <c:pivotFmt>
        <c:idx val="20"/>
        <c:spPr>
          <a:solidFill>
            <a:schemeClr val="accent2"/>
          </a:solidFill>
          <a:ln/>
          <a:effectLst/>
          <a:sp3d/>
        </c:spPr>
      </c:pivotFmt>
      <c:pivotFmt>
        <c:idx val="21"/>
        <c:spPr>
          <a:solidFill>
            <a:schemeClr val="accent3"/>
          </a:solidFill>
          <a:ln/>
          <a:effectLst/>
          <a:sp3d/>
        </c:spPr>
      </c:pivotFmt>
      <c:pivotFmt>
        <c:idx val="22"/>
        <c:spPr>
          <a:solidFill>
            <a:schemeClr val="accent4"/>
          </a:solidFill>
          <a:ln/>
          <a:effectLst/>
          <a:sp3d/>
        </c:spPr>
      </c:pivotFmt>
      <c:pivotFmt>
        <c:idx val="23"/>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4"/>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25"/>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26"/>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27"/>
        <c:spPr>
          <a:solidFill>
            <a:schemeClr val="accent6"/>
          </a:solidFill>
          <a:ln/>
          <a:effectLst/>
          <a:sp3d/>
        </c:spPr>
        <c:marker>
          <c:symbol val="none"/>
        </c:marker>
        <c:dLbl>
          <c:idx val="0"/>
          <c:delete val="1"/>
          <c:extLst>
            <c:ext xmlns:c15="http://schemas.microsoft.com/office/drawing/2012/chart" uri="{CE6537A1-D6FC-4f65-9D91-7224C49458BB}"/>
          </c:extLst>
        </c:dLbl>
      </c:pivotFmt>
      <c:pivotFmt>
        <c:idx val="28"/>
        <c:spPr>
          <a:solidFill>
            <a:schemeClr val="accent1">
              <a:lumMod val="60000"/>
            </a:schemeClr>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'Pivot Table SLicer'!$J$2:$J$3</c:f>
              <c:strCache>
                <c:ptCount val="1"/>
                <c:pt idx="0">
                  <c:v>Analyst</c:v>
                </c:pt>
              </c:strCache>
            </c:strRef>
          </c:tx>
          <c:spPr>
            <a:solidFill>
              <a:schemeClr val="accent1"/>
            </a:solidFill>
            <a:ln/>
            <a:effectLst/>
            <a:sp3d/>
          </c:spPr>
          <c:cat>
            <c:strRef>
              <c:f>'Pivot Table SLicer'!$I$4:$I$8</c:f>
              <c:strCache>
                <c:ptCount val="4"/>
                <c:pt idx="0">
                  <c:v>Bachelor</c:v>
                </c:pt>
                <c:pt idx="1">
                  <c:v>High School</c:v>
                </c:pt>
                <c:pt idx="2">
                  <c:v>Master</c:v>
                </c:pt>
                <c:pt idx="3">
                  <c:v>PhD</c:v>
                </c:pt>
              </c:strCache>
            </c:strRef>
          </c:cat>
          <c:val>
            <c:numRef>
              <c:f>'Pivot Table SLicer'!$J$4:$J$8</c:f>
              <c:numCache>
                <c:formatCode>0.00</c:formatCode>
                <c:ptCount val="4"/>
                <c:pt idx="0">
                  <c:v>47.666666666666664</c:v>
                </c:pt>
                <c:pt idx="1">
                  <c:v>41.666666666666664</c:v>
                </c:pt>
                <c:pt idx="2">
                  <c:v>30.666666666666668</c:v>
                </c:pt>
                <c:pt idx="3">
                  <c:v>33</c:v>
                </c:pt>
              </c:numCache>
            </c:numRef>
          </c:val>
          <c:extLst>
            <c:ext xmlns:c16="http://schemas.microsoft.com/office/drawing/2014/chart" uri="{C3380CC4-5D6E-409C-BE32-E72D297353CC}">
              <c16:uniqueId val="{00000000-69A7-48CA-990A-988CA0AF786A}"/>
            </c:ext>
          </c:extLst>
        </c:ser>
        <c:ser>
          <c:idx val="1"/>
          <c:order val="1"/>
          <c:tx>
            <c:strRef>
              <c:f>'Pivot Table SLicer'!$K$2:$K$3</c:f>
              <c:strCache>
                <c:ptCount val="1"/>
                <c:pt idx="0">
                  <c:v>Developer</c:v>
                </c:pt>
              </c:strCache>
            </c:strRef>
          </c:tx>
          <c:spPr>
            <a:solidFill>
              <a:schemeClr val="accent2"/>
            </a:solidFill>
            <a:ln/>
            <a:effectLst/>
            <a:sp3d/>
          </c:spPr>
          <c:cat>
            <c:strRef>
              <c:f>'Pivot Table SLicer'!$I$4:$I$8</c:f>
              <c:strCache>
                <c:ptCount val="4"/>
                <c:pt idx="0">
                  <c:v>Bachelor</c:v>
                </c:pt>
                <c:pt idx="1">
                  <c:v>High School</c:v>
                </c:pt>
                <c:pt idx="2">
                  <c:v>Master</c:v>
                </c:pt>
                <c:pt idx="3">
                  <c:v>PhD</c:v>
                </c:pt>
              </c:strCache>
            </c:strRef>
          </c:cat>
          <c:val>
            <c:numRef>
              <c:f>'Pivot Table SLicer'!$K$4:$K$8</c:f>
              <c:numCache>
                <c:formatCode>0.00</c:formatCode>
                <c:ptCount val="4"/>
                <c:pt idx="0">
                  <c:v>31.25</c:v>
                </c:pt>
                <c:pt idx="1">
                  <c:v>38.5</c:v>
                </c:pt>
                <c:pt idx="2">
                  <c:v>25</c:v>
                </c:pt>
                <c:pt idx="3">
                  <c:v>45.333333333333336</c:v>
                </c:pt>
              </c:numCache>
            </c:numRef>
          </c:val>
          <c:extLst>
            <c:ext xmlns:c16="http://schemas.microsoft.com/office/drawing/2014/chart" uri="{C3380CC4-5D6E-409C-BE32-E72D297353CC}">
              <c16:uniqueId val="{00000001-69A7-48CA-990A-988CA0AF786A}"/>
            </c:ext>
          </c:extLst>
        </c:ser>
        <c:ser>
          <c:idx val="2"/>
          <c:order val="2"/>
          <c:tx>
            <c:strRef>
              <c:f>'Pivot Table SLicer'!$L$2:$L$3</c:f>
              <c:strCache>
                <c:ptCount val="1"/>
                <c:pt idx="0">
                  <c:v>Engineer</c:v>
                </c:pt>
              </c:strCache>
            </c:strRef>
          </c:tx>
          <c:spPr>
            <a:solidFill>
              <a:schemeClr val="accent3"/>
            </a:solidFill>
            <a:ln/>
            <a:effectLst/>
            <a:sp3d/>
          </c:spPr>
          <c:cat>
            <c:strRef>
              <c:f>'Pivot Table SLicer'!$I$4:$I$8</c:f>
              <c:strCache>
                <c:ptCount val="4"/>
                <c:pt idx="0">
                  <c:v>Bachelor</c:v>
                </c:pt>
                <c:pt idx="1">
                  <c:v>High School</c:v>
                </c:pt>
                <c:pt idx="2">
                  <c:v>Master</c:v>
                </c:pt>
                <c:pt idx="3">
                  <c:v>PhD</c:v>
                </c:pt>
              </c:strCache>
            </c:strRef>
          </c:cat>
          <c:val>
            <c:numRef>
              <c:f>'Pivot Table SLicer'!$L$4:$L$8</c:f>
              <c:numCache>
                <c:formatCode>0.00</c:formatCode>
                <c:ptCount val="4"/>
                <c:pt idx="0">
                  <c:v>42.5</c:v>
                </c:pt>
                <c:pt idx="1">
                  <c:v>43</c:v>
                </c:pt>
              </c:numCache>
            </c:numRef>
          </c:val>
          <c:extLst>
            <c:ext xmlns:c16="http://schemas.microsoft.com/office/drawing/2014/chart" uri="{C3380CC4-5D6E-409C-BE32-E72D297353CC}">
              <c16:uniqueId val="{00000002-69A7-48CA-990A-988CA0AF786A}"/>
            </c:ext>
          </c:extLst>
        </c:ser>
        <c:ser>
          <c:idx val="3"/>
          <c:order val="3"/>
          <c:tx>
            <c:strRef>
              <c:f>'Pivot Table SLicer'!$M$2:$M$3</c:f>
              <c:strCache>
                <c:ptCount val="1"/>
                <c:pt idx="0">
                  <c:v>HR Executive</c:v>
                </c:pt>
              </c:strCache>
            </c:strRef>
          </c:tx>
          <c:spPr>
            <a:solidFill>
              <a:schemeClr val="accent4"/>
            </a:solidFill>
            <a:ln/>
            <a:effectLst/>
            <a:sp3d/>
          </c:spPr>
          <c:cat>
            <c:strRef>
              <c:f>'Pivot Table SLicer'!$I$4:$I$8</c:f>
              <c:strCache>
                <c:ptCount val="4"/>
                <c:pt idx="0">
                  <c:v>Bachelor</c:v>
                </c:pt>
                <c:pt idx="1">
                  <c:v>High School</c:v>
                </c:pt>
                <c:pt idx="2">
                  <c:v>Master</c:v>
                </c:pt>
                <c:pt idx="3">
                  <c:v>PhD</c:v>
                </c:pt>
              </c:strCache>
            </c:strRef>
          </c:cat>
          <c:val>
            <c:numRef>
              <c:f>'Pivot Table SLicer'!$M$4:$M$8</c:f>
              <c:numCache>
                <c:formatCode>0.00</c:formatCode>
                <c:ptCount val="4"/>
                <c:pt idx="0">
                  <c:v>46.666666666666664</c:v>
                </c:pt>
                <c:pt idx="1">
                  <c:v>37.75</c:v>
                </c:pt>
                <c:pt idx="2">
                  <c:v>53.5</c:v>
                </c:pt>
                <c:pt idx="3">
                  <c:v>42.5</c:v>
                </c:pt>
              </c:numCache>
            </c:numRef>
          </c:val>
          <c:extLst>
            <c:ext xmlns:c16="http://schemas.microsoft.com/office/drawing/2014/chart" uri="{C3380CC4-5D6E-409C-BE32-E72D297353CC}">
              <c16:uniqueId val="{00000003-69A7-48CA-990A-988CA0AF786A}"/>
            </c:ext>
          </c:extLst>
        </c:ser>
        <c:ser>
          <c:idx val="4"/>
          <c:order val="4"/>
          <c:tx>
            <c:strRef>
              <c:f>'Pivot Table SLicer'!$N$2:$N$3</c:f>
              <c:strCache>
                <c:ptCount val="1"/>
                <c:pt idx="0">
                  <c:v>Manager</c:v>
                </c:pt>
              </c:strCache>
            </c:strRef>
          </c:tx>
          <c:spPr>
            <a:solidFill>
              <a:schemeClr val="accent5"/>
            </a:solidFill>
            <a:ln/>
            <a:effectLst/>
            <a:sp3d/>
          </c:spPr>
          <c:cat>
            <c:strRef>
              <c:f>'Pivot Table SLicer'!$I$4:$I$8</c:f>
              <c:strCache>
                <c:ptCount val="4"/>
                <c:pt idx="0">
                  <c:v>Bachelor</c:v>
                </c:pt>
                <c:pt idx="1">
                  <c:v>High School</c:v>
                </c:pt>
                <c:pt idx="2">
                  <c:v>Master</c:v>
                </c:pt>
                <c:pt idx="3">
                  <c:v>PhD</c:v>
                </c:pt>
              </c:strCache>
            </c:strRef>
          </c:cat>
          <c:val>
            <c:numRef>
              <c:f>'Pivot Table SLicer'!$N$4:$N$8</c:f>
              <c:numCache>
                <c:formatCode>0.00</c:formatCode>
                <c:ptCount val="4"/>
                <c:pt idx="0">
                  <c:v>43.666666666666664</c:v>
                </c:pt>
                <c:pt idx="1">
                  <c:v>39.200000000000003</c:v>
                </c:pt>
                <c:pt idx="2">
                  <c:v>28.5</c:v>
                </c:pt>
                <c:pt idx="3">
                  <c:v>46</c:v>
                </c:pt>
              </c:numCache>
            </c:numRef>
          </c:val>
          <c:extLst>
            <c:ext xmlns:c16="http://schemas.microsoft.com/office/drawing/2014/chart" uri="{C3380CC4-5D6E-409C-BE32-E72D297353CC}">
              <c16:uniqueId val="{00000004-69A7-48CA-990A-988CA0AF786A}"/>
            </c:ext>
          </c:extLst>
        </c:ser>
        <c:ser>
          <c:idx val="5"/>
          <c:order val="5"/>
          <c:tx>
            <c:strRef>
              <c:f>'Pivot Table SLicer'!$O$2:$O$3</c:f>
              <c:strCache>
                <c:ptCount val="1"/>
                <c:pt idx="0">
                  <c:v>Sales Executive</c:v>
                </c:pt>
              </c:strCache>
            </c:strRef>
          </c:tx>
          <c:spPr>
            <a:solidFill>
              <a:schemeClr val="accent6"/>
            </a:solidFill>
            <a:ln/>
            <a:effectLst/>
            <a:sp3d/>
          </c:spPr>
          <c:cat>
            <c:strRef>
              <c:f>'Pivot Table SLicer'!$I$4:$I$8</c:f>
              <c:strCache>
                <c:ptCount val="4"/>
                <c:pt idx="0">
                  <c:v>Bachelor</c:v>
                </c:pt>
                <c:pt idx="1">
                  <c:v>High School</c:v>
                </c:pt>
                <c:pt idx="2">
                  <c:v>Master</c:v>
                </c:pt>
                <c:pt idx="3">
                  <c:v>PhD</c:v>
                </c:pt>
              </c:strCache>
            </c:strRef>
          </c:cat>
          <c:val>
            <c:numRef>
              <c:f>'Pivot Table SLicer'!$O$4:$O$8</c:f>
              <c:numCache>
                <c:formatCode>0.00</c:formatCode>
                <c:ptCount val="4"/>
                <c:pt idx="0">
                  <c:v>49</c:v>
                </c:pt>
                <c:pt idx="1">
                  <c:v>60</c:v>
                </c:pt>
                <c:pt idx="2">
                  <c:v>40</c:v>
                </c:pt>
                <c:pt idx="3">
                  <c:v>43.5</c:v>
                </c:pt>
              </c:numCache>
            </c:numRef>
          </c:val>
          <c:extLst>
            <c:ext xmlns:c16="http://schemas.microsoft.com/office/drawing/2014/chart" uri="{C3380CC4-5D6E-409C-BE32-E72D297353CC}">
              <c16:uniqueId val="{00000005-69A7-48CA-990A-988CA0AF786A}"/>
            </c:ext>
          </c:extLst>
        </c:ser>
        <c:ser>
          <c:idx val="6"/>
          <c:order val="6"/>
          <c:tx>
            <c:strRef>
              <c:f>'Pivot Table SLicer'!$P$2:$P$3</c:f>
              <c:strCache>
                <c:ptCount val="1"/>
                <c:pt idx="0">
                  <c:v>Support Staff</c:v>
                </c:pt>
              </c:strCache>
            </c:strRef>
          </c:tx>
          <c:spPr>
            <a:solidFill>
              <a:schemeClr val="accent1">
                <a:lumMod val="60000"/>
              </a:schemeClr>
            </a:solidFill>
            <a:ln/>
            <a:effectLst/>
            <a:sp3d/>
          </c:spPr>
          <c:cat>
            <c:strRef>
              <c:f>'Pivot Table SLicer'!$I$4:$I$8</c:f>
              <c:strCache>
                <c:ptCount val="4"/>
                <c:pt idx="0">
                  <c:v>Bachelor</c:v>
                </c:pt>
                <c:pt idx="1">
                  <c:v>High School</c:v>
                </c:pt>
                <c:pt idx="2">
                  <c:v>Master</c:v>
                </c:pt>
                <c:pt idx="3">
                  <c:v>PhD</c:v>
                </c:pt>
              </c:strCache>
            </c:strRef>
          </c:cat>
          <c:val>
            <c:numRef>
              <c:f>'Pivot Table SLicer'!$P$4:$P$8</c:f>
              <c:numCache>
                <c:formatCode>0.00</c:formatCode>
                <c:ptCount val="4"/>
                <c:pt idx="0">
                  <c:v>41</c:v>
                </c:pt>
                <c:pt idx="1">
                  <c:v>50.4</c:v>
                </c:pt>
                <c:pt idx="2">
                  <c:v>53</c:v>
                </c:pt>
                <c:pt idx="3">
                  <c:v>56</c:v>
                </c:pt>
              </c:numCache>
            </c:numRef>
          </c:val>
          <c:extLst>
            <c:ext xmlns:c16="http://schemas.microsoft.com/office/drawing/2014/chart" uri="{C3380CC4-5D6E-409C-BE32-E72D297353CC}">
              <c16:uniqueId val="{00000006-69A7-48CA-990A-988CA0AF786A}"/>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s>
        <c:axId val="1870425136"/>
        <c:axId val="1870422656"/>
        <c:axId val="1971860688"/>
      </c:surface3DChart>
      <c:catAx>
        <c:axId val="1870425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422656"/>
        <c:crosses val="autoZero"/>
        <c:auto val="1"/>
        <c:lblAlgn val="ctr"/>
        <c:lblOffset val="100"/>
        <c:noMultiLvlLbl val="0"/>
      </c:catAx>
      <c:valAx>
        <c:axId val="1870422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425136"/>
        <c:crosses val="autoZero"/>
        <c:crossBetween val="midCat"/>
      </c:valAx>
      <c:serAx>
        <c:axId val="197186068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422656"/>
        <c:crosses val="autoZero"/>
      </c:serAx>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Table SLicer!slicer3</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 SLicer'!$C$14:$C$15</c:f>
              <c:strCache>
                <c:ptCount val="1"/>
                <c:pt idx="0">
                  <c:v>Divorced</c:v>
                </c:pt>
              </c:strCache>
            </c:strRef>
          </c:tx>
          <c:spPr>
            <a:ln w="28575" cap="rnd">
              <a:solidFill>
                <a:schemeClr val="accent1"/>
              </a:solidFill>
              <a:round/>
            </a:ln>
            <a:effectLst/>
          </c:spPr>
          <c:marker>
            <c:symbol val="none"/>
          </c:marker>
          <c:cat>
            <c:strRef>
              <c:f>'Pivot Table SLicer'!$B$16:$B$19</c:f>
              <c:strCache>
                <c:ptCount val="3"/>
                <c:pt idx="0">
                  <c:v>Female</c:v>
                </c:pt>
                <c:pt idx="1">
                  <c:v>Male</c:v>
                </c:pt>
                <c:pt idx="2">
                  <c:v>Other</c:v>
                </c:pt>
              </c:strCache>
            </c:strRef>
          </c:cat>
          <c:val>
            <c:numRef>
              <c:f>'Pivot Table SLicer'!$C$16:$C$19</c:f>
              <c:numCache>
                <c:formatCode>0.00</c:formatCode>
                <c:ptCount val="3"/>
                <c:pt idx="0">
                  <c:v>35.333333333333336</c:v>
                </c:pt>
                <c:pt idx="1">
                  <c:v>41.375</c:v>
                </c:pt>
                <c:pt idx="2">
                  <c:v>42</c:v>
                </c:pt>
              </c:numCache>
            </c:numRef>
          </c:val>
          <c:extLst>
            <c:ext xmlns:c16="http://schemas.microsoft.com/office/drawing/2014/chart" uri="{C3380CC4-5D6E-409C-BE32-E72D297353CC}">
              <c16:uniqueId val="{00000000-8897-4EFD-8E02-E5C2E7BF60EC}"/>
            </c:ext>
          </c:extLst>
        </c:ser>
        <c:ser>
          <c:idx val="1"/>
          <c:order val="1"/>
          <c:tx>
            <c:strRef>
              <c:f>'Pivot Table SLicer'!$D$14:$D$15</c:f>
              <c:strCache>
                <c:ptCount val="1"/>
                <c:pt idx="0">
                  <c:v>Married</c:v>
                </c:pt>
              </c:strCache>
            </c:strRef>
          </c:tx>
          <c:spPr>
            <a:ln w="28575" cap="rnd">
              <a:solidFill>
                <a:schemeClr val="accent2"/>
              </a:solidFill>
              <a:round/>
            </a:ln>
            <a:effectLst/>
          </c:spPr>
          <c:marker>
            <c:symbol val="none"/>
          </c:marker>
          <c:cat>
            <c:strRef>
              <c:f>'Pivot Table SLicer'!$B$16:$B$19</c:f>
              <c:strCache>
                <c:ptCount val="3"/>
                <c:pt idx="0">
                  <c:v>Female</c:v>
                </c:pt>
                <c:pt idx="1">
                  <c:v>Male</c:v>
                </c:pt>
                <c:pt idx="2">
                  <c:v>Other</c:v>
                </c:pt>
              </c:strCache>
            </c:strRef>
          </c:cat>
          <c:val>
            <c:numRef>
              <c:f>'Pivot Table SLicer'!$D$16:$D$19</c:f>
              <c:numCache>
                <c:formatCode>0.00</c:formatCode>
                <c:ptCount val="3"/>
                <c:pt idx="0">
                  <c:v>50.125</c:v>
                </c:pt>
                <c:pt idx="1">
                  <c:v>45</c:v>
                </c:pt>
                <c:pt idx="2">
                  <c:v>42</c:v>
                </c:pt>
              </c:numCache>
            </c:numRef>
          </c:val>
          <c:extLst>
            <c:ext xmlns:c16="http://schemas.microsoft.com/office/drawing/2014/chart" uri="{C3380CC4-5D6E-409C-BE32-E72D297353CC}">
              <c16:uniqueId val="{00000001-8897-4EFD-8E02-E5C2E7BF60EC}"/>
            </c:ext>
          </c:extLst>
        </c:ser>
        <c:ser>
          <c:idx val="2"/>
          <c:order val="2"/>
          <c:tx>
            <c:strRef>
              <c:f>'Pivot Table SLicer'!$E$14:$E$15</c:f>
              <c:strCache>
                <c:ptCount val="1"/>
                <c:pt idx="0">
                  <c:v>Single</c:v>
                </c:pt>
              </c:strCache>
            </c:strRef>
          </c:tx>
          <c:spPr>
            <a:ln w="28575" cap="rnd">
              <a:solidFill>
                <a:schemeClr val="accent3"/>
              </a:solidFill>
              <a:round/>
            </a:ln>
            <a:effectLst/>
          </c:spPr>
          <c:marker>
            <c:symbol val="none"/>
          </c:marker>
          <c:cat>
            <c:strRef>
              <c:f>'Pivot Table SLicer'!$B$16:$B$19</c:f>
              <c:strCache>
                <c:ptCount val="3"/>
                <c:pt idx="0">
                  <c:v>Female</c:v>
                </c:pt>
                <c:pt idx="1">
                  <c:v>Male</c:v>
                </c:pt>
                <c:pt idx="2">
                  <c:v>Other</c:v>
                </c:pt>
              </c:strCache>
            </c:strRef>
          </c:cat>
          <c:val>
            <c:numRef>
              <c:f>'Pivot Table SLicer'!$E$16:$E$19</c:f>
              <c:numCache>
                <c:formatCode>0.00</c:formatCode>
                <c:ptCount val="3"/>
                <c:pt idx="0">
                  <c:v>48</c:v>
                </c:pt>
                <c:pt idx="1">
                  <c:v>48.75</c:v>
                </c:pt>
                <c:pt idx="2">
                  <c:v>34.166666666666664</c:v>
                </c:pt>
              </c:numCache>
            </c:numRef>
          </c:val>
          <c:extLst>
            <c:ext xmlns:c16="http://schemas.microsoft.com/office/drawing/2014/chart" uri="{C3380CC4-5D6E-409C-BE32-E72D297353CC}">
              <c16:uniqueId val="{00000002-8897-4EFD-8E02-E5C2E7BF60EC}"/>
            </c:ext>
          </c:extLst>
        </c:ser>
        <c:ser>
          <c:idx val="3"/>
          <c:order val="3"/>
          <c:tx>
            <c:strRef>
              <c:f>'Pivot Table SLicer'!$F$14:$F$15</c:f>
              <c:strCache>
                <c:ptCount val="1"/>
                <c:pt idx="0">
                  <c:v>Widowed</c:v>
                </c:pt>
              </c:strCache>
            </c:strRef>
          </c:tx>
          <c:spPr>
            <a:ln w="28575" cap="rnd">
              <a:solidFill>
                <a:schemeClr val="accent4"/>
              </a:solidFill>
              <a:round/>
            </a:ln>
            <a:effectLst/>
          </c:spPr>
          <c:marker>
            <c:symbol val="none"/>
          </c:marker>
          <c:cat>
            <c:strRef>
              <c:f>'Pivot Table SLicer'!$B$16:$B$19</c:f>
              <c:strCache>
                <c:ptCount val="3"/>
                <c:pt idx="0">
                  <c:v>Female</c:v>
                </c:pt>
                <c:pt idx="1">
                  <c:v>Male</c:v>
                </c:pt>
                <c:pt idx="2">
                  <c:v>Other</c:v>
                </c:pt>
              </c:strCache>
            </c:strRef>
          </c:cat>
          <c:val>
            <c:numRef>
              <c:f>'Pivot Table SLicer'!$F$16:$F$19</c:f>
              <c:numCache>
                <c:formatCode>0.00</c:formatCode>
                <c:ptCount val="3"/>
                <c:pt idx="0">
                  <c:v>38</c:v>
                </c:pt>
                <c:pt idx="1">
                  <c:v>38.428571428571431</c:v>
                </c:pt>
                <c:pt idx="2">
                  <c:v>45.166666666666664</c:v>
                </c:pt>
              </c:numCache>
            </c:numRef>
          </c:val>
          <c:extLst>
            <c:ext xmlns:c16="http://schemas.microsoft.com/office/drawing/2014/chart" uri="{C3380CC4-5D6E-409C-BE32-E72D297353CC}">
              <c16:uniqueId val="{00000003-8897-4EFD-8E02-E5C2E7BF60EC}"/>
            </c:ext>
          </c:extLst>
        </c:ser>
        <c:dLbls>
          <c:showLegendKey val="0"/>
          <c:showVal val="0"/>
          <c:showCatName val="0"/>
          <c:showSerName val="0"/>
          <c:showPercent val="0"/>
          <c:showBubbleSize val="0"/>
        </c:dLbls>
        <c:axId val="233077231"/>
        <c:axId val="233076239"/>
      </c:radarChart>
      <c:catAx>
        <c:axId val="23307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76239"/>
        <c:crosses val="autoZero"/>
        <c:auto val="1"/>
        <c:lblAlgn val="ctr"/>
        <c:lblOffset val="100"/>
        <c:noMultiLvlLbl val="0"/>
      </c:catAx>
      <c:valAx>
        <c:axId val="2330762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7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https://medium.com/@singourhimanshu3/high-level-system-design-for-blinkit-instamart-a-scalable-and-efficient-model-edf4300b09ed" TargetMode="External"/><Relationship Id="rId2" Type="http://schemas.openxmlformats.org/officeDocument/2006/relationships/image" Target="../media/image4.jpeg"/><Relationship Id="rId1" Type="http://schemas.openxmlformats.org/officeDocument/2006/relationships/hyperlink" Target="'%5bDay_7.xlsx%5dPivot%20Table%20SLicer'!$J$4" TargetMode="External"/><Relationship Id="rId5" Type="http://schemas.openxmlformats.org/officeDocument/2006/relationships/image" Target="../media/image6.sv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136141</xdr:colOff>
      <xdr:row>1</xdr:row>
      <xdr:rowOff>14452</xdr:rowOff>
    </xdr:from>
    <xdr:to>
      <xdr:col>14</xdr:col>
      <xdr:colOff>155848</xdr:colOff>
      <xdr:row>16</xdr:row>
      <xdr:rowOff>3448</xdr:rowOff>
    </xdr:to>
    <xdr:graphicFrame macro="">
      <xdr:nvGraphicFramePr>
        <xdr:cNvPr id="2" name="Chart 1">
          <a:extLst>
            <a:ext uri="{FF2B5EF4-FFF2-40B4-BE49-F238E27FC236}">
              <a16:creationId xmlns:a16="http://schemas.microsoft.com/office/drawing/2014/main" id="{A8DC233C-F61D-D63D-A96B-B1ADBA0B9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456214</xdr:colOff>
      <xdr:row>14</xdr:row>
      <xdr:rowOff>57315</xdr:rowOff>
    </xdr:from>
    <xdr:to>
      <xdr:col>6</xdr:col>
      <xdr:colOff>266861</xdr:colOff>
      <xdr:row>21</xdr:row>
      <xdr:rowOff>142559</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AC8AD5C-2C35-428B-A54F-175FA9864F2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56214" y="2632349"/>
              <a:ext cx="3883406" cy="13727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123004</xdr:colOff>
      <xdr:row>16</xdr:row>
      <xdr:rowOff>78828</xdr:rowOff>
    </xdr:from>
    <xdr:to>
      <xdr:col>14</xdr:col>
      <xdr:colOff>152235</xdr:colOff>
      <xdr:row>31</xdr:row>
      <xdr:rowOff>72587</xdr:rowOff>
    </xdr:to>
    <xdr:graphicFrame macro="">
      <xdr:nvGraphicFramePr>
        <xdr:cNvPr id="4" name="Chart 3">
          <a:extLst>
            <a:ext uri="{FF2B5EF4-FFF2-40B4-BE49-F238E27FC236}">
              <a16:creationId xmlns:a16="http://schemas.microsoft.com/office/drawing/2014/main" id="{D92BD837-E4B8-4267-9FF3-4563155A0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352918</xdr:colOff>
      <xdr:row>0</xdr:row>
      <xdr:rowOff>0</xdr:rowOff>
    </xdr:from>
    <xdr:to>
      <xdr:col>6</xdr:col>
      <xdr:colOff>111673</xdr:colOff>
      <xdr:row>11</xdr:row>
      <xdr:rowOff>124811</xdr:rowOff>
    </xdr:to>
    <xdr:graphicFrame macro="">
      <xdr:nvGraphicFramePr>
        <xdr:cNvPr id="5" name="Chart 4">
          <a:extLst>
            <a:ext uri="{FF2B5EF4-FFF2-40B4-BE49-F238E27FC236}">
              <a16:creationId xmlns:a16="http://schemas.microsoft.com/office/drawing/2014/main" id="{42209D38-EFCF-405C-ABD5-12A795D90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0</xdr:colOff>
      <xdr:row>38</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884879-C480-351B-2E6A-9792F7019803}"/>
            </a:ext>
          </a:extLst>
        </xdr:cNvPr>
        <xdr:cNvPicPr>
          <a:picLocks noChangeAspect="1"/>
        </xdr:cNvPicPr>
      </xdr:nvPicPr>
      <xdr:blipFill>
        <a:blip xmlns:r="http://schemas.openxmlformats.org/officeDocument/2006/relationships" r:embed="rId2">
          <a:alphaModFix amt="35000"/>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0" y="0"/>
          <a:ext cx="13648765" cy="6813176"/>
        </a:xfrm>
        <a:prstGeom prst="rect">
          <a:avLst/>
        </a:prstGeom>
      </xdr:spPr>
    </xdr:pic>
    <xdr:clientData/>
  </xdr:twoCellAnchor>
  <xdr:twoCellAnchor editAs="oneCell">
    <xdr:from>
      <xdr:col>7</xdr:col>
      <xdr:colOff>307322</xdr:colOff>
      <xdr:row>11</xdr:row>
      <xdr:rowOff>11207</xdr:rowOff>
    </xdr:from>
    <xdr:to>
      <xdr:col>8</xdr:col>
      <xdr:colOff>571781</xdr:colOff>
      <xdr:row>16</xdr:row>
      <xdr:rowOff>29136</xdr:rowOff>
    </xdr:to>
    <xdr:pic>
      <xdr:nvPicPr>
        <xdr:cNvPr id="7" name="Graphic 6" descr="Work from home Wi-Fi with solid fill">
          <a:extLst>
            <a:ext uri="{FF2B5EF4-FFF2-40B4-BE49-F238E27FC236}">
              <a16:creationId xmlns:a16="http://schemas.microsoft.com/office/drawing/2014/main" id="{BF251240-CDA8-3B3F-AB70-3DC4B18748D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856910" y="1983442"/>
          <a:ext cx="914400" cy="914400"/>
        </a:xfrm>
        <a:prstGeom prst="rect">
          <a:avLst/>
        </a:prstGeom>
      </xdr:spPr>
    </xdr:pic>
    <xdr:clientData/>
  </xdr:twoCellAnchor>
  <mc:AlternateContent xmlns:mc="http://schemas.openxmlformats.org/markup-compatibility/2006">
    <mc:Choice xmlns:a14="http://schemas.microsoft.com/office/drawing/2010/main" Requires="a14">
      <xdr:twoCellAnchor>
        <xdr:from>
          <xdr:col>10</xdr:col>
          <xdr:colOff>323850</xdr:colOff>
          <xdr:row>5</xdr:row>
          <xdr:rowOff>66675</xdr:rowOff>
        </xdr:from>
        <xdr:to>
          <xdr:col>13</xdr:col>
          <xdr:colOff>246530</xdr:colOff>
          <xdr:row>7</xdr:row>
          <xdr:rowOff>134470</xdr:rowOff>
        </xdr:to>
        <xdr:sp macro="" textlink="">
          <xdr:nvSpPr>
            <xdr:cNvPr id="17409" name="Button 1" hidden="1">
              <a:extLst>
                <a:ext uri="{63B3BB69-23CF-44E3-9099-C40C66FF867C}">
                  <a14:compatExt spid="_x0000_s17409"/>
                </a:ext>
                <a:ext uri="{FF2B5EF4-FFF2-40B4-BE49-F238E27FC236}">
                  <a16:creationId xmlns:a16="http://schemas.microsoft.com/office/drawing/2014/main" id="{00000000-0008-0000-0F00-000001440000}"/>
                </a:ext>
              </a:extLst>
            </xdr:cNvPr>
            <xdr:cNvSpPr/>
          </xdr:nvSpPr>
          <xdr:spPr bwMode="auto">
            <a:xfrm>
              <a:off x="0" y="0"/>
              <a:ext cx="0" cy="0"/>
            </a:xfrm>
            <a:prstGeom prst="rect">
              <a:avLst/>
            </a:prstGeom>
            <a:noFill/>
            <a:ln w="9525">
              <a:miter lim="800000"/>
              <a:headEnd/>
              <a:tailEnd/>
            </a:ln>
          </xdr:spPr>
          <xdr:txBody>
            <a:bodyPr vertOverflow="clip" wrap="square" lIns="45720" tIns="50292" rIns="45720" bIns="50292" anchor="ctr" upright="1"/>
            <a:lstStyle/>
            <a:p>
              <a:pPr algn="ctr" rtl="0">
                <a:defRPr sz="1000"/>
              </a:pPr>
              <a:r>
                <a:rPr lang="en-IN" sz="1100" b="0" i="0" u="none" strike="noStrike" baseline="0">
                  <a:solidFill>
                    <a:srgbClr val="000000"/>
                  </a:solidFill>
                  <a:latin typeface="Aptos Narrow"/>
                </a:rPr>
                <a:t>Button 1</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16191</xdr:colOff>
      <xdr:row>2</xdr:row>
      <xdr:rowOff>122640</xdr:rowOff>
    </xdr:from>
    <xdr:to>
      <xdr:col>3</xdr:col>
      <xdr:colOff>628224</xdr:colOff>
      <xdr:row>12</xdr:row>
      <xdr:rowOff>57633</xdr:rowOff>
    </xdr:to>
    <xdr:pic>
      <xdr:nvPicPr>
        <xdr:cNvPr id="2" name="Picture 1">
          <a:extLst>
            <a:ext uri="{FF2B5EF4-FFF2-40B4-BE49-F238E27FC236}">
              <a16:creationId xmlns:a16="http://schemas.microsoft.com/office/drawing/2014/main" id="{BD67B61F-8266-9E5E-97AD-95EA33510354}"/>
            </a:ext>
          </a:extLst>
        </xdr:cNvPr>
        <xdr:cNvPicPr>
          <a:picLocks noChangeAspect="1"/>
        </xdr:cNvPicPr>
      </xdr:nvPicPr>
      <xdr:blipFill>
        <a:blip xmlns:r="http://schemas.openxmlformats.org/officeDocument/2006/relationships" r:embed="rId1"/>
        <a:stretch>
          <a:fillRect/>
        </a:stretch>
      </xdr:blipFill>
      <xdr:spPr>
        <a:xfrm>
          <a:off x="180021" y="488400"/>
          <a:ext cx="1907433" cy="1759031"/>
        </a:xfrm>
        <a:prstGeom prst="rect">
          <a:avLst/>
        </a:prstGeom>
      </xdr:spPr>
    </xdr:pic>
    <xdr:clientData/>
  </xdr:twoCellAnchor>
  <xdr:twoCellAnchor editAs="oneCell">
    <xdr:from>
      <xdr:col>11</xdr:col>
      <xdr:colOff>76200</xdr:colOff>
      <xdr:row>1</xdr:row>
      <xdr:rowOff>21292</xdr:rowOff>
    </xdr:from>
    <xdr:to>
      <xdr:col>12</xdr:col>
      <xdr:colOff>260214</xdr:colOff>
      <xdr:row>4</xdr:row>
      <xdr:rowOff>84772</xdr:rowOff>
    </xdr:to>
    <xdr:pic>
      <xdr:nvPicPr>
        <xdr:cNvPr id="7" name="Picture 6">
          <a:extLst>
            <a:ext uri="{FF2B5EF4-FFF2-40B4-BE49-F238E27FC236}">
              <a16:creationId xmlns:a16="http://schemas.microsoft.com/office/drawing/2014/main" id="{6264F82B-668E-E2E5-D882-6C6FE5D1EFAF}"/>
            </a:ext>
          </a:extLst>
        </xdr:cNvPr>
        <xdr:cNvPicPr>
          <a:picLocks noChangeAspect="1"/>
        </xdr:cNvPicPr>
      </xdr:nvPicPr>
      <xdr:blipFill>
        <a:blip xmlns:r="http://schemas.openxmlformats.org/officeDocument/2006/relationships" r:embed="rId2"/>
        <a:stretch>
          <a:fillRect/>
        </a:stretch>
      </xdr:blipFill>
      <xdr:spPr>
        <a:xfrm>
          <a:off x="7006590" y="204172"/>
          <a:ext cx="1240856" cy="607358"/>
        </a:xfrm>
        <a:prstGeom prst="rect">
          <a:avLst/>
        </a:prstGeom>
      </xdr:spPr>
    </xdr:pic>
    <xdr:clientData/>
  </xdr:twoCellAnchor>
  <xdr:twoCellAnchor editAs="oneCell">
    <xdr:from>
      <xdr:col>11</xdr:col>
      <xdr:colOff>8572</xdr:colOff>
      <xdr:row>4</xdr:row>
      <xdr:rowOff>161415</xdr:rowOff>
    </xdr:from>
    <xdr:to>
      <xdr:col>12</xdr:col>
      <xdr:colOff>244705</xdr:colOff>
      <xdr:row>8</xdr:row>
      <xdr:rowOff>46673</xdr:rowOff>
    </xdr:to>
    <xdr:pic>
      <xdr:nvPicPr>
        <xdr:cNvPr id="8" name="Picture 7">
          <a:extLst>
            <a:ext uri="{FF2B5EF4-FFF2-40B4-BE49-F238E27FC236}">
              <a16:creationId xmlns:a16="http://schemas.microsoft.com/office/drawing/2014/main" id="{AC295A38-074D-626C-0AB7-EE170F40D2B2}"/>
            </a:ext>
          </a:extLst>
        </xdr:cNvPr>
        <xdr:cNvPicPr>
          <a:picLocks noChangeAspect="1"/>
        </xdr:cNvPicPr>
      </xdr:nvPicPr>
      <xdr:blipFill>
        <a:blip xmlns:r="http://schemas.openxmlformats.org/officeDocument/2006/relationships" r:embed="rId3"/>
        <a:stretch>
          <a:fillRect/>
        </a:stretch>
      </xdr:blipFill>
      <xdr:spPr>
        <a:xfrm>
          <a:off x="6938962" y="892935"/>
          <a:ext cx="1292975" cy="612016"/>
        </a:xfrm>
        <a:prstGeom prst="rect">
          <a:avLst/>
        </a:prstGeom>
      </xdr:spPr>
    </xdr:pic>
    <xdr:clientData/>
  </xdr:twoCellAnchor>
  <xdr:twoCellAnchor editAs="oneCell">
    <xdr:from>
      <xdr:col>11</xdr:col>
      <xdr:colOff>77152</xdr:colOff>
      <xdr:row>8</xdr:row>
      <xdr:rowOff>90845</xdr:rowOff>
    </xdr:from>
    <xdr:to>
      <xdr:col>12</xdr:col>
      <xdr:colOff>221115</xdr:colOff>
      <xdr:row>11</xdr:row>
      <xdr:rowOff>150733</xdr:rowOff>
    </xdr:to>
    <xdr:pic>
      <xdr:nvPicPr>
        <xdr:cNvPr id="9" name="Picture 8">
          <a:extLst>
            <a:ext uri="{FF2B5EF4-FFF2-40B4-BE49-F238E27FC236}">
              <a16:creationId xmlns:a16="http://schemas.microsoft.com/office/drawing/2014/main" id="{FE4A4A1E-1DFD-4809-E0A3-0FE1E9C012DB}"/>
            </a:ext>
          </a:extLst>
        </xdr:cNvPr>
        <xdr:cNvPicPr>
          <a:picLocks noChangeAspect="1"/>
        </xdr:cNvPicPr>
      </xdr:nvPicPr>
      <xdr:blipFill>
        <a:blip xmlns:r="http://schemas.openxmlformats.org/officeDocument/2006/relationships" r:embed="rId4"/>
        <a:stretch>
          <a:fillRect/>
        </a:stretch>
      </xdr:blipFill>
      <xdr:spPr>
        <a:xfrm>
          <a:off x="7007542" y="1553885"/>
          <a:ext cx="1207299" cy="60376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752.899673726854" createdVersion="8" refreshedVersion="8" minRefreshableVersion="3" recordCount="500" xr:uid="{7E8C1D39-B7BB-4967-9D20-CD76C36F31E4}">
  <cacheSource type="worksheet">
    <worksheetSource ref="A1:O501" sheet="Dataset-Range"/>
  </cacheSource>
  <cacheFields count="15">
    <cacheField name="Department" numFmtId="0">
      <sharedItems count="7">
        <s v="Customer Support"/>
        <s v="Sales"/>
        <s v="Finance"/>
        <s v="Marketing"/>
        <s v="Engineering"/>
        <s v="IT"/>
        <s v="HR"/>
      </sharedItems>
    </cacheField>
    <cacheField name="Gender" numFmtId="0">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752.899674189815" createdVersion="8" refreshedVersion="8" minRefreshableVersion="3" recordCount="500" xr:uid="{0591CD42-153B-403C-A853-7B2B9B1327C6}">
  <cacheSource type="worksheet">
    <worksheetSource name="data"/>
  </cacheSource>
  <cacheFields count="26">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ount="7">
        <s v="Analyst"/>
        <s v="Manager"/>
        <s v="Developer"/>
        <s v="Sales Executive"/>
        <s v="Engineer"/>
        <s v="HR Executive"/>
        <s v="Support Staff"/>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7">
        <rangePr autoStart="0" autoEnd="0" startNum="15" endNum="65" groupInterval="5"/>
        <groupItems count="12">
          <s v="&lt;15"/>
          <s v="15-19"/>
          <s v="20-24"/>
          <s v="25-29"/>
          <s v="30-34"/>
          <s v="35-39"/>
          <s v="40-44"/>
          <s v="45-49"/>
          <s v="50-54"/>
          <s v="55-59"/>
          <s v="60-65"/>
          <s v="&gt;65"/>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3"/>
    </cacheField>
    <cacheField name="Example_date" numFmtId="0">
      <sharedItems count="500">
        <s v="01-01-10000"/>
        <s v="01-01-10001"/>
        <s v="01-01-10002"/>
        <s v="01-01-10003"/>
        <s v="01-01-10004"/>
        <s v="01-01-10005"/>
        <s v="01-01-10006"/>
        <s v="01-01-10007"/>
        <s v="01-01-10008"/>
        <s v="01-01-10009"/>
        <s v="01-01-10010"/>
        <s v="01-01-10011"/>
        <s v="01-01-10012"/>
        <s v="01-01-10013"/>
        <s v="01-01-10014"/>
        <s v="01-01-10015"/>
        <s v="01-01-10016"/>
        <s v="01-01-10017"/>
        <s v="01-01-10018"/>
        <s v="01-01-10019"/>
        <s v="01-01-10020"/>
        <s v="01-01-10021"/>
        <s v="01-01-10022"/>
        <s v="01-01-10023"/>
        <s v="01-01-10024"/>
        <s v="01-01-10025"/>
        <s v="01-01-10026"/>
        <s v="01-01-10027"/>
        <s v="01-01-10028"/>
        <s v="01-01-10029"/>
        <s v="01-01-10030"/>
        <s v="01-01-10031"/>
        <s v="01-01-10032"/>
        <s v="01-01-10033"/>
        <s v="01-01-10034"/>
        <s v="01-01-10035"/>
        <s v="01-01-10036"/>
        <s v="01-01-10037"/>
        <s v="01-01-10038"/>
        <s v="01-01-10039"/>
        <s v="01-01-10040"/>
        <s v="01-01-10041"/>
        <s v="01-01-10042"/>
        <s v="01-01-10043"/>
        <s v="01-01-10044"/>
        <s v="01-01-10045"/>
        <s v="01-01-10046"/>
        <s v="01-01-10047"/>
        <s v="01-01-10048"/>
        <s v="01-01-10049"/>
        <s v="01-01-10050"/>
        <s v="01-01-10051"/>
        <s v="01-01-10052"/>
        <s v="01-01-10053"/>
        <s v="01-01-10054"/>
        <s v="01-01-10055"/>
        <s v="01-01-10056"/>
        <s v="01-01-10057"/>
        <s v="01-01-10058"/>
        <s v="01-01-10059"/>
        <s v="01-01-10060"/>
        <s v="01-01-10061"/>
        <s v="01-01-10062"/>
        <s v="01-01-10063"/>
        <s v="01-01-10064"/>
        <s v="01-01-10065"/>
        <s v="01-01-10066"/>
        <s v="01-01-10067"/>
        <s v="01-01-10068"/>
        <s v="01-01-10069"/>
        <s v="01-01-10070"/>
        <s v="01-01-10071"/>
        <s v="01-01-10072"/>
        <s v="01-01-10073"/>
        <s v="01-01-10074"/>
        <s v="01-01-10075"/>
        <s v="01-01-10076"/>
        <s v="01-01-10077"/>
        <s v="01-01-10078"/>
        <s v="01-01-10079"/>
        <s v="01-01-10080"/>
        <s v="01-01-10081"/>
        <s v="01-01-10082"/>
        <s v="01-01-10083"/>
        <s v="01-01-10084"/>
        <s v="01-01-10085"/>
        <s v="01-01-10086"/>
        <s v="01-01-10087"/>
        <s v="01-01-10088"/>
        <s v="01-01-10089"/>
        <s v="01-01-10090"/>
        <s v="01-01-10091"/>
        <s v="01-01-10092"/>
        <s v="01-01-10093"/>
        <s v="01-01-10094"/>
        <s v="01-01-10095"/>
        <s v="01-01-10096"/>
        <s v="01-01-10097"/>
        <s v="01-01-10098"/>
        <s v="01-01-10099"/>
        <s v="01-01-10100"/>
        <s v="01-01-10101"/>
        <s v="01-01-10102"/>
        <s v="01-01-10103"/>
        <s v="01-01-10104"/>
        <s v="01-01-10105"/>
        <s v="01-01-10106"/>
        <s v="01-01-10107"/>
        <s v="01-01-10108"/>
        <s v="01-01-10109"/>
        <s v="01-01-10110"/>
        <s v="01-01-10111"/>
        <s v="01-01-10112"/>
        <s v="01-01-10113"/>
        <s v="01-01-10114"/>
        <s v="01-01-10115"/>
        <s v="01-01-10116"/>
        <s v="01-01-10117"/>
        <s v="01-01-10118"/>
        <s v="01-01-10119"/>
        <s v="01-01-10120"/>
        <s v="01-01-10121"/>
        <s v="01-01-10122"/>
        <s v="01-01-10123"/>
        <s v="01-01-10124"/>
        <s v="01-01-10125"/>
        <s v="01-01-10126"/>
        <s v="01-01-10127"/>
        <s v="01-01-10128"/>
        <s v="01-01-10129"/>
        <s v="01-01-10130"/>
        <s v="01-01-10131"/>
        <s v="01-01-10132"/>
        <s v="01-01-10133"/>
        <s v="01-01-10134"/>
        <s v="01-01-10135"/>
        <s v="01-01-10136"/>
        <s v="01-01-10137"/>
        <s v="01-01-10138"/>
        <s v="01-01-10139"/>
        <s v="01-01-10140"/>
        <s v="01-01-10141"/>
        <s v="01-01-10142"/>
        <s v="01-01-10143"/>
        <s v="01-01-10144"/>
        <s v="01-01-10145"/>
        <s v="01-01-10146"/>
        <s v="01-01-10147"/>
        <s v="01-01-10148"/>
        <s v="01-01-10149"/>
        <s v="01-01-10150"/>
        <s v="01-01-10151"/>
        <s v="01-01-10152"/>
        <s v="01-01-10153"/>
        <s v="01-01-10154"/>
        <s v="01-01-10155"/>
        <s v="01-01-10156"/>
        <s v="01-01-10157"/>
        <s v="01-01-10158"/>
        <s v="01-01-10159"/>
        <s v="01-01-10160"/>
        <s v="01-01-10161"/>
        <s v="01-01-10162"/>
        <s v="01-01-10163"/>
        <s v="01-01-10164"/>
        <s v="01-01-10165"/>
        <s v="01-01-10166"/>
        <s v="01-01-10167"/>
        <s v="01-01-10168"/>
        <s v="01-01-10169"/>
        <s v="01-01-10170"/>
        <s v="01-01-10171"/>
        <s v="01-01-10172"/>
        <s v="01-01-10173"/>
        <s v="01-01-10174"/>
        <s v="01-01-10175"/>
        <s v="01-01-10176"/>
        <s v="01-01-10177"/>
        <s v="01-01-10178"/>
        <s v="01-01-10179"/>
        <s v="01-01-10180"/>
        <s v="01-01-10181"/>
        <s v="01-01-10182"/>
        <s v="01-01-10183"/>
        <s v="01-01-10184"/>
        <s v="01-01-10185"/>
        <s v="01-01-10186"/>
        <s v="01-01-10187"/>
        <s v="01-01-10188"/>
        <s v="01-01-10189"/>
        <s v="01-01-10190"/>
        <s v="01-01-10191"/>
        <s v="01-01-10192"/>
        <s v="01-01-10193"/>
        <s v="01-01-10194"/>
        <s v="01-01-10195"/>
        <s v="01-01-10196"/>
        <s v="01-01-10197"/>
        <s v="01-01-10198"/>
        <s v="01-01-10199"/>
        <s v="01-01-10200"/>
        <s v="01-01-10201"/>
        <s v="01-01-10202"/>
        <s v="01-01-10203"/>
        <s v="01-01-10204"/>
        <s v="01-01-10205"/>
        <s v="01-01-10206"/>
        <s v="01-01-10207"/>
        <s v="01-01-10208"/>
        <s v="01-01-10209"/>
        <s v="01-01-10210"/>
        <s v="01-01-10211"/>
        <s v="01-01-10212"/>
        <s v="01-01-10213"/>
        <s v="01-01-10214"/>
        <s v="01-01-10215"/>
        <s v="01-01-10216"/>
        <s v="01-01-10217"/>
        <s v="01-01-10218"/>
        <s v="01-01-10219"/>
        <s v="01-01-10220"/>
        <s v="01-01-10221"/>
        <s v="01-01-10222"/>
        <s v="01-01-10223"/>
        <s v="01-01-10224"/>
        <s v="01-01-10225"/>
        <s v="01-01-10226"/>
        <s v="01-01-10227"/>
        <s v="01-01-10228"/>
        <s v="01-01-10229"/>
        <s v="01-01-10230"/>
        <s v="01-01-10231"/>
        <s v="01-01-10232"/>
        <s v="01-01-10233"/>
        <s v="01-01-10234"/>
        <s v="01-01-10235"/>
        <s v="01-01-10236"/>
        <s v="01-01-10237"/>
        <s v="01-01-10238"/>
        <s v="01-01-10239"/>
        <s v="01-01-10240"/>
        <s v="01-01-10241"/>
        <s v="01-01-10242"/>
        <s v="01-01-10243"/>
        <s v="01-01-10244"/>
        <s v="01-01-10245"/>
        <s v="01-01-10246"/>
        <s v="01-01-10247"/>
        <s v="01-01-10248"/>
        <s v="01-01-10249"/>
        <s v="01-01-10250"/>
        <s v="01-01-10251"/>
        <s v="01-01-10252"/>
        <s v="01-01-10253"/>
        <s v="01-01-10254"/>
        <s v="01-01-10255"/>
        <s v="01-01-10256"/>
        <s v="01-01-10257"/>
        <s v="01-01-10258"/>
        <s v="01-01-10259"/>
        <s v="01-01-10260"/>
        <s v="01-01-10261"/>
        <s v="01-01-10262"/>
        <s v="01-01-10263"/>
        <s v="01-01-10264"/>
        <s v="01-01-10265"/>
        <s v="01-01-10266"/>
        <s v="01-01-10267"/>
        <s v="01-01-10268"/>
        <s v="01-01-10269"/>
        <s v="01-01-10270"/>
        <s v="01-01-10271"/>
        <s v="01-01-10272"/>
        <s v="01-01-10273"/>
        <s v="01-01-10274"/>
        <s v="01-01-10275"/>
        <s v="01-01-10276"/>
        <s v="01-01-10277"/>
        <s v="01-01-10278"/>
        <s v="01-01-10279"/>
        <s v="01-01-10280"/>
        <s v="01-01-10281"/>
        <s v="01-01-10282"/>
        <s v="01-01-10283"/>
        <s v="01-01-10284"/>
        <s v="01-01-10285"/>
        <s v="01-01-10286"/>
        <s v="01-01-10287"/>
        <s v="01-01-10288"/>
        <s v="01-01-10289"/>
        <s v="01-01-10290"/>
        <s v="01-01-10291"/>
        <s v="01-01-10292"/>
        <s v="01-01-10293"/>
        <s v="01-01-10294"/>
        <s v="01-01-10295"/>
        <s v="01-01-10296"/>
        <s v="01-01-10297"/>
        <s v="01-01-10298"/>
        <s v="01-01-10299"/>
        <s v="01-01-10300"/>
        <s v="01-01-10301"/>
        <s v="01-01-10302"/>
        <s v="01-01-10303"/>
        <s v="01-01-10304"/>
        <s v="01-01-10305"/>
        <s v="01-01-10306"/>
        <s v="01-01-10307"/>
        <s v="01-01-10308"/>
        <s v="01-01-10309"/>
        <s v="01-01-10310"/>
        <s v="01-01-10311"/>
        <s v="01-01-10312"/>
        <s v="01-01-10313"/>
        <s v="01-01-10314"/>
        <s v="01-01-10315"/>
        <s v="01-01-10316"/>
        <s v="01-01-10317"/>
        <s v="01-01-10318"/>
        <s v="01-01-10319"/>
        <s v="01-01-10320"/>
        <s v="01-01-10321"/>
        <s v="01-01-10322"/>
        <s v="01-01-10323"/>
        <s v="01-01-10324"/>
        <s v="01-01-10325"/>
        <s v="01-01-10326"/>
        <s v="01-01-10327"/>
        <s v="01-01-10328"/>
        <s v="01-01-10329"/>
        <s v="01-01-10330"/>
        <s v="01-01-10331"/>
        <s v="01-01-10332"/>
        <s v="01-01-10333"/>
        <s v="01-01-10334"/>
        <s v="01-01-10335"/>
        <s v="01-01-10336"/>
        <s v="01-01-10337"/>
        <s v="01-01-10338"/>
        <s v="01-01-10339"/>
        <s v="01-01-10340"/>
        <s v="01-01-10341"/>
        <s v="01-01-10342"/>
        <s v="01-01-10343"/>
        <s v="01-01-10344"/>
        <s v="01-01-10345"/>
        <s v="01-01-10346"/>
        <s v="01-01-10347"/>
        <s v="01-01-10348"/>
        <s v="01-01-10349"/>
        <s v="01-01-10350"/>
        <s v="01-01-10351"/>
        <s v="01-01-10352"/>
        <s v="01-01-10353"/>
        <s v="01-01-10354"/>
        <s v="01-01-10355"/>
        <s v="01-01-10356"/>
        <s v="01-01-10357"/>
        <s v="01-01-10358"/>
        <s v="01-01-10359"/>
        <s v="01-01-10360"/>
        <s v="01-01-10361"/>
        <s v="01-01-10362"/>
        <s v="01-01-10363"/>
        <s v="01-01-10364"/>
        <s v="01-01-10365"/>
        <s v="01-01-10366"/>
        <s v="01-01-10367"/>
        <s v="01-01-10368"/>
        <s v="01-01-10369"/>
        <s v="01-01-10370"/>
        <s v="01-01-10371"/>
        <s v="01-01-10372"/>
        <s v="01-01-10373"/>
        <s v="01-01-10374"/>
        <s v="01-01-10375"/>
        <s v="01-01-10376"/>
        <s v="01-01-10377"/>
        <s v="01-01-10378"/>
        <s v="01-01-10379"/>
        <s v="01-01-10380"/>
        <s v="01-01-10381"/>
        <s v="01-01-10382"/>
        <s v="01-01-10383"/>
        <s v="01-01-10384"/>
        <s v="01-01-10385"/>
        <s v="01-01-10386"/>
        <s v="01-01-10387"/>
        <s v="01-01-10388"/>
        <s v="01-01-10389"/>
        <s v="01-01-10390"/>
        <s v="01-01-10391"/>
        <s v="01-01-10392"/>
        <s v="01-01-10393"/>
        <s v="01-01-10394"/>
        <s v="01-01-10395"/>
        <s v="01-01-10396"/>
        <s v="01-01-10397"/>
        <s v="01-01-10398"/>
        <s v="01-01-10399"/>
        <s v="01-01-10400"/>
        <s v="01-01-10401"/>
        <s v="01-01-10402"/>
        <s v="01-01-10403"/>
        <s v="01-01-10404"/>
        <s v="01-01-10405"/>
        <s v="01-01-10406"/>
        <s v="01-01-10407"/>
        <s v="01-01-10408"/>
        <s v="01-01-10409"/>
        <s v="01-01-10410"/>
        <s v="01-01-10411"/>
        <s v="01-01-10412"/>
        <s v="01-01-10413"/>
        <s v="01-01-10414"/>
        <s v="01-01-10415"/>
        <s v="01-01-10416"/>
        <s v="01-01-10417"/>
        <s v="01-01-10418"/>
        <s v="01-01-10419"/>
        <s v="01-01-10420"/>
        <s v="01-01-10421"/>
        <s v="01-01-10422"/>
        <s v="01-01-10423"/>
        <s v="01-01-10424"/>
        <s v="01-01-10425"/>
        <s v="01-01-10426"/>
        <s v="01-01-10427"/>
        <s v="01-01-10428"/>
        <s v="01-01-10429"/>
        <s v="01-01-10430"/>
        <s v="01-01-10431"/>
        <s v="01-01-10432"/>
        <s v="01-01-10433"/>
        <s v="01-01-10434"/>
        <s v="01-01-10435"/>
        <s v="01-01-10436"/>
        <s v="01-01-10437"/>
        <s v="01-01-10438"/>
        <s v="01-01-10439"/>
        <s v="01-01-10440"/>
        <s v="01-01-10441"/>
        <s v="01-01-10442"/>
        <s v="01-01-10443"/>
        <s v="01-01-10444"/>
        <s v="01-01-10445"/>
        <s v="01-01-10446"/>
        <s v="01-01-10447"/>
        <s v="01-01-10448"/>
        <s v="01-01-10449"/>
        <s v="01-01-10450"/>
        <s v="01-01-10451"/>
        <s v="01-01-10452"/>
        <s v="01-01-10453"/>
        <s v="01-01-10454"/>
        <s v="01-01-10455"/>
        <s v="01-01-10456"/>
        <s v="01-01-10457"/>
        <s v="01-01-10458"/>
        <s v="01-01-10459"/>
        <s v="01-01-10460"/>
        <s v="01-01-10461"/>
        <s v="01-01-10462"/>
        <s v="01-01-10463"/>
        <s v="01-01-10464"/>
        <s v="01-01-10465"/>
        <s v="01-01-10466"/>
        <s v="01-01-10467"/>
        <s v="01-01-10468"/>
        <s v="01-01-10469"/>
        <s v="01-01-10470"/>
        <s v="01-01-10471"/>
        <s v="01-01-10472"/>
        <s v="01-01-10473"/>
        <s v="01-01-10474"/>
        <s v="01-01-10475"/>
        <s v="01-01-10476"/>
        <s v="01-01-10477"/>
        <s v="01-01-10478"/>
        <s v="01-01-10479"/>
        <s v="01-01-10480"/>
        <s v="01-01-10481"/>
        <s v="01-01-10482"/>
        <s v="01-01-10483"/>
        <s v="01-01-10484"/>
        <s v="01-01-10485"/>
        <s v="01-01-10486"/>
        <s v="01-01-10487"/>
        <s v="01-01-10488"/>
        <s v="01-01-10489"/>
        <s v="01-01-10490"/>
        <s v="01-01-10491"/>
        <s v="01-01-10492"/>
        <s v="01-01-10493"/>
        <s v="01-01-10494"/>
        <s v="01-01-10495"/>
        <s v="01-01-10496"/>
        <s v="01-01-10497"/>
        <s v="01-01-10498"/>
        <s v="01-01-10499"/>
      </sharedItems>
    </cacheField>
    <cacheField name="Decade in Current role" numFmtId="0">
      <sharedItems containsSemiMixedTypes="0" containsString="0" containsNumber="1" minValue="0.1" maxValue="1.9"/>
    </cacheField>
    <cacheField name="Seconds (Date of Joining)" numFmtId="0" databaseField="0">
      <fieldGroup base="14">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4">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4">
        <rangePr groupBy="hours" startDate="1994-12-16T00:00:00" endDate="2024-09-27T00:00:00"/>
        <groupItems count="26">
          <s v="&lt;16-12-1994"/>
          <s v="12 AM"/>
          <s v="01 AM"/>
          <s v="02 AM"/>
          <s v="03 AM"/>
          <s v="04 AM"/>
          <s v="05 AM"/>
          <s v="06 AM"/>
          <s v="07 AM"/>
          <s v="08 AM"/>
          <s v="09 AM"/>
          <s v="10 AM"/>
          <s v="11 AM"/>
          <s v="12 PM"/>
          <s v="01 PM"/>
          <s v="02 PM"/>
          <s v="03 PM"/>
          <s v="04 PM"/>
          <s v="05 PM"/>
          <s v="06 PM"/>
          <s v="07 PM"/>
          <s v="08 PM"/>
          <s v="09 PM"/>
          <s v="10 PM"/>
          <s v="11 PM"/>
          <s v="&gt;27-09-2024"/>
        </groupItems>
      </fieldGroup>
    </cacheField>
    <cacheField name="Days (Date of Joining)" numFmtId="0" databaseField="0">
      <fieldGroup base="14">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4">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4">
        <rangePr groupBy="quarters" startDate="1994-12-16T00:00:00" endDate="2024-09-27T00:00:00"/>
        <groupItems count="6">
          <s v="&lt;16-12-1994"/>
          <s v="Qtr1"/>
          <s v="Qtr2"/>
          <s v="Qtr3"/>
          <s v="Qtr4"/>
          <s v="&gt;27-09-2024"/>
        </groupItems>
      </fieldGroup>
    </cacheField>
    <cacheField name="Years (Date of Joining)" numFmtId="0" databaseField="0">
      <fieldGroup base="14">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 name="Bonus" numFmtId="0" formula="Salary *0.05" databaseField="0"/>
    <cacheField name="Decade in Current Role2" numFmtId="0" formula="'Years in Current Role' /10" databaseField="0"/>
  </cacheFields>
  <extLst>
    <ext xmlns:x14="http://schemas.microsoft.com/office/spreadsheetml/2009/9/main" uri="{725AE2AE-9491-48be-B2B4-4EB974FC3084}">
      <x14:pivotCacheDefinition pivotCacheId="5966454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Other"/>
    <s v="Widowed"/>
    <s v="Bachelor"/>
    <s v="Analyst"/>
    <s v="Permanent"/>
    <s v="Austin"/>
    <n v="26"/>
    <n v="107487"/>
    <n v="38"/>
    <n v="1"/>
    <n v="2"/>
    <n v="7"/>
    <n v="31"/>
    <n v="43151"/>
  </r>
  <r>
    <x v="1"/>
    <s v="Female"/>
    <s v="Divorced"/>
    <s v="Bachelor"/>
    <s v="Manager"/>
    <s v="Intern"/>
    <s v="Chicago"/>
    <n v="24"/>
    <n v="47438"/>
    <n v="27"/>
    <n v="4"/>
    <n v="11"/>
    <n v="1"/>
    <n v="44"/>
    <n v="34967"/>
  </r>
  <r>
    <x v="2"/>
    <s v="Other"/>
    <s v="Divorced"/>
    <s v="Master"/>
    <s v="Developer"/>
    <s v="Intern"/>
    <s v="Boston"/>
    <n v="44"/>
    <n v="78515"/>
    <n v="34"/>
    <n v="12"/>
    <n v="13"/>
    <n v="2"/>
    <n v="36"/>
    <n v="45009"/>
  </r>
  <r>
    <x v="0"/>
    <s v="Male"/>
    <s v="Divorced"/>
    <s v="Bachelor"/>
    <s v="Sales Executive"/>
    <s v="Contract"/>
    <s v="Boston"/>
    <n v="47"/>
    <n v="35744"/>
    <n v="15"/>
    <n v="10"/>
    <n v="7"/>
    <n v="1"/>
    <n v="45"/>
    <n v="34855"/>
  </r>
  <r>
    <x v="3"/>
    <s v="Male"/>
    <s v="Widowed"/>
    <s v="Bachelor"/>
    <s v="Developer"/>
    <s v="Intern"/>
    <s v="Denver"/>
    <n v="58"/>
    <n v="113820"/>
    <n v="32"/>
    <n v="13"/>
    <n v="14"/>
    <n v="9"/>
    <n v="33"/>
    <n v="40090"/>
  </r>
  <r>
    <x v="2"/>
    <s v="Male"/>
    <s v="Married"/>
    <s v="PhD"/>
    <s v="Manager"/>
    <s v="Permanent"/>
    <s v="Seattle"/>
    <n v="45"/>
    <n v="72417"/>
    <n v="21"/>
    <n v="14"/>
    <n v="8"/>
    <n v="9"/>
    <n v="55"/>
    <n v="38463"/>
  </r>
  <r>
    <x v="2"/>
    <s v="Male"/>
    <s v="Married"/>
    <s v="High School"/>
    <s v="Engineer"/>
    <s v="Contract"/>
    <s v="Seattle"/>
    <n v="40"/>
    <n v="37069"/>
    <n v="5"/>
    <n v="5"/>
    <n v="8"/>
    <n v="7"/>
    <n v="42"/>
    <n v="35437"/>
  </r>
  <r>
    <x v="0"/>
    <s v="Other"/>
    <s v="Married"/>
    <s v="Master"/>
    <s v="Manager"/>
    <s v="Contract"/>
    <s v="Boston"/>
    <n v="46"/>
    <n v="72359"/>
    <n v="6"/>
    <n v="4"/>
    <n v="11"/>
    <n v="3"/>
    <n v="25"/>
    <n v="39310"/>
  </r>
  <r>
    <x v="4"/>
    <s v="Female"/>
    <s v="Widowed"/>
    <s v="Master"/>
    <s v="HR Executive"/>
    <s v="Contract"/>
    <s v="Seattle"/>
    <n v="42"/>
    <n v="49799"/>
    <n v="38"/>
    <n v="14"/>
    <n v="10"/>
    <n v="5"/>
    <n v="24"/>
    <n v="38113"/>
  </r>
  <r>
    <x v="3"/>
    <s v="Male"/>
    <s v="Divorced"/>
    <s v="PhD"/>
    <s v="Analyst"/>
    <s v="Permanent"/>
    <s v="Boston"/>
    <n v="33"/>
    <n v="100188"/>
    <n v="22"/>
    <n v="10"/>
    <n v="11"/>
    <n v="4"/>
    <n v="44"/>
    <n v="39080"/>
  </r>
  <r>
    <x v="0"/>
    <s v="Female"/>
    <s v="Married"/>
    <s v="PhD"/>
    <s v="Analyst"/>
    <s v="Intern"/>
    <s v="Denver"/>
    <n v="62"/>
    <n v="119859"/>
    <n v="18"/>
    <n v="17"/>
    <n v="13"/>
    <n v="7"/>
    <n v="37"/>
    <n v="38599"/>
  </r>
  <r>
    <x v="3"/>
    <s v="Other"/>
    <s v="Widowed"/>
    <s v="Bachelor"/>
    <s v="Developer"/>
    <s v="Permanent"/>
    <s v="San Francisco"/>
    <n v="54"/>
    <n v="37597"/>
    <n v="14"/>
    <n v="10"/>
    <n v="7"/>
    <n v="9"/>
    <n v="32"/>
    <n v="35388"/>
  </r>
  <r>
    <x v="3"/>
    <s v="Other"/>
    <s v="Married"/>
    <s v="Master"/>
    <s v="Sales Executive"/>
    <s v="Contract"/>
    <s v="Boston"/>
    <n v="25"/>
    <n v="77093"/>
    <n v="10"/>
    <n v="7"/>
    <n v="5"/>
    <n v="2"/>
    <n v="33"/>
    <n v="41198"/>
  </r>
  <r>
    <x v="2"/>
    <s v="Other"/>
    <s v="Single"/>
    <s v="High School"/>
    <s v="Engineer"/>
    <s v="Permanent"/>
    <s v="Austin"/>
    <n v="63"/>
    <n v="67226"/>
    <n v="13"/>
    <n v="16"/>
    <n v="1"/>
    <n v="8"/>
    <n v="47"/>
    <n v="36446"/>
  </r>
  <r>
    <x v="1"/>
    <s v="Male"/>
    <s v="Married"/>
    <s v="PhD"/>
    <s v="Support Staff"/>
    <s v="Permanent"/>
    <s v="Seattle"/>
    <n v="28"/>
    <n v="102127"/>
    <n v="31"/>
    <n v="1"/>
    <n v="12"/>
    <n v="9"/>
    <n v="37"/>
    <n v="41986"/>
  </r>
  <r>
    <x v="3"/>
    <s v="Female"/>
    <s v="Married"/>
    <s v="High School"/>
    <s v="Analyst"/>
    <s v="Intern"/>
    <s v="Boston"/>
    <n v="43"/>
    <n v="107362"/>
    <n v="30"/>
    <n v="17"/>
    <n v="9"/>
    <n v="9"/>
    <n v="47"/>
    <n v="35889"/>
  </r>
  <r>
    <x v="5"/>
    <s v="Female"/>
    <s v="Divorced"/>
    <s v="High School"/>
    <s v="HR Executive"/>
    <s v="Intern"/>
    <s v="Boston"/>
    <n v="54"/>
    <n v="56417"/>
    <n v="3"/>
    <n v="9"/>
    <n v="13"/>
    <n v="7"/>
    <n v="46"/>
    <n v="39511"/>
  </r>
  <r>
    <x v="2"/>
    <s v="Female"/>
    <s v="Widowed"/>
    <s v="Master"/>
    <s v="Developer"/>
    <s v="Contract"/>
    <s v="Denver"/>
    <n v="38"/>
    <n v="48693"/>
    <n v="30"/>
    <n v="6"/>
    <n v="7"/>
    <n v="9"/>
    <n v="51"/>
    <n v="40870"/>
  </r>
  <r>
    <x v="4"/>
    <s v="Other"/>
    <s v="Divorced"/>
    <s v="Master"/>
    <s v="Developer"/>
    <s v="Permanent"/>
    <s v="Seattle"/>
    <n v="45"/>
    <n v="109674"/>
    <n v="6"/>
    <n v="19"/>
    <n v="2"/>
    <n v="9"/>
    <n v="28"/>
    <n v="41356"/>
  </r>
  <r>
    <x v="1"/>
    <s v="Male"/>
    <s v="Divorced"/>
    <s v="PhD"/>
    <s v="Support Staff"/>
    <s v="Permanent"/>
    <s v="San Francisco"/>
    <n v="55"/>
    <n v="83161"/>
    <n v="29"/>
    <n v="13"/>
    <n v="6"/>
    <n v="3"/>
    <n v="59"/>
    <n v="43158"/>
  </r>
  <r>
    <x v="5"/>
    <s v="Other"/>
    <s v="Divorced"/>
    <s v="Master"/>
    <s v="HR Executive"/>
    <s v="Intern"/>
    <s v="Denver"/>
    <n v="49"/>
    <n v="32169"/>
    <n v="8"/>
    <n v="3"/>
    <n v="2"/>
    <n v="4"/>
    <n v="51"/>
    <n v="38089"/>
  </r>
  <r>
    <x v="5"/>
    <s v="Other"/>
    <s v="Divorced"/>
    <s v="Master"/>
    <s v="Sales Executive"/>
    <s v="Permanent"/>
    <s v="San Francisco"/>
    <n v="64"/>
    <n v="114092"/>
    <n v="33"/>
    <n v="7"/>
    <n v="1"/>
    <n v="2"/>
    <n v="39"/>
    <n v="45509"/>
  </r>
  <r>
    <x v="4"/>
    <s v="Female"/>
    <s v="Divorced"/>
    <s v="Master"/>
    <s v="HR Executive"/>
    <s v="Permanent"/>
    <s v="Denver"/>
    <n v="62"/>
    <n v="52052"/>
    <n v="17"/>
    <n v="9"/>
    <n v="14"/>
    <n v="3"/>
    <n v="47"/>
    <n v="42503"/>
  </r>
  <r>
    <x v="1"/>
    <s v="Other"/>
    <s v="Married"/>
    <s v="High School"/>
    <s v="Sales Executive"/>
    <s v="Permanent"/>
    <s v="Seattle"/>
    <n v="60"/>
    <n v="101849"/>
    <n v="11"/>
    <n v="5"/>
    <n v="7"/>
    <n v="5"/>
    <n v="52"/>
    <n v="41283"/>
  </r>
  <r>
    <x v="2"/>
    <s v="Female"/>
    <s v="Divorced"/>
    <s v="PhD"/>
    <s v="HR Executive"/>
    <s v="Intern"/>
    <s v="New York"/>
    <n v="43"/>
    <n v="103851"/>
    <n v="13"/>
    <n v="10"/>
    <n v="13"/>
    <n v="5"/>
    <n v="23"/>
    <n v="38198"/>
  </r>
  <r>
    <x v="6"/>
    <s v="Male"/>
    <s v="Divorced"/>
    <s v="Bachelor"/>
    <s v="HR Executive"/>
    <s v="Contract"/>
    <s v="Seattle"/>
    <n v="38"/>
    <n v="38036"/>
    <n v="11"/>
    <n v="17"/>
    <n v="2"/>
    <n v="6"/>
    <n v="53"/>
    <n v="43284"/>
  </r>
  <r>
    <x v="1"/>
    <s v="Female"/>
    <s v="Widowed"/>
    <s v="High School"/>
    <s v="Manager"/>
    <s v="Contract"/>
    <s v="Seattle"/>
    <n v="55"/>
    <n v="61778"/>
    <n v="31"/>
    <n v="12"/>
    <n v="13"/>
    <n v="7"/>
    <n v="22"/>
    <n v="40290"/>
  </r>
  <r>
    <x v="4"/>
    <s v="Male"/>
    <s v="Single"/>
    <s v="Master"/>
    <s v="Developer"/>
    <s v="Permanent"/>
    <s v="San Francisco"/>
    <n v="27"/>
    <n v="57734"/>
    <n v="28"/>
    <n v="16"/>
    <n v="14"/>
    <n v="7"/>
    <n v="45"/>
    <n v="41780"/>
  </r>
  <r>
    <x v="5"/>
    <s v="Female"/>
    <s v="Married"/>
    <s v="High School"/>
    <s v="HR Executive"/>
    <s v="Contract"/>
    <s v="San Francisco"/>
    <n v="27"/>
    <n v="53173"/>
    <n v="6"/>
    <n v="3"/>
    <n v="14"/>
    <n v="1"/>
    <n v="27"/>
    <n v="44119"/>
  </r>
  <r>
    <x v="2"/>
    <s v="Other"/>
    <s v="Married"/>
    <s v="Master"/>
    <s v="Support Staff"/>
    <s v="Intern"/>
    <s v="Seattle"/>
    <n v="55"/>
    <n v="60403"/>
    <n v="16"/>
    <n v="9"/>
    <n v="2"/>
    <n v="2"/>
    <n v="25"/>
    <n v="36252"/>
  </r>
  <r>
    <x v="1"/>
    <s v="Other"/>
    <s v="Married"/>
    <s v="Master"/>
    <s v="HR Executive"/>
    <s v="Intern"/>
    <s v="Seattle"/>
    <n v="22"/>
    <n v="96321"/>
    <n v="4"/>
    <n v="15"/>
    <n v="13"/>
    <n v="9"/>
    <n v="35"/>
    <n v="35080"/>
  </r>
  <r>
    <x v="6"/>
    <s v="Male"/>
    <s v="Divorced"/>
    <s v="High School"/>
    <s v="Analyst"/>
    <s v="Contract"/>
    <s v="Seattle"/>
    <n v="31"/>
    <n v="101675"/>
    <n v="35"/>
    <n v="5"/>
    <n v="11"/>
    <n v="2"/>
    <n v="43"/>
    <n v="45439"/>
  </r>
  <r>
    <x v="6"/>
    <s v="Male"/>
    <s v="Divorced"/>
    <s v="PhD"/>
    <s v="Developer"/>
    <s v="Contract"/>
    <s v="San Francisco"/>
    <n v="42"/>
    <n v="36344"/>
    <n v="26"/>
    <n v="13"/>
    <n v="5"/>
    <n v="6"/>
    <n v="58"/>
    <n v="44546"/>
  </r>
  <r>
    <x v="3"/>
    <s v="Male"/>
    <s v="Divorced"/>
    <s v="Master"/>
    <s v="Analyst"/>
    <s v="Permanent"/>
    <s v="Seattle"/>
    <n v="26"/>
    <n v="48800"/>
    <n v="12"/>
    <n v="14"/>
    <n v="14"/>
    <n v="1"/>
    <n v="49"/>
    <n v="44968"/>
  </r>
  <r>
    <x v="3"/>
    <s v="Female"/>
    <s v="Widowed"/>
    <s v="PhD"/>
    <s v="Developer"/>
    <s v="Contract"/>
    <s v="Seattle"/>
    <n v="23"/>
    <n v="55372"/>
    <n v="11"/>
    <n v="15"/>
    <n v="5"/>
    <n v="3"/>
    <n v="32"/>
    <n v="35627"/>
  </r>
  <r>
    <x v="0"/>
    <s v="Female"/>
    <s v="Single"/>
    <s v="Bachelor"/>
    <s v="Analyst"/>
    <s v="Permanent"/>
    <s v="Chicago"/>
    <n v="43"/>
    <n v="91516"/>
    <n v="37"/>
    <n v="16"/>
    <n v="7"/>
    <n v="2"/>
    <n v="24"/>
    <n v="37249"/>
  </r>
  <r>
    <x v="4"/>
    <s v="Male"/>
    <s v="Divorced"/>
    <s v="Master"/>
    <s v="HR Executive"/>
    <s v="Permanent"/>
    <s v="New York"/>
    <n v="23"/>
    <n v="50538"/>
    <n v="25"/>
    <n v="13"/>
    <n v="1"/>
    <n v="3"/>
    <n v="44"/>
    <n v="43247"/>
  </r>
  <r>
    <x v="1"/>
    <s v="Other"/>
    <s v="Single"/>
    <s v="PhD"/>
    <s v="HR Executive"/>
    <s v="Intern"/>
    <s v="Austin"/>
    <n v="31"/>
    <n v="93918"/>
    <n v="18"/>
    <n v="17"/>
    <n v="8"/>
    <n v="5"/>
    <n v="39"/>
    <n v="38099"/>
  </r>
  <r>
    <x v="1"/>
    <s v="Female"/>
    <s v="Widowed"/>
    <s v="PhD"/>
    <s v="Manager"/>
    <s v="Intern"/>
    <s v="New York"/>
    <n v="55"/>
    <n v="44973"/>
    <n v="19"/>
    <n v="8"/>
    <n v="3"/>
    <n v="6"/>
    <n v="37"/>
    <n v="37009"/>
  </r>
  <r>
    <x v="0"/>
    <s v="Female"/>
    <s v="Married"/>
    <s v="Bachelor"/>
    <s v="Support Staff"/>
    <s v="Intern"/>
    <s v="Chicago"/>
    <n v="37"/>
    <n v="101155"/>
    <n v="23"/>
    <n v="2"/>
    <n v="4"/>
    <n v="9"/>
    <n v="37"/>
    <n v="44942"/>
  </r>
  <r>
    <x v="5"/>
    <s v="Female"/>
    <s v="Divorced"/>
    <s v="PhD"/>
    <s v="Analyst"/>
    <s v="Intern"/>
    <s v="Austin"/>
    <n v="60"/>
    <n v="89500"/>
    <n v="38"/>
    <n v="5"/>
    <n v="9"/>
    <n v="4"/>
    <n v="21"/>
    <n v="44910"/>
  </r>
  <r>
    <x v="5"/>
    <s v="Male"/>
    <s v="Single"/>
    <s v="PhD"/>
    <s v="Sales Executive"/>
    <s v="Contract"/>
    <s v="Denver"/>
    <n v="43"/>
    <n v="66575"/>
    <n v="18"/>
    <n v="6"/>
    <n v="4"/>
    <n v="7"/>
    <n v="29"/>
    <n v="35095"/>
  </r>
  <r>
    <x v="0"/>
    <s v="Male"/>
    <s v="Single"/>
    <s v="Bachelor"/>
    <s v="Manager"/>
    <s v="Intern"/>
    <s v="Seattle"/>
    <n v="33"/>
    <n v="72261"/>
    <n v="26"/>
    <n v="12"/>
    <n v="10"/>
    <n v="6"/>
    <n v="31"/>
    <n v="37748"/>
  </r>
  <r>
    <x v="5"/>
    <s v="Male"/>
    <s v="Divorced"/>
    <s v="Master"/>
    <s v="Analyst"/>
    <s v="Contract"/>
    <s v="Chicago"/>
    <n v="45"/>
    <n v="57716"/>
    <n v="6"/>
    <n v="18"/>
    <n v="12"/>
    <n v="2"/>
    <n v="32"/>
    <n v="34772"/>
  </r>
  <r>
    <x v="3"/>
    <s v="Male"/>
    <s v="Married"/>
    <s v="PhD"/>
    <s v="Analyst"/>
    <s v="Intern"/>
    <s v="Denver"/>
    <n v="61"/>
    <n v="33236"/>
    <n v="4"/>
    <n v="1"/>
    <n v="5"/>
    <n v="8"/>
    <n v="30"/>
    <n v="41938"/>
  </r>
  <r>
    <x v="1"/>
    <s v="Male"/>
    <s v="Married"/>
    <s v="PhD"/>
    <s v="Manager"/>
    <s v="Contract"/>
    <s v="Seattle"/>
    <n v="59"/>
    <n v="45848"/>
    <n v="29"/>
    <n v="17"/>
    <n v="7"/>
    <n v="7"/>
    <n v="38"/>
    <n v="42435"/>
  </r>
  <r>
    <x v="0"/>
    <s v="Other"/>
    <s v="Married"/>
    <s v="PhD"/>
    <s v="HR Executive"/>
    <s v="Permanent"/>
    <s v="San Francisco"/>
    <n v="31"/>
    <n v="32352"/>
    <n v="34"/>
    <n v="11"/>
    <n v="4"/>
    <n v="7"/>
    <n v="54"/>
    <n v="38579"/>
  </r>
  <r>
    <x v="1"/>
    <s v="Other"/>
    <s v="Widowed"/>
    <s v="High School"/>
    <s v="Analyst"/>
    <s v="Contract"/>
    <s v="Boston"/>
    <n v="56"/>
    <n v="31932"/>
    <n v="17"/>
    <n v="10"/>
    <n v="14"/>
    <n v="8"/>
    <n v="58"/>
    <n v="44865"/>
  </r>
  <r>
    <x v="6"/>
    <s v="Male"/>
    <s v="Single"/>
    <s v="Bachelor"/>
    <s v="HR Executive"/>
    <s v="Contract"/>
    <s v="Chicago"/>
    <n v="53"/>
    <n v="106449"/>
    <n v="16"/>
    <n v="19"/>
    <n v="1"/>
    <n v="1"/>
    <n v="45"/>
    <n v="43754"/>
  </r>
  <r>
    <x v="3"/>
    <s v="Female"/>
    <s v="Single"/>
    <s v="High School"/>
    <s v="Manager"/>
    <s v="Intern"/>
    <s v="San Francisco"/>
    <n v="28"/>
    <n v="38556"/>
    <n v="2"/>
    <n v="14"/>
    <n v="9"/>
    <n v="1"/>
    <n v="33"/>
    <n v="41530"/>
  </r>
  <r>
    <x v="2"/>
    <s v="Male"/>
    <s v="Single"/>
    <s v="Bachelor"/>
    <s v="HR Executive"/>
    <s v="Contract"/>
    <s v="Chicago"/>
    <n v="42"/>
    <n v="116836"/>
    <n v="34"/>
    <n v="10"/>
    <n v="4"/>
    <n v="8"/>
    <n v="43"/>
    <n v="43247"/>
  </r>
  <r>
    <x v="3"/>
    <s v="Other"/>
    <s v="Widowed"/>
    <s v="Master"/>
    <s v="Developer"/>
    <s v="Permanent"/>
    <s v="Chicago"/>
    <n v="41"/>
    <n v="35498"/>
    <n v="8"/>
    <n v="15"/>
    <n v="9"/>
    <n v="4"/>
    <n v="20"/>
    <n v="45531"/>
  </r>
  <r>
    <x v="0"/>
    <s v="Other"/>
    <s v="Single"/>
    <s v="Master"/>
    <s v="Sales Executive"/>
    <s v="Permanent"/>
    <s v="San Francisco"/>
    <n v="47"/>
    <n v="106118"/>
    <n v="13"/>
    <n v="19"/>
    <n v="6"/>
    <n v="5"/>
    <n v="41"/>
    <n v="45433"/>
  </r>
  <r>
    <x v="2"/>
    <s v="Female"/>
    <s v="Widowed"/>
    <s v="PhD"/>
    <s v="Engineer"/>
    <s v="Intern"/>
    <s v="Austin"/>
    <n v="25"/>
    <n v="80098"/>
    <n v="8"/>
    <n v="4"/>
    <n v="1"/>
    <n v="8"/>
    <n v="42"/>
    <n v="43360"/>
  </r>
  <r>
    <x v="6"/>
    <s v="Other"/>
    <s v="Married"/>
    <s v="Bachelor"/>
    <s v="Analyst"/>
    <s v="Permanent"/>
    <s v="New York"/>
    <n v="43"/>
    <n v="94386"/>
    <n v="30"/>
    <n v="2"/>
    <n v="12"/>
    <n v="5"/>
    <n v="38"/>
    <n v="45192"/>
  </r>
  <r>
    <x v="0"/>
    <s v="Male"/>
    <s v="Divorced"/>
    <s v="Master"/>
    <s v="Support Staff"/>
    <s v="Contract"/>
    <s v="Seattle"/>
    <n v="36"/>
    <n v="39569"/>
    <n v="32"/>
    <n v="9"/>
    <n v="3"/>
    <n v="4"/>
    <n v="37"/>
    <n v="42722"/>
  </r>
  <r>
    <x v="4"/>
    <s v="Female"/>
    <s v="Single"/>
    <s v="Bachelor"/>
    <s v="Sales Executive"/>
    <s v="Permanent"/>
    <s v="Chicago"/>
    <n v="61"/>
    <n v="86882"/>
    <n v="36"/>
    <n v="10"/>
    <n v="11"/>
    <n v="6"/>
    <n v="31"/>
    <n v="41495"/>
  </r>
  <r>
    <x v="1"/>
    <s v="Male"/>
    <s v="Single"/>
    <s v="Master"/>
    <s v="Engineer"/>
    <s v="Intern"/>
    <s v="Seattle"/>
    <n v="42"/>
    <n v="100393"/>
    <n v="30"/>
    <n v="11"/>
    <n v="2"/>
    <n v="5"/>
    <n v="47"/>
    <n v="44284"/>
  </r>
  <r>
    <x v="6"/>
    <s v="Male"/>
    <s v="Married"/>
    <s v="High School"/>
    <s v="HR Executive"/>
    <s v="Contract"/>
    <s v="Boston"/>
    <n v="36"/>
    <n v="30340"/>
    <n v="1"/>
    <n v="14"/>
    <n v="9"/>
    <n v="7"/>
    <n v="47"/>
    <n v="38369"/>
  </r>
  <r>
    <x v="1"/>
    <s v="Female"/>
    <s v="Divorced"/>
    <s v="Master"/>
    <s v="Analyst"/>
    <s v="Intern"/>
    <s v="San Francisco"/>
    <n v="43"/>
    <n v="73949"/>
    <n v="39"/>
    <n v="7"/>
    <n v="12"/>
    <n v="7"/>
    <n v="52"/>
    <n v="43234"/>
  </r>
  <r>
    <x v="5"/>
    <s v="Male"/>
    <s v="Widowed"/>
    <s v="High School"/>
    <s v="HR Executive"/>
    <s v="Contract"/>
    <s v="Seattle"/>
    <n v="49"/>
    <n v="112302"/>
    <n v="17"/>
    <n v="15"/>
    <n v="1"/>
    <n v="4"/>
    <n v="38"/>
    <n v="38279"/>
  </r>
  <r>
    <x v="4"/>
    <s v="Other"/>
    <s v="Divorced"/>
    <s v="Master"/>
    <s v="Developer"/>
    <s v="Permanent"/>
    <s v="San Francisco"/>
    <n v="35"/>
    <n v="92443"/>
    <n v="20"/>
    <n v="19"/>
    <n v="13"/>
    <n v="5"/>
    <n v="47"/>
    <n v="38028"/>
  </r>
  <r>
    <x v="4"/>
    <s v="Male"/>
    <s v="Married"/>
    <s v="PhD"/>
    <s v="Manager"/>
    <s v="Intern"/>
    <s v="Seattle"/>
    <n v="48"/>
    <n v="104027"/>
    <n v="24"/>
    <n v="15"/>
    <n v="14"/>
    <n v="3"/>
    <n v="56"/>
    <n v="35597"/>
  </r>
  <r>
    <x v="6"/>
    <s v="Female"/>
    <s v="Married"/>
    <s v="High School"/>
    <s v="Analyst"/>
    <s v="Intern"/>
    <s v="New York"/>
    <n v="62"/>
    <n v="30138"/>
    <n v="22"/>
    <n v="8"/>
    <n v="9"/>
    <n v="4"/>
    <n v="45"/>
    <n v="35170"/>
  </r>
  <r>
    <x v="4"/>
    <s v="Female"/>
    <s v="Divorced"/>
    <s v="Master"/>
    <s v="Engineer"/>
    <s v="Contract"/>
    <s v="New York"/>
    <n v="61"/>
    <n v="30358"/>
    <n v="29"/>
    <n v="11"/>
    <n v="9"/>
    <n v="4"/>
    <n v="54"/>
    <n v="41601"/>
  </r>
  <r>
    <x v="2"/>
    <s v="Female"/>
    <s v="Widowed"/>
    <s v="PhD"/>
    <s v="Engineer"/>
    <s v="Intern"/>
    <s v="New York"/>
    <n v="49"/>
    <n v="105250"/>
    <n v="22"/>
    <n v="9"/>
    <n v="8"/>
    <n v="3"/>
    <n v="53"/>
    <n v="42223"/>
  </r>
  <r>
    <x v="4"/>
    <s v="Male"/>
    <s v="Widowed"/>
    <s v="High School"/>
    <s v="Developer"/>
    <s v="Contract"/>
    <s v="New York"/>
    <n v="47"/>
    <n v="115376"/>
    <n v="9"/>
    <n v="15"/>
    <n v="8"/>
    <n v="5"/>
    <n v="54"/>
    <n v="41247"/>
  </r>
  <r>
    <x v="1"/>
    <s v="Female"/>
    <s v="Single"/>
    <s v="PhD"/>
    <s v="Developer"/>
    <s v="Contract"/>
    <s v="New York"/>
    <n v="23"/>
    <n v="60654"/>
    <n v="37"/>
    <n v="1"/>
    <n v="11"/>
    <n v="5"/>
    <n v="59"/>
    <n v="41399"/>
  </r>
  <r>
    <x v="1"/>
    <s v="Female"/>
    <s v="Widowed"/>
    <s v="Bachelor"/>
    <s v="Analyst"/>
    <s v="Contract"/>
    <s v="New York"/>
    <n v="46"/>
    <n v="55879"/>
    <n v="10"/>
    <n v="1"/>
    <n v="14"/>
    <n v="7"/>
    <n v="35"/>
    <n v="38856"/>
  </r>
  <r>
    <x v="0"/>
    <s v="Male"/>
    <s v="Divorced"/>
    <s v="Bachelor"/>
    <s v="HR Executive"/>
    <s v="Contract"/>
    <s v="San Francisco"/>
    <n v="24"/>
    <n v="111532"/>
    <n v="36"/>
    <n v="19"/>
    <n v="12"/>
    <n v="4"/>
    <n v="57"/>
    <n v="41182"/>
  </r>
  <r>
    <x v="1"/>
    <s v="Other"/>
    <s v="Married"/>
    <s v="High School"/>
    <s v="Support Staff"/>
    <s v="Permanent"/>
    <s v="Chicago"/>
    <n v="29"/>
    <n v="85778"/>
    <n v="37"/>
    <n v="3"/>
    <n v="1"/>
    <n v="4"/>
    <n v="32"/>
    <n v="34705"/>
  </r>
  <r>
    <x v="0"/>
    <s v="Male"/>
    <s v="Single"/>
    <s v="Master"/>
    <s v="Engineer"/>
    <s v="Contract"/>
    <s v="Seattle"/>
    <n v="54"/>
    <n v="67772"/>
    <n v="28"/>
    <n v="10"/>
    <n v="11"/>
    <n v="9"/>
    <n v="42"/>
    <n v="42384"/>
  </r>
  <r>
    <x v="1"/>
    <s v="Female"/>
    <s v="Single"/>
    <s v="High School"/>
    <s v="Engineer"/>
    <s v="Intern"/>
    <s v="New York"/>
    <n v="63"/>
    <n v="88478"/>
    <n v="28"/>
    <n v="8"/>
    <n v="8"/>
    <n v="6"/>
    <n v="41"/>
    <n v="41791"/>
  </r>
  <r>
    <x v="2"/>
    <s v="Female"/>
    <s v="Married"/>
    <s v="PhD"/>
    <s v="Developer"/>
    <s v="Permanent"/>
    <s v="San Francisco"/>
    <n v="56"/>
    <n v="94353"/>
    <n v="21"/>
    <n v="15"/>
    <n v="10"/>
    <n v="4"/>
    <n v="35"/>
    <n v="35557"/>
  </r>
  <r>
    <x v="0"/>
    <s v="Male"/>
    <s v="Widowed"/>
    <s v="Master"/>
    <s v="Sales Executive"/>
    <s v="Intern"/>
    <s v="San Francisco"/>
    <n v="27"/>
    <n v="56762"/>
    <n v="24"/>
    <n v="10"/>
    <n v="14"/>
    <n v="2"/>
    <n v="47"/>
    <n v="35939"/>
  </r>
  <r>
    <x v="3"/>
    <s v="Other"/>
    <s v="Married"/>
    <s v="Bachelor"/>
    <s v="Developer"/>
    <s v="Permanent"/>
    <s v="San Francisco"/>
    <n v="60"/>
    <n v="43283"/>
    <n v="2"/>
    <n v="1"/>
    <n v="3"/>
    <n v="6"/>
    <n v="54"/>
    <n v="41943"/>
  </r>
  <r>
    <x v="5"/>
    <s v="Female"/>
    <s v="Widowed"/>
    <s v="Master"/>
    <s v="Support Staff"/>
    <s v="Contract"/>
    <s v="Chicago"/>
    <n v="44"/>
    <n v="93922"/>
    <n v="8"/>
    <n v="18"/>
    <n v="11"/>
    <n v="2"/>
    <n v="27"/>
    <n v="42647"/>
  </r>
  <r>
    <x v="6"/>
    <s v="Female"/>
    <s v="Married"/>
    <s v="Bachelor"/>
    <s v="HR Executive"/>
    <s v="Permanent"/>
    <s v="Seattle"/>
    <n v="46"/>
    <n v="69420"/>
    <n v="27"/>
    <n v="2"/>
    <n v="7"/>
    <n v="5"/>
    <n v="41"/>
    <n v="43916"/>
  </r>
  <r>
    <x v="1"/>
    <s v="Female"/>
    <s v="Divorced"/>
    <s v="Master"/>
    <s v="HR Executive"/>
    <s v="Permanent"/>
    <s v="Chicago"/>
    <n v="64"/>
    <n v="85568"/>
    <n v="22"/>
    <n v="19"/>
    <n v="11"/>
    <n v="6"/>
    <n v="40"/>
    <n v="40118"/>
  </r>
  <r>
    <x v="4"/>
    <s v="Male"/>
    <s v="Widowed"/>
    <s v="Master"/>
    <s v="Sales Executive"/>
    <s v="Intern"/>
    <s v="Austin"/>
    <n v="40"/>
    <n v="115090"/>
    <n v="37"/>
    <n v="13"/>
    <n v="1"/>
    <n v="4"/>
    <n v="45"/>
    <n v="42185"/>
  </r>
  <r>
    <x v="1"/>
    <s v="Female"/>
    <s v="Divorced"/>
    <s v="Master"/>
    <s v="Engineer"/>
    <s v="Intern"/>
    <s v="Denver"/>
    <n v="26"/>
    <n v="50219"/>
    <n v="27"/>
    <n v="1"/>
    <n v="1"/>
    <n v="3"/>
    <n v="59"/>
    <n v="42511"/>
  </r>
  <r>
    <x v="4"/>
    <s v="Other"/>
    <s v="Single"/>
    <s v="PhD"/>
    <s v="Developer"/>
    <s v="Contract"/>
    <s v="San Francisco"/>
    <n v="32"/>
    <n v="87169"/>
    <n v="29"/>
    <n v="2"/>
    <n v="10"/>
    <n v="7"/>
    <n v="40"/>
    <n v="43580"/>
  </r>
  <r>
    <x v="5"/>
    <s v="Female"/>
    <s v="Married"/>
    <s v="PhD"/>
    <s v="HR Executive"/>
    <s v="Permanent"/>
    <s v="Austin"/>
    <n v="33"/>
    <n v="104965"/>
    <n v="3"/>
    <n v="16"/>
    <n v="13"/>
    <n v="2"/>
    <n v="44"/>
    <n v="41238"/>
  </r>
  <r>
    <x v="5"/>
    <s v="Female"/>
    <s v="Single"/>
    <s v="High School"/>
    <s v="Support Staff"/>
    <s v="Permanent"/>
    <s v="Boston"/>
    <n v="31"/>
    <n v="76840"/>
    <n v="13"/>
    <n v="15"/>
    <n v="5"/>
    <n v="6"/>
    <n v="20"/>
    <n v="42718"/>
  </r>
  <r>
    <x v="5"/>
    <s v="Other"/>
    <s v="Single"/>
    <s v="High School"/>
    <s v="Analyst"/>
    <s v="Permanent"/>
    <s v="New York"/>
    <n v="29"/>
    <n v="74695"/>
    <n v="10"/>
    <n v="13"/>
    <n v="5"/>
    <n v="4"/>
    <n v="25"/>
    <n v="45081"/>
  </r>
  <r>
    <x v="4"/>
    <s v="Female"/>
    <s v="Single"/>
    <s v="Bachelor"/>
    <s v="Manager"/>
    <s v="Contract"/>
    <s v="Denver"/>
    <n v="45"/>
    <n v="114754"/>
    <n v="36"/>
    <n v="16"/>
    <n v="8"/>
    <n v="6"/>
    <n v="42"/>
    <n v="35808"/>
  </r>
  <r>
    <x v="1"/>
    <s v="Male"/>
    <s v="Single"/>
    <s v="PhD"/>
    <s v="Manager"/>
    <s v="Contract"/>
    <s v="New York"/>
    <n v="49"/>
    <n v="107988"/>
    <n v="9"/>
    <n v="17"/>
    <n v="7"/>
    <n v="4"/>
    <n v="42"/>
    <n v="40476"/>
  </r>
  <r>
    <x v="5"/>
    <s v="Male"/>
    <s v="Married"/>
    <s v="Bachelor"/>
    <s v="Manager"/>
    <s v="Contract"/>
    <s v="Chicago"/>
    <n v="62"/>
    <n v="88342"/>
    <n v="27"/>
    <n v="7"/>
    <n v="8"/>
    <n v="4"/>
    <n v="42"/>
    <n v="35625"/>
  </r>
  <r>
    <x v="2"/>
    <s v="Male"/>
    <s v="Single"/>
    <s v="High School"/>
    <s v="Engineer"/>
    <s v="Contract"/>
    <s v="Denver"/>
    <n v="57"/>
    <n v="48951"/>
    <n v="34"/>
    <n v="17"/>
    <n v="6"/>
    <n v="4"/>
    <n v="51"/>
    <n v="39529"/>
  </r>
  <r>
    <x v="0"/>
    <s v="Other"/>
    <s v="Married"/>
    <s v="Bachelor"/>
    <s v="Developer"/>
    <s v="Contract"/>
    <s v="Seattle"/>
    <n v="58"/>
    <n v="31307"/>
    <n v="1"/>
    <n v="7"/>
    <n v="6"/>
    <n v="9"/>
    <n v="49"/>
    <n v="37733"/>
  </r>
  <r>
    <x v="4"/>
    <s v="Female"/>
    <s v="Married"/>
    <s v="High School"/>
    <s v="Sales Executive"/>
    <s v="Intern"/>
    <s v="Austin"/>
    <n v="42"/>
    <n v="110388"/>
    <n v="32"/>
    <n v="13"/>
    <n v="2"/>
    <n v="7"/>
    <n v="32"/>
    <n v="42597"/>
  </r>
  <r>
    <x v="4"/>
    <s v="Male"/>
    <s v="Divorced"/>
    <s v="PhD"/>
    <s v="HR Executive"/>
    <s v="Permanent"/>
    <s v="Seattle"/>
    <n v="29"/>
    <n v="65428"/>
    <n v="25"/>
    <n v="5"/>
    <n v="6"/>
    <n v="3"/>
    <n v="37"/>
    <n v="35717"/>
  </r>
  <r>
    <x v="1"/>
    <s v="Other"/>
    <s v="Widowed"/>
    <s v="Master"/>
    <s v="Analyst"/>
    <s v="Permanent"/>
    <s v="Chicago"/>
    <n v="30"/>
    <n v="105774"/>
    <n v="29"/>
    <n v="17"/>
    <n v="5"/>
    <n v="3"/>
    <n v="42"/>
    <n v="38930"/>
  </r>
  <r>
    <x v="4"/>
    <s v="Female"/>
    <s v="Widowed"/>
    <s v="PhD"/>
    <s v="Support Staff"/>
    <s v="Permanent"/>
    <s v="New York"/>
    <n v="36"/>
    <n v="68975"/>
    <n v="7"/>
    <n v="3"/>
    <n v="13"/>
    <n v="6"/>
    <n v="34"/>
    <n v="39177"/>
  </r>
  <r>
    <x v="4"/>
    <s v="Other"/>
    <s v="Married"/>
    <s v="Bachelor"/>
    <s v="Analyst"/>
    <s v="Permanent"/>
    <s v="Denver"/>
    <n v="61"/>
    <n v="31140"/>
    <n v="3"/>
    <n v="7"/>
    <n v="3"/>
    <n v="6"/>
    <n v="52"/>
    <n v="43012"/>
  </r>
  <r>
    <x v="5"/>
    <s v="Male"/>
    <s v="Divorced"/>
    <s v="Bachelor"/>
    <s v="Support Staff"/>
    <s v="Permanent"/>
    <s v="Seattle"/>
    <n v="39"/>
    <n v="54842"/>
    <n v="20"/>
    <n v="17"/>
    <n v="6"/>
    <n v="4"/>
    <n v="40"/>
    <n v="36266"/>
  </r>
  <r>
    <x v="1"/>
    <s v="Male"/>
    <s v="Married"/>
    <s v="PhD"/>
    <s v="Engineer"/>
    <s v="Permanent"/>
    <s v="Seattle"/>
    <n v="63"/>
    <n v="56421"/>
    <n v="20"/>
    <n v="7"/>
    <n v="8"/>
    <n v="9"/>
    <n v="58"/>
    <n v="44638"/>
  </r>
  <r>
    <x v="5"/>
    <s v="Male"/>
    <s v="Married"/>
    <s v="PhD"/>
    <s v="Developer"/>
    <s v="Permanent"/>
    <s v="New York"/>
    <n v="41"/>
    <n v="31708"/>
    <n v="30"/>
    <n v="1"/>
    <n v="9"/>
    <n v="4"/>
    <n v="42"/>
    <n v="44403"/>
  </r>
  <r>
    <x v="0"/>
    <s v="Other"/>
    <s v="Married"/>
    <s v="High School"/>
    <s v="Manager"/>
    <s v="Permanent"/>
    <s v="Denver"/>
    <n v="27"/>
    <n v="33630"/>
    <n v="35"/>
    <n v="17"/>
    <n v="1"/>
    <n v="9"/>
    <n v="46"/>
    <n v="36280"/>
  </r>
  <r>
    <x v="0"/>
    <s v="Other"/>
    <s v="Divorced"/>
    <s v="Bachelor"/>
    <s v="Developer"/>
    <s v="Intern"/>
    <s v="Austin"/>
    <n v="33"/>
    <n v="49595"/>
    <n v="35"/>
    <n v="17"/>
    <n v="3"/>
    <n v="4"/>
    <n v="37"/>
    <n v="43395"/>
  </r>
  <r>
    <x v="5"/>
    <s v="Male"/>
    <s v="Widowed"/>
    <s v="Bachelor"/>
    <s v="Engineer"/>
    <s v="Permanent"/>
    <s v="New York"/>
    <n v="23"/>
    <n v="106021"/>
    <n v="39"/>
    <n v="11"/>
    <n v="3"/>
    <n v="2"/>
    <n v="43"/>
    <n v="40819"/>
  </r>
  <r>
    <x v="0"/>
    <s v="Other"/>
    <s v="Divorced"/>
    <s v="PhD"/>
    <s v="Sales Executive"/>
    <s v="Intern"/>
    <s v="Seattle"/>
    <n v="28"/>
    <n v="58308"/>
    <n v="27"/>
    <n v="3"/>
    <n v="11"/>
    <n v="2"/>
    <n v="59"/>
    <n v="37089"/>
  </r>
  <r>
    <x v="1"/>
    <s v="Male"/>
    <s v="Single"/>
    <s v="Master"/>
    <s v="Sales Executive"/>
    <s v="Contract"/>
    <s v="Austin"/>
    <n v="37"/>
    <n v="74789"/>
    <n v="26"/>
    <n v="15"/>
    <n v="8"/>
    <n v="5"/>
    <n v="26"/>
    <n v="36789"/>
  </r>
  <r>
    <x v="6"/>
    <s v="Male"/>
    <s v="Divorced"/>
    <s v="Bachelor"/>
    <s v="Engineer"/>
    <s v="Permanent"/>
    <s v="Austin"/>
    <n v="24"/>
    <n v="85690"/>
    <n v="14"/>
    <n v="11"/>
    <n v="1"/>
    <n v="4"/>
    <n v="39"/>
    <n v="42183"/>
  </r>
  <r>
    <x v="5"/>
    <s v="Female"/>
    <s v="Divorced"/>
    <s v="Master"/>
    <s v="Support Staff"/>
    <s v="Contract"/>
    <s v="New York"/>
    <n v="24"/>
    <n v="56086"/>
    <n v="17"/>
    <n v="16"/>
    <n v="5"/>
    <n v="7"/>
    <n v="46"/>
    <n v="41891"/>
  </r>
  <r>
    <x v="2"/>
    <s v="Other"/>
    <s v="Divorced"/>
    <s v="PhD"/>
    <s v="HR Executive"/>
    <s v="Contract"/>
    <s v="Seattle"/>
    <n v="48"/>
    <n v="46859"/>
    <n v="18"/>
    <n v="9"/>
    <n v="3"/>
    <n v="5"/>
    <n v="25"/>
    <n v="38412"/>
  </r>
  <r>
    <x v="2"/>
    <s v="Male"/>
    <s v="Divorced"/>
    <s v="PhD"/>
    <s v="HR Executive"/>
    <s v="Contract"/>
    <s v="Chicago"/>
    <n v="64"/>
    <n v="37684"/>
    <n v="29"/>
    <n v="1"/>
    <n v="2"/>
    <n v="6"/>
    <n v="46"/>
    <n v="37569"/>
  </r>
  <r>
    <x v="4"/>
    <s v="Male"/>
    <s v="Widowed"/>
    <s v="High School"/>
    <s v="Support Staff"/>
    <s v="Intern"/>
    <s v="Seattle"/>
    <n v="61"/>
    <n v="31207"/>
    <n v="20"/>
    <n v="16"/>
    <n v="8"/>
    <n v="4"/>
    <n v="28"/>
    <n v="43583"/>
  </r>
  <r>
    <x v="0"/>
    <s v="Other"/>
    <s v="Single"/>
    <s v="Bachelor"/>
    <s v="Sales Executive"/>
    <s v="Contract"/>
    <s v="San Francisco"/>
    <n v="59"/>
    <n v="76099"/>
    <n v="27"/>
    <n v="9"/>
    <n v="3"/>
    <n v="2"/>
    <n v="50"/>
    <n v="43354"/>
  </r>
  <r>
    <x v="2"/>
    <s v="Female"/>
    <s v="Widowed"/>
    <s v="Master"/>
    <s v="Sales Executive"/>
    <s v="Contract"/>
    <s v="Denver"/>
    <n v="54"/>
    <n v="97496"/>
    <n v="18"/>
    <n v="19"/>
    <n v="7"/>
    <n v="9"/>
    <n v="40"/>
    <n v="37063"/>
  </r>
  <r>
    <x v="4"/>
    <s v="Female"/>
    <s v="Widowed"/>
    <s v="High School"/>
    <s v="Sales Executive"/>
    <s v="Contract"/>
    <s v="Boston"/>
    <n v="49"/>
    <n v="96093"/>
    <n v="4"/>
    <n v="12"/>
    <n v="12"/>
    <n v="7"/>
    <n v="45"/>
    <n v="36755"/>
  </r>
  <r>
    <x v="6"/>
    <s v="Male"/>
    <s v="Divorced"/>
    <s v="Bachelor"/>
    <s v="Developer"/>
    <s v="Permanent"/>
    <s v="Chicago"/>
    <n v="22"/>
    <n v="59689"/>
    <n v="1"/>
    <n v="19"/>
    <n v="11"/>
    <n v="4"/>
    <n v="59"/>
    <n v="41741"/>
  </r>
  <r>
    <x v="1"/>
    <s v="Other"/>
    <s v="Married"/>
    <s v="High School"/>
    <s v="Sales Executive"/>
    <s v="Permanent"/>
    <s v="Austin"/>
    <n v="29"/>
    <n v="78651"/>
    <n v="1"/>
    <n v="9"/>
    <n v="1"/>
    <n v="3"/>
    <n v="32"/>
    <n v="40567"/>
  </r>
  <r>
    <x v="1"/>
    <s v="Female"/>
    <s v="Married"/>
    <s v="PhD"/>
    <s v="Analyst"/>
    <s v="Intern"/>
    <s v="Chicago"/>
    <n v="58"/>
    <n v="43893"/>
    <n v="26"/>
    <n v="7"/>
    <n v="6"/>
    <n v="3"/>
    <n v="42"/>
    <n v="41744"/>
  </r>
  <r>
    <x v="1"/>
    <s v="Other"/>
    <s v="Widowed"/>
    <s v="Bachelor"/>
    <s v="Manager"/>
    <s v="Intern"/>
    <s v="Denver"/>
    <n v="53"/>
    <n v="96418"/>
    <n v="20"/>
    <n v="14"/>
    <n v="3"/>
    <n v="9"/>
    <n v="39"/>
    <n v="45152"/>
  </r>
  <r>
    <x v="2"/>
    <s v="Other"/>
    <s v="Widowed"/>
    <s v="High School"/>
    <s v="Sales Executive"/>
    <s v="Permanent"/>
    <s v="Austin"/>
    <n v="64"/>
    <n v="90011"/>
    <n v="23"/>
    <n v="19"/>
    <n v="8"/>
    <n v="5"/>
    <n v="56"/>
    <n v="42314"/>
  </r>
  <r>
    <x v="6"/>
    <s v="Male"/>
    <s v="Divorced"/>
    <s v="High School"/>
    <s v="Support Staff"/>
    <s v="Intern"/>
    <s v="Denver"/>
    <n v="58"/>
    <n v="68635"/>
    <n v="10"/>
    <n v="19"/>
    <n v="6"/>
    <n v="3"/>
    <n v="47"/>
    <n v="38802"/>
  </r>
  <r>
    <x v="2"/>
    <s v="Female"/>
    <s v="Widowed"/>
    <s v="Master"/>
    <s v="Manager"/>
    <s v="Permanent"/>
    <s v="Austin"/>
    <n v="25"/>
    <n v="86115"/>
    <n v="11"/>
    <n v="2"/>
    <n v="12"/>
    <n v="5"/>
    <n v="36"/>
    <n v="36763"/>
  </r>
  <r>
    <x v="0"/>
    <s v="Male"/>
    <s v="Divorced"/>
    <s v="High School"/>
    <s v="Developer"/>
    <s v="Contract"/>
    <s v="Chicago"/>
    <n v="51"/>
    <n v="108405"/>
    <n v="5"/>
    <n v="9"/>
    <n v="2"/>
    <n v="2"/>
    <n v="47"/>
    <n v="42891"/>
  </r>
  <r>
    <x v="2"/>
    <s v="Female"/>
    <s v="Married"/>
    <s v="Bachelor"/>
    <s v="Support Staff"/>
    <s v="Contract"/>
    <s v="Austin"/>
    <n v="27"/>
    <n v="102702"/>
    <n v="1"/>
    <n v="13"/>
    <n v="6"/>
    <n v="4"/>
    <n v="21"/>
    <n v="40137"/>
  </r>
  <r>
    <x v="6"/>
    <s v="Female"/>
    <s v="Married"/>
    <s v="Bachelor"/>
    <s v="Manager"/>
    <s v="Intern"/>
    <s v="Austin"/>
    <n v="40"/>
    <n v="108518"/>
    <n v="17"/>
    <n v="15"/>
    <n v="7"/>
    <n v="2"/>
    <n v="44"/>
    <n v="36680"/>
  </r>
  <r>
    <x v="6"/>
    <s v="Female"/>
    <s v="Single"/>
    <s v="Master"/>
    <s v="Support Staff"/>
    <s v="Permanent"/>
    <s v="San Francisco"/>
    <n v="53"/>
    <n v="102805"/>
    <n v="22"/>
    <n v="3"/>
    <n v="5"/>
    <n v="2"/>
    <n v="25"/>
    <n v="37585"/>
  </r>
  <r>
    <x v="0"/>
    <s v="Female"/>
    <s v="Married"/>
    <s v="Bachelor"/>
    <s v="Developer"/>
    <s v="Permanent"/>
    <s v="Seattle"/>
    <n v="30"/>
    <n v="88954"/>
    <n v="34"/>
    <n v="11"/>
    <n v="3"/>
    <n v="8"/>
    <n v="30"/>
    <n v="43149"/>
  </r>
  <r>
    <x v="6"/>
    <s v="Female"/>
    <s v="Widowed"/>
    <s v="PhD"/>
    <s v="Analyst"/>
    <s v="Intern"/>
    <s v="Seattle"/>
    <n v="33"/>
    <n v="58064"/>
    <n v="29"/>
    <n v="14"/>
    <n v="4"/>
    <n v="1"/>
    <n v="57"/>
    <n v="43869"/>
  </r>
  <r>
    <x v="6"/>
    <s v="Other"/>
    <s v="Married"/>
    <s v="Bachelor"/>
    <s v="Developer"/>
    <s v="Permanent"/>
    <s v="Boston"/>
    <n v="32"/>
    <n v="109063"/>
    <n v="4"/>
    <n v="8"/>
    <n v="4"/>
    <n v="7"/>
    <n v="25"/>
    <n v="40205"/>
  </r>
  <r>
    <x v="1"/>
    <s v="Male"/>
    <s v="Divorced"/>
    <s v="Bachelor"/>
    <s v="Developer"/>
    <s v="Contract"/>
    <s v="Boston"/>
    <n v="37"/>
    <n v="32454"/>
    <n v="5"/>
    <n v="18"/>
    <n v="6"/>
    <n v="5"/>
    <n v="30"/>
    <n v="38822"/>
  </r>
  <r>
    <x v="0"/>
    <s v="Other"/>
    <s v="Married"/>
    <s v="High School"/>
    <s v="Support Staff"/>
    <s v="Intern"/>
    <s v="San Francisco"/>
    <n v="22"/>
    <n v="50878"/>
    <n v="11"/>
    <n v="19"/>
    <n v="10"/>
    <n v="8"/>
    <n v="33"/>
    <n v="45180"/>
  </r>
  <r>
    <x v="3"/>
    <s v="Female"/>
    <s v="Single"/>
    <s v="High School"/>
    <s v="Engineer"/>
    <s v="Intern"/>
    <s v="Boston"/>
    <n v="42"/>
    <n v="81098"/>
    <n v="21"/>
    <n v="16"/>
    <n v="1"/>
    <n v="1"/>
    <n v="21"/>
    <n v="40916"/>
  </r>
  <r>
    <x v="3"/>
    <s v="Male"/>
    <s v="Married"/>
    <s v="Bachelor"/>
    <s v="HR Executive"/>
    <s v="Permanent"/>
    <s v="Denver"/>
    <n v="51"/>
    <n v="92154"/>
    <n v="35"/>
    <n v="2"/>
    <n v="11"/>
    <n v="7"/>
    <n v="59"/>
    <n v="40734"/>
  </r>
  <r>
    <x v="6"/>
    <s v="Female"/>
    <s v="Divorced"/>
    <s v="Master"/>
    <s v="Sales Executive"/>
    <s v="Intern"/>
    <s v="Chicago"/>
    <n v="34"/>
    <n v="42991"/>
    <n v="12"/>
    <n v="8"/>
    <n v="4"/>
    <n v="5"/>
    <n v="22"/>
    <n v="36314"/>
  </r>
  <r>
    <x v="3"/>
    <s v="Male"/>
    <s v="Divorced"/>
    <s v="High School"/>
    <s v="Sales Executive"/>
    <s v="Permanent"/>
    <s v="New York"/>
    <n v="55"/>
    <n v="98344"/>
    <n v="26"/>
    <n v="6"/>
    <n v="10"/>
    <n v="4"/>
    <n v="54"/>
    <n v="42360"/>
  </r>
  <r>
    <x v="3"/>
    <s v="Other"/>
    <s v="Widowed"/>
    <s v="Master"/>
    <s v="Analyst"/>
    <s v="Permanent"/>
    <s v="Denver"/>
    <n v="25"/>
    <n v="66593"/>
    <n v="19"/>
    <n v="12"/>
    <n v="13"/>
    <n v="7"/>
    <n v="52"/>
    <n v="41630"/>
  </r>
  <r>
    <x v="6"/>
    <s v="Male"/>
    <s v="Married"/>
    <s v="Bachelor"/>
    <s v="Analyst"/>
    <s v="Permanent"/>
    <s v="New York"/>
    <n v="49"/>
    <n v="66304"/>
    <n v="7"/>
    <n v="15"/>
    <n v="4"/>
    <n v="2"/>
    <n v="43"/>
    <n v="42197"/>
  </r>
  <r>
    <x v="3"/>
    <s v="Male"/>
    <s v="Divorced"/>
    <s v="Bachelor"/>
    <s v="Sales Executive"/>
    <s v="Permanent"/>
    <s v="New York"/>
    <n v="59"/>
    <n v="60386"/>
    <n v="7"/>
    <n v="8"/>
    <n v="10"/>
    <n v="1"/>
    <n v="38"/>
    <n v="39130"/>
  </r>
  <r>
    <x v="2"/>
    <s v="Male"/>
    <s v="Single"/>
    <s v="PhD"/>
    <s v="HR Executive"/>
    <s v="Permanent"/>
    <s v="San Francisco"/>
    <n v="52"/>
    <n v="85220"/>
    <n v="26"/>
    <n v="4"/>
    <n v="1"/>
    <n v="1"/>
    <n v="37"/>
    <n v="41852"/>
  </r>
  <r>
    <x v="4"/>
    <s v="Male"/>
    <s v="Widowed"/>
    <s v="High School"/>
    <s v="Sales Executive"/>
    <s v="Intern"/>
    <s v="Denver"/>
    <n v="48"/>
    <n v="99338"/>
    <n v="5"/>
    <n v="15"/>
    <n v="9"/>
    <n v="1"/>
    <n v="43"/>
    <n v="35417"/>
  </r>
  <r>
    <x v="0"/>
    <s v="Male"/>
    <s v="Single"/>
    <s v="Bachelor"/>
    <s v="Engineer"/>
    <s v="Contract"/>
    <s v="San Francisco"/>
    <n v="26"/>
    <n v="51083"/>
    <n v="21"/>
    <n v="17"/>
    <n v="4"/>
    <n v="5"/>
    <n v="54"/>
    <n v="39626"/>
  </r>
  <r>
    <x v="4"/>
    <s v="Female"/>
    <s v="Married"/>
    <s v="PhD"/>
    <s v="HR Executive"/>
    <s v="Contract"/>
    <s v="Austin"/>
    <n v="46"/>
    <n v="48354"/>
    <n v="14"/>
    <n v="13"/>
    <n v="7"/>
    <n v="7"/>
    <n v="20"/>
    <n v="44600"/>
  </r>
  <r>
    <x v="6"/>
    <s v="Male"/>
    <s v="Married"/>
    <s v="High School"/>
    <s v="Analyst"/>
    <s v="Intern"/>
    <s v="New York"/>
    <n v="24"/>
    <n v="52190"/>
    <n v="4"/>
    <n v="18"/>
    <n v="12"/>
    <n v="2"/>
    <n v="55"/>
    <n v="40948"/>
  </r>
  <r>
    <x v="1"/>
    <s v="Male"/>
    <s v="Married"/>
    <s v="Bachelor"/>
    <s v="Manager"/>
    <s v="Intern"/>
    <s v="Chicago"/>
    <n v="54"/>
    <n v="36142"/>
    <n v="23"/>
    <n v="2"/>
    <n v="14"/>
    <n v="8"/>
    <n v="44"/>
    <n v="35547"/>
  </r>
  <r>
    <x v="0"/>
    <s v="Other"/>
    <s v="Widowed"/>
    <s v="Bachelor"/>
    <s v="Support Staff"/>
    <s v="Contract"/>
    <s v="Boston"/>
    <n v="25"/>
    <n v="58398"/>
    <n v="20"/>
    <n v="13"/>
    <n v="3"/>
    <n v="4"/>
    <n v="53"/>
    <n v="44226"/>
  </r>
  <r>
    <x v="6"/>
    <s v="Male"/>
    <s v="Divorced"/>
    <s v="High School"/>
    <s v="Engineer"/>
    <s v="Contract"/>
    <s v="Chicago"/>
    <n v="46"/>
    <n v="81971"/>
    <n v="15"/>
    <n v="13"/>
    <n v="10"/>
    <n v="3"/>
    <n v="44"/>
    <n v="34903"/>
  </r>
  <r>
    <x v="1"/>
    <s v="Other"/>
    <s v="Widowed"/>
    <s v="High School"/>
    <s v="Engineer"/>
    <s v="Contract"/>
    <s v="Boston"/>
    <n v="41"/>
    <n v="71862"/>
    <n v="29"/>
    <n v="15"/>
    <n v="12"/>
    <n v="8"/>
    <n v="35"/>
    <n v="40836"/>
  </r>
  <r>
    <x v="4"/>
    <s v="Female"/>
    <s v="Single"/>
    <s v="High School"/>
    <s v="Analyst"/>
    <s v="Contract"/>
    <s v="New York"/>
    <n v="55"/>
    <n v="83410"/>
    <n v="8"/>
    <n v="10"/>
    <n v="3"/>
    <n v="2"/>
    <n v="53"/>
    <n v="39246"/>
  </r>
  <r>
    <x v="6"/>
    <s v="Male"/>
    <s v="Widowed"/>
    <s v="Bachelor"/>
    <s v="Analyst"/>
    <s v="Contract"/>
    <s v="New York"/>
    <n v="47"/>
    <n v="49503"/>
    <n v="19"/>
    <n v="3"/>
    <n v="14"/>
    <n v="3"/>
    <n v="48"/>
    <n v="42433"/>
  </r>
  <r>
    <x v="0"/>
    <s v="Other"/>
    <s v="Single"/>
    <s v="Bachelor"/>
    <s v="Developer"/>
    <s v="Permanent"/>
    <s v="New York"/>
    <n v="26"/>
    <n v="78456"/>
    <n v="39"/>
    <n v="19"/>
    <n v="8"/>
    <n v="3"/>
    <n v="38"/>
    <n v="41393"/>
  </r>
  <r>
    <x v="0"/>
    <s v="Other"/>
    <s v="Widowed"/>
    <s v="PhD"/>
    <s v="Engineer"/>
    <s v="Intern"/>
    <s v="San Francisco"/>
    <n v="56"/>
    <n v="112035"/>
    <n v="28"/>
    <n v="3"/>
    <n v="8"/>
    <n v="1"/>
    <n v="42"/>
    <n v="35115"/>
  </r>
  <r>
    <x v="5"/>
    <s v="Female"/>
    <s v="Divorced"/>
    <s v="Master"/>
    <s v="Developer"/>
    <s v="Permanent"/>
    <s v="Denver"/>
    <n v="49"/>
    <n v="38016"/>
    <n v="27"/>
    <n v="14"/>
    <n v="11"/>
    <n v="6"/>
    <n v="38"/>
    <n v="40335"/>
  </r>
  <r>
    <x v="2"/>
    <s v="Male"/>
    <s v="Single"/>
    <s v="High School"/>
    <s v="Developer"/>
    <s v="Contract"/>
    <s v="Boston"/>
    <n v="50"/>
    <n v="32384"/>
    <n v="4"/>
    <n v="8"/>
    <n v="12"/>
    <n v="2"/>
    <n v="44"/>
    <n v="44588"/>
  </r>
  <r>
    <x v="3"/>
    <s v="Male"/>
    <s v="Married"/>
    <s v="Bachelor"/>
    <s v="Support Staff"/>
    <s v="Contract"/>
    <s v="Denver"/>
    <n v="30"/>
    <n v="92320"/>
    <n v="15"/>
    <n v="4"/>
    <n v="1"/>
    <n v="1"/>
    <n v="35"/>
    <n v="36735"/>
  </r>
  <r>
    <x v="1"/>
    <s v="Other"/>
    <s v="Married"/>
    <s v="Bachelor"/>
    <s v="Developer"/>
    <s v="Contract"/>
    <s v="San Francisco"/>
    <n v="59"/>
    <n v="45072"/>
    <n v="35"/>
    <n v="11"/>
    <n v="10"/>
    <n v="2"/>
    <n v="28"/>
    <n v="39435"/>
  </r>
  <r>
    <x v="5"/>
    <s v="Male"/>
    <s v="Widowed"/>
    <s v="High School"/>
    <s v="HR Executive"/>
    <s v="Permanent"/>
    <s v="San Francisco"/>
    <n v="27"/>
    <n v="110018"/>
    <n v="37"/>
    <n v="11"/>
    <n v="2"/>
    <n v="6"/>
    <n v="20"/>
    <n v="40530"/>
  </r>
  <r>
    <x v="3"/>
    <s v="Other"/>
    <s v="Married"/>
    <s v="Master"/>
    <s v="Sales Executive"/>
    <s v="Permanent"/>
    <s v="Seattle"/>
    <n v="40"/>
    <n v="70510"/>
    <n v="1"/>
    <n v="11"/>
    <n v="8"/>
    <n v="4"/>
    <n v="38"/>
    <n v="38666"/>
  </r>
  <r>
    <x v="3"/>
    <s v="Male"/>
    <s v="Single"/>
    <s v="High School"/>
    <s v="Manager"/>
    <s v="Contract"/>
    <s v="Chicago"/>
    <n v="32"/>
    <n v="78933"/>
    <n v="3"/>
    <n v="2"/>
    <n v="1"/>
    <n v="6"/>
    <n v="52"/>
    <n v="43384"/>
  </r>
  <r>
    <x v="6"/>
    <s v="Other"/>
    <s v="Married"/>
    <s v="Master"/>
    <s v="Analyst"/>
    <s v="Permanent"/>
    <s v="Chicago"/>
    <n v="23"/>
    <n v="51826"/>
    <n v="24"/>
    <n v="17"/>
    <n v="12"/>
    <n v="9"/>
    <n v="53"/>
    <n v="42258"/>
  </r>
  <r>
    <x v="3"/>
    <s v="Male"/>
    <s v="Divorced"/>
    <s v="Bachelor"/>
    <s v="HR Executive"/>
    <s v="Permanent"/>
    <s v="Austin"/>
    <n v="30"/>
    <n v="98026"/>
    <n v="27"/>
    <n v="9"/>
    <n v="8"/>
    <n v="8"/>
    <n v="35"/>
    <n v="43518"/>
  </r>
  <r>
    <x v="2"/>
    <s v="Female"/>
    <s v="Divorced"/>
    <s v="Master"/>
    <s v="Manager"/>
    <s v="Contract"/>
    <s v="San Francisco"/>
    <n v="42"/>
    <n v="55518"/>
    <n v="36"/>
    <n v="2"/>
    <n v="8"/>
    <n v="1"/>
    <n v="59"/>
    <n v="37081"/>
  </r>
  <r>
    <x v="0"/>
    <s v="Male"/>
    <s v="Widowed"/>
    <s v="PhD"/>
    <s v="Engineer"/>
    <s v="Permanent"/>
    <s v="Boston"/>
    <n v="45"/>
    <n v="54045"/>
    <n v="34"/>
    <n v="15"/>
    <n v="2"/>
    <n v="8"/>
    <n v="37"/>
    <n v="44246"/>
  </r>
  <r>
    <x v="5"/>
    <s v="Male"/>
    <s v="Single"/>
    <s v="Bachelor"/>
    <s v="Engineer"/>
    <s v="Intern"/>
    <s v="Seattle"/>
    <n v="55"/>
    <n v="80876"/>
    <n v="29"/>
    <n v="16"/>
    <n v="4"/>
    <n v="9"/>
    <n v="53"/>
    <n v="38488"/>
  </r>
  <r>
    <x v="3"/>
    <s v="Female"/>
    <s v="Divorced"/>
    <s v="PhD"/>
    <s v="Engineer"/>
    <s v="Intern"/>
    <s v="Seattle"/>
    <n v="43"/>
    <n v="81919"/>
    <n v="24"/>
    <n v="4"/>
    <n v="6"/>
    <n v="6"/>
    <n v="44"/>
    <n v="40556"/>
  </r>
  <r>
    <x v="6"/>
    <s v="Male"/>
    <s v="Divorced"/>
    <s v="High School"/>
    <s v="HR Executive"/>
    <s v="Intern"/>
    <s v="Denver"/>
    <n v="24"/>
    <n v="57103"/>
    <n v="24"/>
    <n v="8"/>
    <n v="12"/>
    <n v="5"/>
    <n v="25"/>
    <n v="38770"/>
  </r>
  <r>
    <x v="2"/>
    <s v="Female"/>
    <s v="Single"/>
    <s v="High School"/>
    <s v="HR Executive"/>
    <s v="Intern"/>
    <s v="Chicago"/>
    <n v="33"/>
    <n v="66188"/>
    <n v="4"/>
    <n v="9"/>
    <n v="11"/>
    <n v="6"/>
    <n v="40"/>
    <n v="34798"/>
  </r>
  <r>
    <x v="4"/>
    <s v="Male"/>
    <s v="Married"/>
    <s v="High School"/>
    <s v="Analyst"/>
    <s v="Contract"/>
    <s v="San Francisco"/>
    <n v="49"/>
    <n v="35845"/>
    <n v="3"/>
    <n v="5"/>
    <n v="9"/>
    <n v="6"/>
    <n v="25"/>
    <n v="44598"/>
  </r>
  <r>
    <x v="0"/>
    <s v="Other"/>
    <s v="Married"/>
    <s v="Master"/>
    <s v="Sales Executive"/>
    <s v="Contract"/>
    <s v="Austin"/>
    <n v="51"/>
    <n v="116698"/>
    <n v="34"/>
    <n v="16"/>
    <n v="8"/>
    <n v="9"/>
    <n v="51"/>
    <n v="35869"/>
  </r>
  <r>
    <x v="0"/>
    <s v="Other"/>
    <s v="Widowed"/>
    <s v="Bachelor"/>
    <s v="Developer"/>
    <s v="Contract"/>
    <s v="San Francisco"/>
    <n v="47"/>
    <n v="66674"/>
    <n v="23"/>
    <n v="13"/>
    <n v="12"/>
    <n v="4"/>
    <n v="58"/>
    <n v="40160"/>
  </r>
  <r>
    <x v="5"/>
    <s v="Male"/>
    <s v="Married"/>
    <s v="High School"/>
    <s v="Engineer"/>
    <s v="Intern"/>
    <s v="Denver"/>
    <n v="42"/>
    <n v="49337"/>
    <n v="23"/>
    <n v="7"/>
    <n v="8"/>
    <n v="2"/>
    <n v="50"/>
    <n v="35164"/>
  </r>
  <r>
    <x v="0"/>
    <s v="Male"/>
    <s v="Single"/>
    <s v="High School"/>
    <s v="Support Staff"/>
    <s v="Intern"/>
    <s v="New York"/>
    <n v="49"/>
    <n v="52313"/>
    <n v="5"/>
    <n v="17"/>
    <n v="7"/>
    <n v="9"/>
    <n v="29"/>
    <n v="37888"/>
  </r>
  <r>
    <x v="3"/>
    <s v="Male"/>
    <s v="Divorced"/>
    <s v="Bachelor"/>
    <s v="Sales Executive"/>
    <s v="Permanent"/>
    <s v="San Francisco"/>
    <n v="47"/>
    <n v="56943"/>
    <n v="31"/>
    <n v="3"/>
    <n v="14"/>
    <n v="2"/>
    <n v="49"/>
    <n v="37498"/>
  </r>
  <r>
    <x v="6"/>
    <s v="Other"/>
    <s v="Married"/>
    <s v="High School"/>
    <s v="Support Staff"/>
    <s v="Permanent"/>
    <s v="Denver"/>
    <n v="54"/>
    <n v="107949"/>
    <n v="6"/>
    <n v="5"/>
    <n v="13"/>
    <n v="9"/>
    <n v="37"/>
    <n v="35145"/>
  </r>
  <r>
    <x v="0"/>
    <s v="Male"/>
    <s v="Widowed"/>
    <s v="PhD"/>
    <s v="Analyst"/>
    <s v="Intern"/>
    <s v="New York"/>
    <n v="42"/>
    <n v="30276"/>
    <n v="37"/>
    <n v="19"/>
    <n v="9"/>
    <n v="2"/>
    <n v="43"/>
    <n v="38785"/>
  </r>
  <r>
    <x v="0"/>
    <s v="Other"/>
    <s v="Married"/>
    <s v="Bachelor"/>
    <s v="Analyst"/>
    <s v="Intern"/>
    <s v="New York"/>
    <n v="56"/>
    <n v="81151"/>
    <n v="10"/>
    <n v="12"/>
    <n v="2"/>
    <n v="8"/>
    <n v="28"/>
    <n v="40645"/>
  </r>
  <r>
    <x v="4"/>
    <s v="Female"/>
    <s v="Single"/>
    <s v="Bachelor"/>
    <s v="Analyst"/>
    <s v="Intern"/>
    <s v="Austin"/>
    <n v="55"/>
    <n v="47611"/>
    <n v="7"/>
    <n v="7"/>
    <n v="3"/>
    <n v="9"/>
    <n v="50"/>
    <n v="43560"/>
  </r>
  <r>
    <x v="4"/>
    <s v="Other"/>
    <s v="Widowed"/>
    <s v="Bachelor"/>
    <s v="Manager"/>
    <s v="Intern"/>
    <s v="Boston"/>
    <n v="62"/>
    <n v="41944"/>
    <n v="39"/>
    <n v="9"/>
    <n v="10"/>
    <n v="9"/>
    <n v="34"/>
    <n v="39241"/>
  </r>
  <r>
    <x v="1"/>
    <s v="Other"/>
    <s v="Married"/>
    <s v="PhD"/>
    <s v="Support Staff"/>
    <s v="Permanent"/>
    <s v="Chicago"/>
    <n v="39"/>
    <n v="82887"/>
    <n v="38"/>
    <n v="6"/>
    <n v="8"/>
    <n v="9"/>
    <n v="23"/>
    <n v="41371"/>
  </r>
  <r>
    <x v="2"/>
    <s v="Female"/>
    <s v="Widowed"/>
    <s v="Bachelor"/>
    <s v="Sales Executive"/>
    <s v="Intern"/>
    <s v="San Francisco"/>
    <n v="32"/>
    <n v="111442"/>
    <n v="21"/>
    <n v="17"/>
    <n v="14"/>
    <n v="2"/>
    <n v="59"/>
    <n v="40927"/>
  </r>
  <r>
    <x v="3"/>
    <s v="Other"/>
    <s v="Single"/>
    <s v="PhD"/>
    <s v="Sales Executive"/>
    <s v="Permanent"/>
    <s v="New York"/>
    <n v="44"/>
    <n v="79847"/>
    <n v="20"/>
    <n v="16"/>
    <n v="6"/>
    <n v="4"/>
    <n v="28"/>
    <n v="44333"/>
  </r>
  <r>
    <x v="0"/>
    <s v="Male"/>
    <s v="Divorced"/>
    <s v="Bachelor"/>
    <s v="HR Executive"/>
    <s v="Intern"/>
    <s v="San Francisco"/>
    <n v="43"/>
    <n v="88653"/>
    <n v="3"/>
    <n v="3"/>
    <n v="10"/>
    <n v="7"/>
    <n v="28"/>
    <n v="42373"/>
  </r>
  <r>
    <x v="0"/>
    <s v="Male"/>
    <s v="Single"/>
    <s v="Master"/>
    <s v="HR Executive"/>
    <s v="Intern"/>
    <s v="Boston"/>
    <n v="38"/>
    <n v="116072"/>
    <n v="22"/>
    <n v="4"/>
    <n v="9"/>
    <n v="2"/>
    <n v="45"/>
    <n v="42634"/>
  </r>
  <r>
    <x v="6"/>
    <s v="Other"/>
    <s v="Single"/>
    <s v="High School"/>
    <s v="Engineer"/>
    <s v="Intern"/>
    <s v="Chicago"/>
    <n v="26"/>
    <n v="86622"/>
    <n v="4"/>
    <n v="10"/>
    <n v="10"/>
    <n v="1"/>
    <n v="23"/>
    <n v="34811"/>
  </r>
  <r>
    <x v="1"/>
    <s v="Male"/>
    <s v="Single"/>
    <s v="Master"/>
    <s v="HR Executive"/>
    <s v="Permanent"/>
    <s v="Boston"/>
    <n v="32"/>
    <n v="57810"/>
    <n v="28"/>
    <n v="5"/>
    <n v="4"/>
    <n v="3"/>
    <n v="36"/>
    <n v="40903"/>
  </r>
  <r>
    <x v="2"/>
    <s v="Other"/>
    <s v="Single"/>
    <s v="High School"/>
    <s v="Analyst"/>
    <s v="Permanent"/>
    <s v="Chicago"/>
    <n v="51"/>
    <n v="107842"/>
    <n v="12"/>
    <n v="10"/>
    <n v="8"/>
    <n v="4"/>
    <n v="35"/>
    <n v="39643"/>
  </r>
  <r>
    <x v="1"/>
    <s v="Male"/>
    <s v="Divorced"/>
    <s v="PhD"/>
    <s v="Sales Executive"/>
    <s v="Contract"/>
    <s v="Seattle"/>
    <n v="36"/>
    <n v="40503"/>
    <n v="38"/>
    <n v="12"/>
    <n v="10"/>
    <n v="8"/>
    <n v="34"/>
    <n v="42793"/>
  </r>
  <r>
    <x v="5"/>
    <s v="Male"/>
    <s v="Divorced"/>
    <s v="Master"/>
    <s v="Support Staff"/>
    <s v="Intern"/>
    <s v="Chicago"/>
    <n v="48"/>
    <n v="114761"/>
    <n v="36"/>
    <n v="10"/>
    <n v="3"/>
    <n v="6"/>
    <n v="54"/>
    <n v="45153"/>
  </r>
  <r>
    <x v="2"/>
    <s v="Other"/>
    <s v="Widowed"/>
    <s v="Bachelor"/>
    <s v="Analyst"/>
    <s v="Contract"/>
    <s v="Austin"/>
    <n v="56"/>
    <n v="66976"/>
    <n v="5"/>
    <n v="13"/>
    <n v="3"/>
    <n v="2"/>
    <n v="24"/>
    <n v="34905"/>
  </r>
  <r>
    <x v="0"/>
    <s v="Male"/>
    <s v="Married"/>
    <s v="High School"/>
    <s v="Manager"/>
    <s v="Contract"/>
    <s v="Boston"/>
    <n v="54"/>
    <n v="41590"/>
    <n v="13"/>
    <n v="11"/>
    <n v="8"/>
    <n v="9"/>
    <n v="24"/>
    <n v="45512"/>
  </r>
  <r>
    <x v="0"/>
    <s v="Other"/>
    <s v="Divorced"/>
    <s v="High School"/>
    <s v="HR Executive"/>
    <s v="Permanent"/>
    <s v="New York"/>
    <n v="41"/>
    <n v="40886"/>
    <n v="23"/>
    <n v="16"/>
    <n v="5"/>
    <n v="2"/>
    <n v="39"/>
    <n v="36815"/>
  </r>
  <r>
    <x v="2"/>
    <s v="Male"/>
    <s v="Divorced"/>
    <s v="Master"/>
    <s v="Analyst"/>
    <s v="Permanent"/>
    <s v="Seattle"/>
    <n v="37"/>
    <n v="42866"/>
    <n v="30"/>
    <n v="8"/>
    <n v="3"/>
    <n v="5"/>
    <n v="34"/>
    <n v="38408"/>
  </r>
  <r>
    <x v="0"/>
    <s v="Male"/>
    <s v="Married"/>
    <s v="PhD"/>
    <s v="Analyst"/>
    <s v="Contract"/>
    <s v="Austin"/>
    <n v="55"/>
    <n v="96624"/>
    <n v="37"/>
    <n v="8"/>
    <n v="10"/>
    <n v="4"/>
    <n v="37"/>
    <n v="39806"/>
  </r>
  <r>
    <x v="3"/>
    <s v="Female"/>
    <s v="Divorced"/>
    <s v="Master"/>
    <s v="Manager"/>
    <s v="Intern"/>
    <s v="San Francisco"/>
    <n v="23"/>
    <n v="98899"/>
    <n v="25"/>
    <n v="8"/>
    <n v="11"/>
    <n v="7"/>
    <n v="21"/>
    <n v="42932"/>
  </r>
  <r>
    <x v="2"/>
    <s v="Female"/>
    <s v="Single"/>
    <s v="PhD"/>
    <s v="Developer"/>
    <s v="Permanent"/>
    <s v="Boston"/>
    <n v="56"/>
    <n v="62792"/>
    <n v="27"/>
    <n v="13"/>
    <n v="1"/>
    <n v="8"/>
    <n v="48"/>
    <n v="37778"/>
  </r>
  <r>
    <x v="1"/>
    <s v="Other"/>
    <s v="Single"/>
    <s v="PhD"/>
    <s v="Sales Executive"/>
    <s v="Intern"/>
    <s v="Denver"/>
    <n v="61"/>
    <n v="39764"/>
    <n v="14"/>
    <n v="2"/>
    <n v="3"/>
    <n v="5"/>
    <n v="32"/>
    <n v="40797"/>
  </r>
  <r>
    <x v="2"/>
    <s v="Female"/>
    <s v="Married"/>
    <s v="High School"/>
    <s v="Support Staff"/>
    <s v="Intern"/>
    <s v="Denver"/>
    <n v="49"/>
    <n v="116156"/>
    <n v="36"/>
    <n v="12"/>
    <n v="12"/>
    <n v="5"/>
    <n v="23"/>
    <n v="34823"/>
  </r>
  <r>
    <x v="0"/>
    <s v="Other"/>
    <s v="Widowed"/>
    <s v="Master"/>
    <s v="Engineer"/>
    <s v="Contract"/>
    <s v="New York"/>
    <n v="60"/>
    <n v="72727"/>
    <n v="39"/>
    <n v="10"/>
    <n v="9"/>
    <n v="2"/>
    <n v="29"/>
    <n v="41479"/>
  </r>
  <r>
    <x v="3"/>
    <s v="Female"/>
    <s v="Widowed"/>
    <s v="Master"/>
    <s v="Developer"/>
    <s v="Contract"/>
    <s v="Chicago"/>
    <n v="27"/>
    <n v="108471"/>
    <n v="16"/>
    <n v="12"/>
    <n v="5"/>
    <n v="8"/>
    <n v="50"/>
    <n v="34734"/>
  </r>
  <r>
    <x v="3"/>
    <s v="Male"/>
    <s v="Married"/>
    <s v="PhD"/>
    <s v="HR Executive"/>
    <s v="Contract"/>
    <s v="New York"/>
    <n v="30"/>
    <n v="38068"/>
    <n v="22"/>
    <n v="11"/>
    <n v="12"/>
    <n v="2"/>
    <n v="27"/>
    <n v="36869"/>
  </r>
  <r>
    <x v="5"/>
    <s v="Other"/>
    <s v="Married"/>
    <s v="Master"/>
    <s v="Analyst"/>
    <s v="Contract"/>
    <s v="Denver"/>
    <n v="41"/>
    <n v="37295"/>
    <n v="21"/>
    <n v="15"/>
    <n v="10"/>
    <n v="6"/>
    <n v="22"/>
    <n v="42692"/>
  </r>
  <r>
    <x v="1"/>
    <s v="Other"/>
    <s v="Single"/>
    <s v="Bachelor"/>
    <s v="Manager"/>
    <s v="Permanent"/>
    <s v="San Francisco"/>
    <n v="22"/>
    <n v="71160"/>
    <n v="21"/>
    <n v="16"/>
    <n v="2"/>
    <n v="8"/>
    <n v="28"/>
    <n v="37145"/>
  </r>
  <r>
    <x v="4"/>
    <s v="Male"/>
    <s v="Widowed"/>
    <s v="Bachelor"/>
    <s v="Manager"/>
    <s v="Permanent"/>
    <s v="Seattle"/>
    <n v="29"/>
    <n v="41390"/>
    <n v="8"/>
    <n v="17"/>
    <n v="7"/>
    <n v="6"/>
    <n v="49"/>
    <n v="37352"/>
  </r>
  <r>
    <x v="4"/>
    <s v="Other"/>
    <s v="Divorced"/>
    <s v="Master"/>
    <s v="Sales Executive"/>
    <s v="Contract"/>
    <s v="Seattle"/>
    <n v="44"/>
    <n v="50131"/>
    <n v="16"/>
    <n v="2"/>
    <n v="2"/>
    <n v="4"/>
    <n v="30"/>
    <n v="39595"/>
  </r>
  <r>
    <x v="2"/>
    <s v="Other"/>
    <s v="Single"/>
    <s v="Master"/>
    <s v="Developer"/>
    <s v="Permanent"/>
    <s v="Boston"/>
    <n v="24"/>
    <n v="105969"/>
    <n v="31"/>
    <n v="18"/>
    <n v="4"/>
    <n v="4"/>
    <n v="54"/>
    <n v="45398"/>
  </r>
  <r>
    <x v="5"/>
    <s v="Female"/>
    <s v="Married"/>
    <s v="PhD"/>
    <s v="Engineer"/>
    <s v="Contract"/>
    <s v="Seattle"/>
    <n v="25"/>
    <n v="45038"/>
    <n v="10"/>
    <n v="12"/>
    <n v="12"/>
    <n v="6"/>
    <n v="56"/>
    <n v="37152"/>
  </r>
  <r>
    <x v="6"/>
    <s v="Other"/>
    <s v="Widowed"/>
    <s v="Bachelor"/>
    <s v="Sales Executive"/>
    <s v="Intern"/>
    <s v="Boston"/>
    <n v="46"/>
    <n v="82327"/>
    <n v="32"/>
    <n v="19"/>
    <n v="7"/>
    <n v="4"/>
    <n v="32"/>
    <n v="40574"/>
  </r>
  <r>
    <x v="2"/>
    <s v="Male"/>
    <s v="Divorced"/>
    <s v="Bachelor"/>
    <s v="Analyst"/>
    <s v="Intern"/>
    <s v="Boston"/>
    <n v="59"/>
    <n v="107064"/>
    <n v="34"/>
    <n v="18"/>
    <n v="4"/>
    <n v="8"/>
    <n v="55"/>
    <n v="35705"/>
  </r>
  <r>
    <x v="5"/>
    <s v="Female"/>
    <s v="Divorced"/>
    <s v="High School"/>
    <s v="Sales Executive"/>
    <s v="Intern"/>
    <s v="Boston"/>
    <n v="36"/>
    <n v="51281"/>
    <n v="9"/>
    <n v="17"/>
    <n v="7"/>
    <n v="9"/>
    <n v="32"/>
    <n v="38857"/>
  </r>
  <r>
    <x v="1"/>
    <s v="Female"/>
    <s v="Single"/>
    <s v="PhD"/>
    <s v="Support Staff"/>
    <s v="Contract"/>
    <s v="Denver"/>
    <n v="42"/>
    <n v="84189"/>
    <n v="17"/>
    <n v="6"/>
    <n v="7"/>
    <n v="1"/>
    <n v="31"/>
    <n v="42749"/>
  </r>
  <r>
    <x v="1"/>
    <s v="Male"/>
    <s v="Widowed"/>
    <s v="High School"/>
    <s v="Manager"/>
    <s v="Intern"/>
    <s v="Denver"/>
    <n v="56"/>
    <n v="78511"/>
    <n v="11"/>
    <n v="15"/>
    <n v="1"/>
    <n v="4"/>
    <n v="56"/>
    <n v="38457"/>
  </r>
  <r>
    <x v="1"/>
    <s v="Male"/>
    <s v="Widowed"/>
    <s v="Bachelor"/>
    <s v="Manager"/>
    <s v="Permanent"/>
    <s v="Chicago"/>
    <n v="35"/>
    <n v="38605"/>
    <n v="32"/>
    <n v="3"/>
    <n v="6"/>
    <n v="4"/>
    <n v="29"/>
    <n v="35698"/>
  </r>
  <r>
    <x v="1"/>
    <s v="Female"/>
    <s v="Married"/>
    <s v="PhD"/>
    <s v="HR Executive"/>
    <s v="Intern"/>
    <s v="Austin"/>
    <n v="57"/>
    <n v="31381"/>
    <n v="10"/>
    <n v="6"/>
    <n v="9"/>
    <n v="2"/>
    <n v="28"/>
    <n v="38348"/>
  </r>
  <r>
    <x v="1"/>
    <s v="Other"/>
    <s v="Widowed"/>
    <s v="Master"/>
    <s v="HR Executive"/>
    <s v="Intern"/>
    <s v="Boston"/>
    <n v="33"/>
    <n v="96634"/>
    <n v="22"/>
    <n v="3"/>
    <n v="2"/>
    <n v="6"/>
    <n v="26"/>
    <n v="44943"/>
  </r>
  <r>
    <x v="5"/>
    <s v="Female"/>
    <s v="Widowed"/>
    <s v="PhD"/>
    <s v="Engineer"/>
    <s v="Intern"/>
    <s v="Boston"/>
    <n v="38"/>
    <n v="49810"/>
    <n v="17"/>
    <n v="1"/>
    <n v="14"/>
    <n v="3"/>
    <n v="21"/>
    <n v="40465"/>
  </r>
  <r>
    <x v="5"/>
    <s v="Male"/>
    <s v="Single"/>
    <s v="Master"/>
    <s v="Analyst"/>
    <s v="Permanent"/>
    <s v="Austin"/>
    <n v="60"/>
    <n v="54322"/>
    <n v="4"/>
    <n v="13"/>
    <n v="3"/>
    <n v="7"/>
    <n v="42"/>
    <n v="34865"/>
  </r>
  <r>
    <x v="3"/>
    <s v="Female"/>
    <s v="Widowed"/>
    <s v="Master"/>
    <s v="Support Staff"/>
    <s v="Contract"/>
    <s v="New York"/>
    <n v="30"/>
    <n v="71869"/>
    <n v="25"/>
    <n v="14"/>
    <n v="10"/>
    <n v="5"/>
    <n v="58"/>
    <n v="36644"/>
  </r>
  <r>
    <x v="4"/>
    <s v="Male"/>
    <s v="Divorced"/>
    <s v="PhD"/>
    <s v="Developer"/>
    <s v="Permanent"/>
    <s v="Boston"/>
    <n v="56"/>
    <n v="62955"/>
    <n v="21"/>
    <n v="13"/>
    <n v="5"/>
    <n v="4"/>
    <n v="59"/>
    <n v="35034"/>
  </r>
  <r>
    <x v="0"/>
    <s v="Female"/>
    <s v="Single"/>
    <s v="Master"/>
    <s v="Sales Executive"/>
    <s v="Contract"/>
    <s v="Chicago"/>
    <n v="34"/>
    <n v="91388"/>
    <n v="37"/>
    <n v="4"/>
    <n v="9"/>
    <n v="5"/>
    <n v="58"/>
    <n v="40586"/>
  </r>
  <r>
    <x v="1"/>
    <s v="Other"/>
    <s v="Single"/>
    <s v="High School"/>
    <s v="Engineer"/>
    <s v="Contract"/>
    <s v="Seattle"/>
    <n v="36"/>
    <n v="40207"/>
    <n v="38"/>
    <n v="7"/>
    <n v="4"/>
    <n v="8"/>
    <n v="40"/>
    <n v="43886"/>
  </r>
  <r>
    <x v="6"/>
    <s v="Female"/>
    <s v="Married"/>
    <s v="Bachelor"/>
    <s v="Analyst"/>
    <s v="Intern"/>
    <s v="Seattle"/>
    <n v="39"/>
    <n v="117329"/>
    <n v="1"/>
    <n v="10"/>
    <n v="1"/>
    <n v="3"/>
    <n v="42"/>
    <n v="42069"/>
  </r>
  <r>
    <x v="0"/>
    <s v="Female"/>
    <s v="Widowed"/>
    <s v="Master"/>
    <s v="HR Executive"/>
    <s v="Contract"/>
    <s v="San Francisco"/>
    <n v="54"/>
    <n v="97628"/>
    <n v="25"/>
    <n v="7"/>
    <n v="4"/>
    <n v="7"/>
    <n v="48"/>
    <n v="34764"/>
  </r>
  <r>
    <x v="5"/>
    <s v="Male"/>
    <s v="Married"/>
    <s v="High School"/>
    <s v="Sales Executive"/>
    <s v="Permanent"/>
    <s v="San Francisco"/>
    <n v="27"/>
    <n v="58220"/>
    <n v="36"/>
    <n v="15"/>
    <n v="6"/>
    <n v="6"/>
    <n v="33"/>
    <n v="39184"/>
  </r>
  <r>
    <x v="6"/>
    <s v="Male"/>
    <s v="Divorced"/>
    <s v="Master"/>
    <s v="HR Executive"/>
    <s v="Permanent"/>
    <s v="Seattle"/>
    <n v="48"/>
    <n v="114050"/>
    <n v="17"/>
    <n v="15"/>
    <n v="5"/>
    <n v="1"/>
    <n v="45"/>
    <n v="43774"/>
  </r>
  <r>
    <x v="6"/>
    <s v="Male"/>
    <s v="Single"/>
    <s v="Bachelor"/>
    <s v="Sales Executive"/>
    <s v="Contract"/>
    <s v="Seattle"/>
    <n v="44"/>
    <n v="104085"/>
    <n v="24"/>
    <n v="4"/>
    <n v="14"/>
    <n v="7"/>
    <n v="24"/>
    <n v="36867"/>
  </r>
  <r>
    <x v="6"/>
    <s v="Female"/>
    <s v="Single"/>
    <s v="High School"/>
    <s v="Developer"/>
    <s v="Intern"/>
    <s v="Denver"/>
    <n v="48"/>
    <n v="52031"/>
    <n v="2"/>
    <n v="6"/>
    <n v="13"/>
    <n v="7"/>
    <n v="50"/>
    <n v="41889"/>
  </r>
  <r>
    <x v="3"/>
    <s v="Other"/>
    <s v="Single"/>
    <s v="Bachelor"/>
    <s v="Analyst"/>
    <s v="Intern"/>
    <s v="Chicago"/>
    <n v="55"/>
    <n v="100721"/>
    <n v="15"/>
    <n v="5"/>
    <n v="1"/>
    <n v="1"/>
    <n v="44"/>
    <n v="43739"/>
  </r>
  <r>
    <x v="5"/>
    <s v="Male"/>
    <s v="Divorced"/>
    <s v="Bachelor"/>
    <s v="Sales Executive"/>
    <s v="Permanent"/>
    <s v="Austin"/>
    <n v="59"/>
    <n v="110807"/>
    <n v="32"/>
    <n v="12"/>
    <n v="4"/>
    <n v="9"/>
    <n v="50"/>
    <n v="44366"/>
  </r>
  <r>
    <x v="6"/>
    <s v="Male"/>
    <s v="Divorced"/>
    <s v="High School"/>
    <s v="Support Staff"/>
    <s v="Intern"/>
    <s v="San Francisco"/>
    <n v="35"/>
    <n v="101312"/>
    <n v="39"/>
    <n v="1"/>
    <n v="6"/>
    <n v="6"/>
    <n v="39"/>
    <n v="37695"/>
  </r>
  <r>
    <x v="1"/>
    <s v="Female"/>
    <s v="Married"/>
    <s v="High School"/>
    <s v="Engineer"/>
    <s v="Contract"/>
    <s v="Denver"/>
    <n v="57"/>
    <n v="89766"/>
    <n v="6"/>
    <n v="8"/>
    <n v="13"/>
    <n v="2"/>
    <n v="36"/>
    <n v="36640"/>
  </r>
  <r>
    <x v="2"/>
    <s v="Male"/>
    <s v="Married"/>
    <s v="High School"/>
    <s v="Manager"/>
    <s v="Contract"/>
    <s v="Denver"/>
    <n v="29"/>
    <n v="42449"/>
    <n v="1"/>
    <n v="1"/>
    <n v="10"/>
    <n v="5"/>
    <n v="21"/>
    <n v="38303"/>
  </r>
  <r>
    <x v="6"/>
    <s v="Other"/>
    <s v="Married"/>
    <s v="PhD"/>
    <s v="Support Staff"/>
    <s v="Permanent"/>
    <s v="Austin"/>
    <n v="56"/>
    <n v="119833"/>
    <n v="23"/>
    <n v="5"/>
    <n v="10"/>
    <n v="4"/>
    <n v="44"/>
    <n v="37942"/>
  </r>
  <r>
    <x v="3"/>
    <s v="Other"/>
    <s v="Widowed"/>
    <s v="High School"/>
    <s v="Support Staff"/>
    <s v="Contract"/>
    <s v="Denver"/>
    <n v="40"/>
    <n v="86699"/>
    <n v="39"/>
    <n v="6"/>
    <n v="14"/>
    <n v="7"/>
    <n v="32"/>
    <n v="45188"/>
  </r>
  <r>
    <x v="0"/>
    <s v="Male"/>
    <s v="Single"/>
    <s v="High School"/>
    <s v="Engineer"/>
    <s v="Permanent"/>
    <s v="Chicago"/>
    <n v="51"/>
    <n v="111253"/>
    <n v="17"/>
    <n v="3"/>
    <n v="4"/>
    <n v="8"/>
    <n v="58"/>
    <n v="43204"/>
  </r>
  <r>
    <x v="5"/>
    <s v="Male"/>
    <s v="Single"/>
    <s v="High School"/>
    <s v="Manager"/>
    <s v="Contract"/>
    <s v="Seattle"/>
    <n v="35"/>
    <n v="76092"/>
    <n v="34"/>
    <n v="15"/>
    <n v="14"/>
    <n v="1"/>
    <n v="47"/>
    <n v="39660"/>
  </r>
  <r>
    <x v="3"/>
    <s v="Female"/>
    <s v="Married"/>
    <s v="High School"/>
    <s v="Support Staff"/>
    <s v="Permanent"/>
    <s v="Boston"/>
    <n v="41"/>
    <n v="93671"/>
    <n v="29"/>
    <n v="5"/>
    <n v="9"/>
    <n v="5"/>
    <n v="25"/>
    <n v="35357"/>
  </r>
  <r>
    <x v="6"/>
    <s v="Other"/>
    <s v="Single"/>
    <s v="Master"/>
    <s v="Sales Executive"/>
    <s v="Intern"/>
    <s v="Austin"/>
    <n v="46"/>
    <n v="40350"/>
    <n v="9"/>
    <n v="14"/>
    <n v="5"/>
    <n v="3"/>
    <n v="22"/>
    <n v="41792"/>
  </r>
  <r>
    <x v="5"/>
    <s v="Other"/>
    <s v="Married"/>
    <s v="PhD"/>
    <s v="Sales Executive"/>
    <s v="Contract"/>
    <s v="Seattle"/>
    <n v="61"/>
    <n v="98487"/>
    <n v="13"/>
    <n v="18"/>
    <n v="8"/>
    <n v="1"/>
    <n v="54"/>
    <n v="43107"/>
  </r>
  <r>
    <x v="2"/>
    <s v="Male"/>
    <s v="Widowed"/>
    <s v="Bachelor"/>
    <s v="Sales Executive"/>
    <s v="Contract"/>
    <s v="Seattle"/>
    <n v="45"/>
    <n v="47622"/>
    <n v="6"/>
    <n v="16"/>
    <n v="9"/>
    <n v="3"/>
    <n v="37"/>
    <n v="44969"/>
  </r>
  <r>
    <x v="6"/>
    <s v="Female"/>
    <s v="Widowed"/>
    <s v="High School"/>
    <s v="Manager"/>
    <s v="Permanent"/>
    <s v="New York"/>
    <n v="35"/>
    <n v="100263"/>
    <n v="6"/>
    <n v="6"/>
    <n v="10"/>
    <n v="6"/>
    <n v="30"/>
    <n v="38136"/>
  </r>
  <r>
    <x v="3"/>
    <s v="Other"/>
    <s v="Divorced"/>
    <s v="Master"/>
    <s v="Support Staff"/>
    <s v="Permanent"/>
    <s v="Austin"/>
    <n v="47"/>
    <n v="83117"/>
    <n v="20"/>
    <n v="14"/>
    <n v="5"/>
    <n v="7"/>
    <n v="39"/>
    <n v="38763"/>
  </r>
  <r>
    <x v="4"/>
    <s v="Other"/>
    <s v="Widowed"/>
    <s v="Master"/>
    <s v="Manager"/>
    <s v="Contract"/>
    <s v="Denver"/>
    <n v="59"/>
    <n v="88394"/>
    <n v="3"/>
    <n v="8"/>
    <n v="6"/>
    <n v="8"/>
    <n v="24"/>
    <n v="39398"/>
  </r>
  <r>
    <x v="1"/>
    <s v="Female"/>
    <s v="Married"/>
    <s v="Master"/>
    <s v="Sales Executive"/>
    <s v="Permanent"/>
    <s v="Boston"/>
    <n v="44"/>
    <n v="53782"/>
    <n v="17"/>
    <n v="7"/>
    <n v="1"/>
    <n v="4"/>
    <n v="38"/>
    <n v="39252"/>
  </r>
  <r>
    <x v="0"/>
    <s v="Female"/>
    <s v="Widowed"/>
    <s v="Bachelor"/>
    <s v="Engineer"/>
    <s v="Contract"/>
    <s v="Austin"/>
    <n v="43"/>
    <n v="58454"/>
    <n v="12"/>
    <n v="8"/>
    <n v="11"/>
    <n v="3"/>
    <n v="41"/>
    <n v="41732"/>
  </r>
  <r>
    <x v="3"/>
    <s v="Other"/>
    <s v="Divorced"/>
    <s v="High School"/>
    <s v="Support Staff"/>
    <s v="Intern"/>
    <s v="Denver"/>
    <n v="40"/>
    <n v="97904"/>
    <n v="1"/>
    <n v="13"/>
    <n v="12"/>
    <n v="5"/>
    <n v="38"/>
    <n v="41361"/>
  </r>
  <r>
    <x v="5"/>
    <s v="Other"/>
    <s v="Single"/>
    <s v="PhD"/>
    <s v="Support Staff"/>
    <s v="Permanent"/>
    <s v="Seattle"/>
    <n v="24"/>
    <n v="45592"/>
    <n v="17"/>
    <n v="6"/>
    <n v="7"/>
    <n v="9"/>
    <n v="35"/>
    <n v="39289"/>
  </r>
  <r>
    <x v="6"/>
    <s v="Female"/>
    <s v="Married"/>
    <s v="PhD"/>
    <s v="HR Executive"/>
    <s v="Contract"/>
    <s v="Boston"/>
    <n v="63"/>
    <n v="52173"/>
    <n v="3"/>
    <n v="18"/>
    <n v="4"/>
    <n v="6"/>
    <n v="43"/>
    <n v="43676"/>
  </r>
  <r>
    <x v="1"/>
    <s v="Other"/>
    <s v="Single"/>
    <s v="Master"/>
    <s v="HR Executive"/>
    <s v="Intern"/>
    <s v="Denver"/>
    <n v="40"/>
    <n v="63204"/>
    <n v="26"/>
    <n v="2"/>
    <n v="11"/>
    <n v="9"/>
    <n v="23"/>
    <n v="44119"/>
  </r>
  <r>
    <x v="6"/>
    <s v="Male"/>
    <s v="Divorced"/>
    <s v="Bachelor"/>
    <s v="Developer"/>
    <s v="Intern"/>
    <s v="Chicago"/>
    <n v="30"/>
    <n v="65596"/>
    <n v="15"/>
    <n v="8"/>
    <n v="2"/>
    <n v="6"/>
    <n v="34"/>
    <n v="35813"/>
  </r>
  <r>
    <x v="5"/>
    <s v="Male"/>
    <s v="Divorced"/>
    <s v="Bachelor"/>
    <s v="Analyst"/>
    <s v="Contract"/>
    <s v="Denver"/>
    <n v="49"/>
    <n v="64324"/>
    <n v="36"/>
    <n v="11"/>
    <n v="5"/>
    <n v="2"/>
    <n v="44"/>
    <n v="44490"/>
  </r>
  <r>
    <x v="6"/>
    <s v="Female"/>
    <s v="Divorced"/>
    <s v="Bachelor"/>
    <s v="HR Executive"/>
    <s v="Permanent"/>
    <s v="New York"/>
    <n v="41"/>
    <n v="91202"/>
    <n v="32"/>
    <n v="1"/>
    <n v="12"/>
    <n v="5"/>
    <n v="54"/>
    <n v="35117"/>
  </r>
  <r>
    <x v="4"/>
    <s v="Female"/>
    <s v="Single"/>
    <s v="PhD"/>
    <s v="Manager"/>
    <s v="Contract"/>
    <s v="Seattle"/>
    <n v="28"/>
    <n v="119400"/>
    <n v="32"/>
    <n v="6"/>
    <n v="3"/>
    <n v="9"/>
    <n v="33"/>
    <n v="45380"/>
  </r>
  <r>
    <x v="1"/>
    <s v="Female"/>
    <s v="Single"/>
    <s v="Master"/>
    <s v="HR Executive"/>
    <s v="Intern"/>
    <s v="Denver"/>
    <n v="35"/>
    <n v="60750"/>
    <n v="4"/>
    <n v="16"/>
    <n v="6"/>
    <n v="8"/>
    <n v="38"/>
    <n v="36978"/>
  </r>
  <r>
    <x v="1"/>
    <s v="Male"/>
    <s v="Single"/>
    <s v="High School"/>
    <s v="Developer"/>
    <s v="Contract"/>
    <s v="San Francisco"/>
    <n v="30"/>
    <n v="106112"/>
    <n v="18"/>
    <n v="12"/>
    <n v="8"/>
    <n v="7"/>
    <n v="57"/>
    <n v="40704"/>
  </r>
  <r>
    <x v="5"/>
    <s v="Other"/>
    <s v="Single"/>
    <s v="PhD"/>
    <s v="Support Staff"/>
    <s v="Permanent"/>
    <s v="San Francisco"/>
    <n v="40"/>
    <n v="46566"/>
    <n v="19"/>
    <n v="11"/>
    <n v="7"/>
    <n v="1"/>
    <n v="55"/>
    <n v="35297"/>
  </r>
  <r>
    <x v="0"/>
    <s v="Male"/>
    <s v="Divorced"/>
    <s v="Master"/>
    <s v="Developer"/>
    <s v="Intern"/>
    <s v="New York"/>
    <n v="35"/>
    <n v="37190"/>
    <n v="35"/>
    <n v="10"/>
    <n v="3"/>
    <n v="4"/>
    <n v="26"/>
    <n v="39431"/>
  </r>
  <r>
    <x v="4"/>
    <s v="Other"/>
    <s v="Divorced"/>
    <s v="Master"/>
    <s v="Support Staff"/>
    <s v="Contract"/>
    <s v="Chicago"/>
    <n v="59"/>
    <n v="118607"/>
    <n v="14"/>
    <n v="3"/>
    <n v="8"/>
    <n v="7"/>
    <n v="49"/>
    <n v="38535"/>
  </r>
  <r>
    <x v="3"/>
    <s v="Male"/>
    <s v="Married"/>
    <s v="High School"/>
    <s v="Engineer"/>
    <s v="Permanent"/>
    <s v="Seattle"/>
    <n v="57"/>
    <n v="68333"/>
    <n v="33"/>
    <n v="13"/>
    <n v="2"/>
    <n v="7"/>
    <n v="38"/>
    <n v="38494"/>
  </r>
  <r>
    <x v="6"/>
    <s v="Other"/>
    <s v="Married"/>
    <s v="High School"/>
    <s v="Engineer"/>
    <s v="Intern"/>
    <s v="Austin"/>
    <n v="61"/>
    <n v="110905"/>
    <n v="14"/>
    <n v="3"/>
    <n v="10"/>
    <n v="6"/>
    <n v="44"/>
    <n v="40924"/>
  </r>
  <r>
    <x v="2"/>
    <s v="Male"/>
    <s v="Single"/>
    <s v="High School"/>
    <s v="Support Staff"/>
    <s v="Permanent"/>
    <s v="New York"/>
    <n v="38"/>
    <n v="119571"/>
    <n v="34"/>
    <n v="15"/>
    <n v="9"/>
    <n v="8"/>
    <n v="35"/>
    <n v="35209"/>
  </r>
  <r>
    <x v="6"/>
    <s v="Female"/>
    <s v="Widowed"/>
    <s v="Bachelor"/>
    <s v="Analyst"/>
    <s v="Intern"/>
    <s v="Chicago"/>
    <n v="51"/>
    <n v="31589"/>
    <n v="4"/>
    <n v="16"/>
    <n v="4"/>
    <n v="6"/>
    <n v="59"/>
    <n v="39286"/>
  </r>
  <r>
    <x v="6"/>
    <s v="Male"/>
    <s v="Widowed"/>
    <s v="High School"/>
    <s v="HR Executive"/>
    <s v="Contract"/>
    <s v="Austin"/>
    <n v="30"/>
    <n v="55235"/>
    <n v="24"/>
    <n v="13"/>
    <n v="1"/>
    <n v="3"/>
    <n v="27"/>
    <n v="40311"/>
  </r>
  <r>
    <x v="3"/>
    <s v="Other"/>
    <s v="Divorced"/>
    <s v="Master"/>
    <s v="Manager"/>
    <s v="Permanent"/>
    <s v="San Francisco"/>
    <n v="54"/>
    <n v="30159"/>
    <n v="29"/>
    <n v="17"/>
    <n v="8"/>
    <n v="4"/>
    <n v="37"/>
    <n v="37793"/>
  </r>
  <r>
    <x v="6"/>
    <s v="Male"/>
    <s v="Divorced"/>
    <s v="High School"/>
    <s v="Manager"/>
    <s v="Intern"/>
    <s v="San Francisco"/>
    <n v="46"/>
    <n v="42145"/>
    <n v="19"/>
    <n v="3"/>
    <n v="7"/>
    <n v="3"/>
    <n v="47"/>
    <n v="41833"/>
  </r>
  <r>
    <x v="4"/>
    <s v="Male"/>
    <s v="Divorced"/>
    <s v="Master"/>
    <s v="Sales Executive"/>
    <s v="Permanent"/>
    <s v="Austin"/>
    <n v="35"/>
    <n v="110909"/>
    <n v="6"/>
    <n v="11"/>
    <n v="11"/>
    <n v="1"/>
    <n v="35"/>
    <n v="38975"/>
  </r>
  <r>
    <x v="4"/>
    <s v="Male"/>
    <s v="Married"/>
    <s v="PhD"/>
    <s v="Support Staff"/>
    <s v="Permanent"/>
    <s v="New York"/>
    <n v="32"/>
    <n v="61921"/>
    <n v="33"/>
    <n v="19"/>
    <n v="13"/>
    <n v="5"/>
    <n v="38"/>
    <n v="44584"/>
  </r>
  <r>
    <x v="1"/>
    <s v="Female"/>
    <s v="Married"/>
    <s v="Bachelor"/>
    <s v="Manager"/>
    <s v="Contract"/>
    <s v="San Francisco"/>
    <n v="56"/>
    <n v="46237"/>
    <n v="19"/>
    <n v="11"/>
    <n v="5"/>
    <n v="1"/>
    <n v="36"/>
    <n v="44387"/>
  </r>
  <r>
    <x v="5"/>
    <s v="Male"/>
    <s v="Divorced"/>
    <s v="PhD"/>
    <s v="Analyst"/>
    <s v="Permanent"/>
    <s v="Seattle"/>
    <n v="62"/>
    <n v="38244"/>
    <n v="1"/>
    <n v="16"/>
    <n v="10"/>
    <n v="1"/>
    <n v="32"/>
    <n v="38367"/>
  </r>
  <r>
    <x v="0"/>
    <s v="Female"/>
    <s v="Divorced"/>
    <s v="PhD"/>
    <s v="Support Staff"/>
    <s v="Intern"/>
    <s v="Boston"/>
    <n v="35"/>
    <n v="44743"/>
    <n v="5"/>
    <n v="3"/>
    <n v="13"/>
    <n v="2"/>
    <n v="26"/>
    <n v="37146"/>
  </r>
  <r>
    <x v="2"/>
    <s v="Female"/>
    <s v="Divorced"/>
    <s v="Master"/>
    <s v="Analyst"/>
    <s v="Intern"/>
    <s v="Denver"/>
    <n v="51"/>
    <n v="76101"/>
    <n v="27"/>
    <n v="6"/>
    <n v="5"/>
    <n v="4"/>
    <n v="46"/>
    <n v="38887"/>
  </r>
  <r>
    <x v="6"/>
    <s v="Male"/>
    <s v="Widowed"/>
    <s v="PhD"/>
    <s v="Manager"/>
    <s v="Intern"/>
    <s v="Austin"/>
    <n v="62"/>
    <n v="114227"/>
    <n v="16"/>
    <n v="14"/>
    <n v="7"/>
    <n v="6"/>
    <n v="29"/>
    <n v="41968"/>
  </r>
  <r>
    <x v="6"/>
    <s v="Male"/>
    <s v="Married"/>
    <s v="Master"/>
    <s v="Manager"/>
    <s v="Intern"/>
    <s v="Austin"/>
    <n v="25"/>
    <n v="86378"/>
    <n v="6"/>
    <n v="18"/>
    <n v="5"/>
    <n v="8"/>
    <n v="53"/>
    <n v="43461"/>
  </r>
  <r>
    <x v="3"/>
    <s v="Male"/>
    <s v="Widowed"/>
    <s v="High School"/>
    <s v="Sales Executive"/>
    <s v="Contract"/>
    <s v="San Francisco"/>
    <n v="25"/>
    <n v="101126"/>
    <n v="13"/>
    <n v="17"/>
    <n v="8"/>
    <n v="3"/>
    <n v="55"/>
    <n v="40559"/>
  </r>
  <r>
    <x v="5"/>
    <s v="Other"/>
    <s v="Widowed"/>
    <s v="High School"/>
    <s v="Manager"/>
    <s v="Permanent"/>
    <s v="New York"/>
    <n v="49"/>
    <n v="86071"/>
    <n v="35"/>
    <n v="4"/>
    <n v="11"/>
    <n v="1"/>
    <n v="44"/>
    <n v="37800"/>
  </r>
  <r>
    <x v="4"/>
    <s v="Male"/>
    <s v="Divorced"/>
    <s v="Master"/>
    <s v="Support Staff"/>
    <s v="Contract"/>
    <s v="Seattle"/>
    <n v="29"/>
    <n v="101121"/>
    <n v="19"/>
    <n v="15"/>
    <n v="13"/>
    <n v="3"/>
    <n v="25"/>
    <n v="41131"/>
  </r>
  <r>
    <x v="2"/>
    <s v="Female"/>
    <s v="Divorced"/>
    <s v="High School"/>
    <s v="Engineer"/>
    <s v="Permanent"/>
    <s v="New York"/>
    <n v="23"/>
    <n v="104763"/>
    <n v="12"/>
    <n v="11"/>
    <n v="6"/>
    <n v="3"/>
    <n v="43"/>
    <n v="40571"/>
  </r>
  <r>
    <x v="1"/>
    <s v="Male"/>
    <s v="Single"/>
    <s v="Bachelor"/>
    <s v="Support Staff"/>
    <s v="Permanent"/>
    <s v="Chicago"/>
    <n v="62"/>
    <n v="42237"/>
    <n v="16"/>
    <n v="3"/>
    <n v="13"/>
    <n v="5"/>
    <n v="37"/>
    <n v="40873"/>
  </r>
  <r>
    <x v="4"/>
    <s v="Other"/>
    <s v="Single"/>
    <s v="PhD"/>
    <s v="Support Staff"/>
    <s v="Permanent"/>
    <s v="Chicago"/>
    <n v="43"/>
    <n v="45649"/>
    <n v="10"/>
    <n v="3"/>
    <n v="5"/>
    <n v="4"/>
    <n v="42"/>
    <n v="43345"/>
  </r>
  <r>
    <x v="5"/>
    <s v="Male"/>
    <s v="Widowed"/>
    <s v="Bachelor"/>
    <s v="Sales Executive"/>
    <s v="Contract"/>
    <s v="Boston"/>
    <n v="62"/>
    <n v="67713"/>
    <n v="25"/>
    <n v="16"/>
    <n v="9"/>
    <n v="4"/>
    <n v="25"/>
    <n v="36213"/>
  </r>
  <r>
    <x v="0"/>
    <s v="Other"/>
    <s v="Married"/>
    <s v="PhD"/>
    <s v="Sales Executive"/>
    <s v="Permanent"/>
    <s v="San Francisco"/>
    <n v="37"/>
    <n v="103463"/>
    <n v="20"/>
    <n v="5"/>
    <n v="11"/>
    <n v="9"/>
    <n v="48"/>
    <n v="39769"/>
  </r>
  <r>
    <x v="1"/>
    <s v="Other"/>
    <s v="Divorced"/>
    <s v="High School"/>
    <s v="Manager"/>
    <s v="Contract"/>
    <s v="San Francisco"/>
    <n v="50"/>
    <n v="75409"/>
    <n v="31"/>
    <n v="10"/>
    <n v="2"/>
    <n v="7"/>
    <n v="44"/>
    <n v="42299"/>
  </r>
  <r>
    <x v="0"/>
    <s v="Male"/>
    <s v="Divorced"/>
    <s v="Bachelor"/>
    <s v="Developer"/>
    <s v="Intern"/>
    <s v="San Francisco"/>
    <n v="51"/>
    <n v="78766"/>
    <n v="4"/>
    <n v="19"/>
    <n v="1"/>
    <n v="4"/>
    <n v="36"/>
    <n v="41093"/>
  </r>
  <r>
    <x v="3"/>
    <s v="Female"/>
    <s v="Widowed"/>
    <s v="High School"/>
    <s v="Developer"/>
    <s v="Intern"/>
    <s v="Boston"/>
    <n v="33"/>
    <n v="76154"/>
    <n v="23"/>
    <n v="4"/>
    <n v="8"/>
    <n v="3"/>
    <n v="43"/>
    <n v="41769"/>
  </r>
  <r>
    <x v="3"/>
    <s v="Other"/>
    <s v="Single"/>
    <s v="PhD"/>
    <s v="Sales Executive"/>
    <s v="Permanent"/>
    <s v="Chicago"/>
    <n v="56"/>
    <n v="37016"/>
    <n v="2"/>
    <n v="19"/>
    <n v="12"/>
    <n v="6"/>
    <n v="30"/>
    <n v="37689"/>
  </r>
  <r>
    <x v="6"/>
    <s v="Male"/>
    <s v="Married"/>
    <s v="Master"/>
    <s v="Manager"/>
    <s v="Contract"/>
    <s v="New York"/>
    <n v="32"/>
    <n v="109563"/>
    <n v="22"/>
    <n v="11"/>
    <n v="3"/>
    <n v="3"/>
    <n v="45"/>
    <n v="39120"/>
  </r>
  <r>
    <x v="0"/>
    <s v="Male"/>
    <s v="Single"/>
    <s v="Master"/>
    <s v="Developer"/>
    <s v="Intern"/>
    <s v="Boston"/>
    <n v="42"/>
    <n v="78688"/>
    <n v="37"/>
    <n v="2"/>
    <n v="14"/>
    <n v="6"/>
    <n v="53"/>
    <n v="39177"/>
  </r>
  <r>
    <x v="5"/>
    <s v="Female"/>
    <s v="Single"/>
    <s v="Bachelor"/>
    <s v="Manager"/>
    <s v="Contract"/>
    <s v="Boston"/>
    <n v="42"/>
    <n v="119678"/>
    <n v="8"/>
    <n v="10"/>
    <n v="11"/>
    <n v="9"/>
    <n v="47"/>
    <n v="42095"/>
  </r>
  <r>
    <x v="2"/>
    <s v="Other"/>
    <s v="Single"/>
    <s v="High School"/>
    <s v="Manager"/>
    <s v="Contract"/>
    <s v="New York"/>
    <n v="26"/>
    <n v="84238"/>
    <n v="7"/>
    <n v="11"/>
    <n v="12"/>
    <n v="6"/>
    <n v="22"/>
    <n v="34986"/>
  </r>
  <r>
    <x v="1"/>
    <s v="Other"/>
    <s v="Single"/>
    <s v="High School"/>
    <s v="Manager"/>
    <s v="Permanent"/>
    <s v="San Francisco"/>
    <n v="41"/>
    <n v="88608"/>
    <n v="14"/>
    <n v="16"/>
    <n v="12"/>
    <n v="4"/>
    <n v="30"/>
    <n v="44049"/>
  </r>
  <r>
    <x v="4"/>
    <s v="Male"/>
    <s v="Divorced"/>
    <s v="Bachelor"/>
    <s v="HR Executive"/>
    <s v="Intern"/>
    <s v="Seattle"/>
    <n v="58"/>
    <n v="119081"/>
    <n v="3"/>
    <n v="19"/>
    <n v="12"/>
    <n v="5"/>
    <n v="57"/>
    <n v="40417"/>
  </r>
  <r>
    <x v="5"/>
    <s v="Male"/>
    <s v="Divorced"/>
    <s v="Master"/>
    <s v="Support Staff"/>
    <s v="Permanent"/>
    <s v="New York"/>
    <n v="24"/>
    <n v="61897"/>
    <n v="16"/>
    <n v="11"/>
    <n v="7"/>
    <n v="6"/>
    <n v="33"/>
    <n v="44821"/>
  </r>
  <r>
    <x v="5"/>
    <s v="Female"/>
    <s v="Single"/>
    <s v="PhD"/>
    <s v="Manager"/>
    <s v="Permanent"/>
    <s v="Chicago"/>
    <n v="54"/>
    <n v="80961"/>
    <n v="19"/>
    <n v="14"/>
    <n v="10"/>
    <n v="3"/>
    <n v="45"/>
    <n v="37957"/>
  </r>
  <r>
    <x v="3"/>
    <s v="Female"/>
    <s v="Married"/>
    <s v="Bachelor"/>
    <s v="HR Executive"/>
    <s v="Intern"/>
    <s v="Austin"/>
    <n v="30"/>
    <n v="98703"/>
    <n v="18"/>
    <n v="2"/>
    <n v="13"/>
    <n v="8"/>
    <n v="40"/>
    <n v="36887"/>
  </r>
  <r>
    <x v="0"/>
    <s v="Other"/>
    <s v="Widowed"/>
    <s v="PhD"/>
    <s v="Sales Executive"/>
    <s v="Intern"/>
    <s v="Austin"/>
    <n v="30"/>
    <n v="74757"/>
    <n v="16"/>
    <n v="5"/>
    <n v="11"/>
    <n v="4"/>
    <n v="58"/>
    <n v="42585"/>
  </r>
  <r>
    <x v="6"/>
    <s v="Other"/>
    <s v="Married"/>
    <s v="Master"/>
    <s v="Developer"/>
    <s v="Contract"/>
    <s v="Denver"/>
    <n v="25"/>
    <n v="56917"/>
    <n v="8"/>
    <n v="5"/>
    <n v="8"/>
    <n v="8"/>
    <n v="49"/>
    <n v="35315"/>
  </r>
  <r>
    <x v="6"/>
    <s v="Male"/>
    <s v="Married"/>
    <s v="High School"/>
    <s v="Support Staff"/>
    <s v="Intern"/>
    <s v="Denver"/>
    <n v="56"/>
    <n v="52736"/>
    <n v="33"/>
    <n v="19"/>
    <n v="13"/>
    <n v="3"/>
    <n v="27"/>
    <n v="37811"/>
  </r>
  <r>
    <x v="1"/>
    <s v="Other"/>
    <s v="Married"/>
    <s v="Master"/>
    <s v="Engineer"/>
    <s v="Contract"/>
    <s v="Boston"/>
    <n v="38"/>
    <n v="57990"/>
    <n v="12"/>
    <n v="12"/>
    <n v="13"/>
    <n v="7"/>
    <n v="39"/>
    <n v="41062"/>
  </r>
  <r>
    <x v="3"/>
    <s v="Female"/>
    <s v="Single"/>
    <s v="Bachelor"/>
    <s v="Developer"/>
    <s v="Contract"/>
    <s v="Austin"/>
    <n v="55"/>
    <n v="92551"/>
    <n v="11"/>
    <n v="18"/>
    <n v="6"/>
    <n v="9"/>
    <n v="51"/>
    <n v="43985"/>
  </r>
  <r>
    <x v="5"/>
    <s v="Female"/>
    <s v="Divorced"/>
    <s v="High School"/>
    <s v="Support Staff"/>
    <s v="Contract"/>
    <s v="Seattle"/>
    <n v="45"/>
    <n v="88161"/>
    <n v="5"/>
    <n v="4"/>
    <n v="12"/>
    <n v="4"/>
    <n v="41"/>
    <n v="35306"/>
  </r>
  <r>
    <x v="2"/>
    <s v="Male"/>
    <s v="Married"/>
    <s v="Bachelor"/>
    <s v="Engineer"/>
    <s v="Intern"/>
    <s v="San Francisco"/>
    <n v="53"/>
    <n v="109623"/>
    <n v="27"/>
    <n v="17"/>
    <n v="10"/>
    <n v="8"/>
    <n v="26"/>
    <n v="35126"/>
  </r>
  <r>
    <x v="3"/>
    <s v="Female"/>
    <s v="Single"/>
    <s v="Bachelor"/>
    <s v="Developer"/>
    <s v="Permanent"/>
    <s v="Chicago"/>
    <n v="22"/>
    <n v="52440"/>
    <n v="12"/>
    <n v="10"/>
    <n v="14"/>
    <n v="3"/>
    <n v="28"/>
    <n v="41662"/>
  </r>
  <r>
    <x v="1"/>
    <s v="Female"/>
    <s v="Married"/>
    <s v="Master"/>
    <s v="Support Staff"/>
    <s v="Contract"/>
    <s v="Denver"/>
    <n v="29"/>
    <n v="65205"/>
    <n v="17"/>
    <n v="6"/>
    <n v="9"/>
    <n v="7"/>
    <n v="20"/>
    <n v="40945"/>
  </r>
  <r>
    <x v="1"/>
    <s v="Female"/>
    <s v="Married"/>
    <s v="Bachelor"/>
    <s v="Developer"/>
    <s v="Permanent"/>
    <s v="Seattle"/>
    <n v="44"/>
    <n v="110811"/>
    <n v="6"/>
    <n v="14"/>
    <n v="7"/>
    <n v="3"/>
    <n v="48"/>
    <n v="43237"/>
  </r>
  <r>
    <x v="3"/>
    <s v="Female"/>
    <s v="Single"/>
    <s v="Master"/>
    <s v="Developer"/>
    <s v="Permanent"/>
    <s v="Chicago"/>
    <n v="61"/>
    <n v="85103"/>
    <n v="33"/>
    <n v="11"/>
    <n v="10"/>
    <n v="7"/>
    <n v="27"/>
    <n v="36890"/>
  </r>
  <r>
    <x v="1"/>
    <s v="Male"/>
    <s v="Divorced"/>
    <s v="High School"/>
    <s v="Engineer"/>
    <s v="Intern"/>
    <s v="Chicago"/>
    <n v="33"/>
    <n v="100812"/>
    <n v="5"/>
    <n v="11"/>
    <n v="5"/>
    <n v="6"/>
    <n v="23"/>
    <n v="41000"/>
  </r>
  <r>
    <x v="3"/>
    <s v="Male"/>
    <s v="Divorced"/>
    <s v="Master"/>
    <s v="Developer"/>
    <s v="Permanent"/>
    <s v="San Francisco"/>
    <n v="33"/>
    <n v="71627"/>
    <n v="28"/>
    <n v="18"/>
    <n v="8"/>
    <n v="2"/>
    <n v="54"/>
    <n v="39433"/>
  </r>
  <r>
    <x v="4"/>
    <s v="Other"/>
    <s v="Widowed"/>
    <s v="High School"/>
    <s v="Developer"/>
    <s v="Permanent"/>
    <s v="Boston"/>
    <n v="36"/>
    <n v="49008"/>
    <n v="14"/>
    <n v="18"/>
    <n v="2"/>
    <n v="3"/>
    <n v="22"/>
    <n v="40368"/>
  </r>
  <r>
    <x v="3"/>
    <s v="Female"/>
    <s v="Single"/>
    <s v="Master"/>
    <s v="Engineer"/>
    <s v="Intern"/>
    <s v="Austin"/>
    <n v="62"/>
    <n v="101274"/>
    <n v="5"/>
    <n v="11"/>
    <n v="7"/>
    <n v="6"/>
    <n v="59"/>
    <n v="36864"/>
  </r>
  <r>
    <x v="0"/>
    <s v="Other"/>
    <s v="Widowed"/>
    <s v="PhD"/>
    <s v="Sales Executive"/>
    <s v="Contract"/>
    <s v="San Francisco"/>
    <n v="40"/>
    <n v="62402"/>
    <n v="33"/>
    <n v="12"/>
    <n v="4"/>
    <n v="4"/>
    <n v="26"/>
    <n v="34963"/>
  </r>
  <r>
    <x v="3"/>
    <s v="Male"/>
    <s v="Widowed"/>
    <s v="PhD"/>
    <s v="Manager"/>
    <s v="Permanent"/>
    <s v="Seattle"/>
    <n v="47"/>
    <n v="83384"/>
    <n v="19"/>
    <n v="5"/>
    <n v="9"/>
    <n v="6"/>
    <n v="46"/>
    <n v="42235"/>
  </r>
  <r>
    <x v="1"/>
    <s v="Male"/>
    <s v="Widowed"/>
    <s v="Bachelor"/>
    <s v="Analyst"/>
    <s v="Intern"/>
    <s v="Boston"/>
    <n v="50"/>
    <n v="35793"/>
    <n v="22"/>
    <n v="9"/>
    <n v="12"/>
    <n v="1"/>
    <n v="20"/>
    <n v="44724"/>
  </r>
  <r>
    <x v="0"/>
    <s v="Male"/>
    <s v="Divorced"/>
    <s v="Master"/>
    <s v="HR Executive"/>
    <s v="Permanent"/>
    <s v="Seattle"/>
    <n v="43"/>
    <n v="35571"/>
    <n v="5"/>
    <n v="9"/>
    <n v="1"/>
    <n v="1"/>
    <n v="46"/>
    <n v="43722"/>
  </r>
  <r>
    <x v="1"/>
    <s v="Male"/>
    <s v="Single"/>
    <s v="Master"/>
    <s v="Analyst"/>
    <s v="Permanent"/>
    <s v="Boston"/>
    <n v="61"/>
    <n v="46209"/>
    <n v="2"/>
    <n v="10"/>
    <n v="7"/>
    <n v="3"/>
    <n v="35"/>
    <n v="43269"/>
  </r>
  <r>
    <x v="6"/>
    <s v="Male"/>
    <s v="Widowed"/>
    <s v="High School"/>
    <s v="Analyst"/>
    <s v="Contract"/>
    <s v="Denver"/>
    <n v="42"/>
    <n v="73148"/>
    <n v="30"/>
    <n v="19"/>
    <n v="6"/>
    <n v="8"/>
    <n v="57"/>
    <n v="36872"/>
  </r>
  <r>
    <x v="6"/>
    <s v="Male"/>
    <s v="Single"/>
    <s v="Bachelor"/>
    <s v="Support Staff"/>
    <s v="Permanent"/>
    <s v="Seattle"/>
    <n v="59"/>
    <n v="32224"/>
    <n v="39"/>
    <n v="1"/>
    <n v="8"/>
    <n v="8"/>
    <n v="26"/>
    <n v="39150"/>
  </r>
  <r>
    <x v="0"/>
    <s v="Male"/>
    <s v="Single"/>
    <s v="Master"/>
    <s v="Manager"/>
    <s v="Intern"/>
    <s v="San Francisco"/>
    <n v="41"/>
    <n v="78695"/>
    <n v="4"/>
    <n v="7"/>
    <n v="5"/>
    <n v="4"/>
    <n v="42"/>
    <n v="44113"/>
  </r>
  <r>
    <x v="4"/>
    <s v="Female"/>
    <s v="Divorced"/>
    <s v="Bachelor"/>
    <s v="Support Staff"/>
    <s v="Permanent"/>
    <s v="Boston"/>
    <n v="50"/>
    <n v="62441"/>
    <n v="33"/>
    <n v="4"/>
    <n v="1"/>
    <n v="6"/>
    <n v="30"/>
    <n v="44923"/>
  </r>
  <r>
    <x v="6"/>
    <s v="Other"/>
    <s v="Widowed"/>
    <s v="PhD"/>
    <s v="Manager"/>
    <s v="Contract"/>
    <s v="Boston"/>
    <n v="25"/>
    <n v="69129"/>
    <n v="13"/>
    <n v="1"/>
    <n v="1"/>
    <n v="8"/>
    <n v="52"/>
    <n v="38472"/>
  </r>
  <r>
    <x v="3"/>
    <s v="Male"/>
    <s v="Widowed"/>
    <s v="Master"/>
    <s v="Engineer"/>
    <s v="Contract"/>
    <s v="Chicago"/>
    <n v="28"/>
    <n v="92368"/>
    <n v="20"/>
    <n v="15"/>
    <n v="9"/>
    <n v="7"/>
    <n v="55"/>
    <n v="42941"/>
  </r>
  <r>
    <x v="1"/>
    <s v="Female"/>
    <s v="Single"/>
    <s v="Master"/>
    <s v="Engineer"/>
    <s v="Intern"/>
    <s v="Chicago"/>
    <n v="49"/>
    <n v="74760"/>
    <n v="7"/>
    <n v="8"/>
    <n v="10"/>
    <n v="7"/>
    <n v="56"/>
    <n v="37038"/>
  </r>
  <r>
    <x v="6"/>
    <s v="Female"/>
    <s v="Married"/>
    <s v="Bachelor"/>
    <s v="Manager"/>
    <s v="Contract"/>
    <s v="New York"/>
    <n v="49"/>
    <n v="53478"/>
    <n v="15"/>
    <n v="12"/>
    <n v="6"/>
    <n v="4"/>
    <n v="36"/>
    <n v="44749"/>
  </r>
  <r>
    <x v="6"/>
    <s v="Other"/>
    <s v="Divorced"/>
    <s v="Master"/>
    <s v="Developer"/>
    <s v="Permanent"/>
    <s v="Seattle"/>
    <n v="25"/>
    <n v="101854"/>
    <n v="23"/>
    <n v="18"/>
    <n v="10"/>
    <n v="9"/>
    <n v="54"/>
    <n v="42273"/>
  </r>
  <r>
    <x v="4"/>
    <s v="Male"/>
    <s v="Divorced"/>
    <s v="Bachelor"/>
    <s v="Sales Executive"/>
    <s v="Contract"/>
    <s v="Chicago"/>
    <n v="43"/>
    <n v="115716"/>
    <n v="14"/>
    <n v="15"/>
    <n v="5"/>
    <n v="6"/>
    <n v="24"/>
    <n v="35422"/>
  </r>
  <r>
    <x v="0"/>
    <s v="Other"/>
    <s v="Divorced"/>
    <s v="Master"/>
    <s v="Developer"/>
    <s v="Intern"/>
    <s v="New York"/>
    <n v="33"/>
    <n v="42180"/>
    <n v="23"/>
    <n v="17"/>
    <n v="1"/>
    <n v="3"/>
    <n v="51"/>
    <n v="40527"/>
  </r>
  <r>
    <x v="0"/>
    <s v="Male"/>
    <s v="Divorced"/>
    <s v="High School"/>
    <s v="Sales Executive"/>
    <s v="Contract"/>
    <s v="Denver"/>
    <n v="24"/>
    <n v="45372"/>
    <n v="19"/>
    <n v="14"/>
    <n v="6"/>
    <n v="5"/>
    <n v="22"/>
    <n v="44318"/>
  </r>
  <r>
    <x v="5"/>
    <s v="Female"/>
    <s v="Widowed"/>
    <s v="Bachelor"/>
    <s v="Support Staff"/>
    <s v="Contract"/>
    <s v="Denver"/>
    <n v="43"/>
    <n v="59796"/>
    <n v="29"/>
    <n v="14"/>
    <n v="6"/>
    <n v="5"/>
    <n v="54"/>
    <n v="41666"/>
  </r>
  <r>
    <x v="4"/>
    <s v="Female"/>
    <s v="Widowed"/>
    <s v="Master"/>
    <s v="Sales Executive"/>
    <s v="Contract"/>
    <s v="Chicago"/>
    <n v="23"/>
    <n v="88272"/>
    <n v="20"/>
    <n v="18"/>
    <n v="3"/>
    <n v="5"/>
    <n v="33"/>
    <n v="38902"/>
  </r>
  <r>
    <x v="3"/>
    <s v="Female"/>
    <s v="Married"/>
    <s v="PhD"/>
    <s v="Support Staff"/>
    <s v="Intern"/>
    <s v="Seattle"/>
    <n v="45"/>
    <n v="119963"/>
    <n v="29"/>
    <n v="18"/>
    <n v="13"/>
    <n v="8"/>
    <n v="50"/>
    <n v="43218"/>
  </r>
  <r>
    <x v="0"/>
    <s v="Female"/>
    <s v="Divorced"/>
    <s v="Master"/>
    <s v="Engineer"/>
    <s v="Contract"/>
    <s v="Boston"/>
    <n v="55"/>
    <n v="84040"/>
    <n v="24"/>
    <n v="16"/>
    <n v="8"/>
    <n v="9"/>
    <n v="50"/>
    <n v="41215"/>
  </r>
  <r>
    <x v="1"/>
    <s v="Other"/>
    <s v="Divorced"/>
    <s v="PhD"/>
    <s v="Analyst"/>
    <s v="Contract"/>
    <s v="Austin"/>
    <n v="48"/>
    <n v="105357"/>
    <n v="18"/>
    <n v="1"/>
    <n v="14"/>
    <n v="9"/>
    <n v="36"/>
    <n v="39767"/>
  </r>
  <r>
    <x v="4"/>
    <s v="Male"/>
    <s v="Single"/>
    <s v="PhD"/>
    <s v="Engineer"/>
    <s v="Permanent"/>
    <s v="Seattle"/>
    <n v="62"/>
    <n v="101368"/>
    <n v="10"/>
    <n v="11"/>
    <n v="1"/>
    <n v="6"/>
    <n v="43"/>
    <n v="45503"/>
  </r>
  <r>
    <x v="6"/>
    <s v="Male"/>
    <s v="Widowed"/>
    <s v="High School"/>
    <s v="Engineer"/>
    <s v="Intern"/>
    <s v="San Francisco"/>
    <n v="22"/>
    <n v="108356"/>
    <n v="8"/>
    <n v="15"/>
    <n v="1"/>
    <n v="6"/>
    <n v="42"/>
    <n v="36063"/>
  </r>
  <r>
    <x v="1"/>
    <s v="Other"/>
    <s v="Divorced"/>
    <s v="Bachelor"/>
    <s v="Analyst"/>
    <s v="Contract"/>
    <s v="Denver"/>
    <n v="29"/>
    <n v="46211"/>
    <n v="26"/>
    <n v="12"/>
    <n v="6"/>
    <n v="9"/>
    <n v="37"/>
    <n v="45206"/>
  </r>
  <r>
    <x v="1"/>
    <s v="Male"/>
    <s v="Married"/>
    <s v="Master"/>
    <s v="Sales Executive"/>
    <s v="Intern"/>
    <s v="Chicago"/>
    <n v="44"/>
    <n v="35842"/>
    <n v="29"/>
    <n v="8"/>
    <n v="10"/>
    <n v="4"/>
    <n v="33"/>
    <n v="39527"/>
  </r>
  <r>
    <x v="6"/>
    <s v="Female"/>
    <s v="Married"/>
    <s v="High School"/>
    <s v="Sales Executive"/>
    <s v="Contract"/>
    <s v="Chicago"/>
    <n v="59"/>
    <n v="93115"/>
    <n v="10"/>
    <n v="6"/>
    <n v="13"/>
    <n v="6"/>
    <n v="34"/>
    <n v="40944"/>
  </r>
  <r>
    <x v="4"/>
    <s v="Male"/>
    <s v="Widowed"/>
    <s v="Master"/>
    <s v="Support Staff"/>
    <s v="Contract"/>
    <s v="Boston"/>
    <n v="27"/>
    <n v="96852"/>
    <n v="17"/>
    <n v="3"/>
    <n v="1"/>
    <n v="4"/>
    <n v="34"/>
    <n v="43311"/>
  </r>
  <r>
    <x v="6"/>
    <s v="Female"/>
    <s v="Married"/>
    <s v="PhD"/>
    <s v="Developer"/>
    <s v="Contract"/>
    <s v="San Francisco"/>
    <n v="43"/>
    <n v="75968"/>
    <n v="2"/>
    <n v="13"/>
    <n v="6"/>
    <n v="1"/>
    <n v="25"/>
    <n v="43380"/>
  </r>
  <r>
    <x v="5"/>
    <s v="Other"/>
    <s v="Married"/>
    <s v="Bachelor"/>
    <s v="Support Staff"/>
    <s v="Permanent"/>
    <s v="Boston"/>
    <n v="46"/>
    <n v="47508"/>
    <n v="6"/>
    <n v="13"/>
    <n v="1"/>
    <n v="7"/>
    <n v="46"/>
    <n v="35701"/>
  </r>
  <r>
    <x v="1"/>
    <s v="Male"/>
    <s v="Widowed"/>
    <s v="Master"/>
    <s v="Developer"/>
    <s v="Permanent"/>
    <s v="San Francisco"/>
    <n v="39"/>
    <n v="52005"/>
    <n v="5"/>
    <n v="2"/>
    <n v="14"/>
    <n v="6"/>
    <n v="34"/>
    <n v="42543"/>
  </r>
  <r>
    <x v="2"/>
    <s v="Other"/>
    <s v="Divorced"/>
    <s v="Master"/>
    <s v="Engineer"/>
    <s v="Permanent"/>
    <s v="Austin"/>
    <n v="38"/>
    <n v="84575"/>
    <n v="28"/>
    <n v="5"/>
    <n v="13"/>
    <n v="9"/>
    <n v="55"/>
    <n v="37479"/>
  </r>
  <r>
    <x v="2"/>
    <s v="Male"/>
    <s v="Divorced"/>
    <s v="PhD"/>
    <s v="Analyst"/>
    <s v="Intern"/>
    <s v="Denver"/>
    <n v="33"/>
    <n v="110742"/>
    <n v="5"/>
    <n v="17"/>
    <n v="6"/>
    <n v="7"/>
    <n v="27"/>
    <n v="41263"/>
  </r>
  <r>
    <x v="3"/>
    <s v="Female"/>
    <s v="Married"/>
    <s v="Master"/>
    <s v="Engineer"/>
    <s v="Intern"/>
    <s v="Chicago"/>
    <n v="27"/>
    <n v="48971"/>
    <n v="18"/>
    <n v="6"/>
    <n v="3"/>
    <n v="7"/>
    <n v="34"/>
    <n v="36679"/>
  </r>
  <r>
    <x v="0"/>
    <s v="Other"/>
    <s v="Married"/>
    <s v="Master"/>
    <s v="Manager"/>
    <s v="Permanent"/>
    <s v="Chicago"/>
    <n v="47"/>
    <n v="55599"/>
    <n v="26"/>
    <n v="2"/>
    <n v="14"/>
    <n v="2"/>
    <n v="22"/>
    <n v="44754"/>
  </r>
  <r>
    <x v="6"/>
    <s v="Male"/>
    <s v="Divorced"/>
    <s v="PhD"/>
    <s v="Sales Executive"/>
    <s v="Intern"/>
    <s v="Austin"/>
    <n v="48"/>
    <n v="117592"/>
    <n v="20"/>
    <n v="4"/>
    <n v="14"/>
    <n v="9"/>
    <n v="32"/>
    <n v="37450"/>
  </r>
  <r>
    <x v="6"/>
    <s v="Female"/>
    <s v="Widowed"/>
    <s v="High School"/>
    <s v="Developer"/>
    <s v="Contract"/>
    <s v="New York"/>
    <n v="29"/>
    <n v="96914"/>
    <n v="27"/>
    <n v="11"/>
    <n v="8"/>
    <n v="9"/>
    <n v="53"/>
    <n v="44468"/>
  </r>
  <r>
    <x v="3"/>
    <s v="Other"/>
    <s v="Married"/>
    <s v="PhD"/>
    <s v="Support Staff"/>
    <s v="Contract"/>
    <s v="Denver"/>
    <n v="40"/>
    <n v="97055"/>
    <n v="12"/>
    <n v="8"/>
    <n v="13"/>
    <n v="6"/>
    <n v="43"/>
    <n v="42817"/>
  </r>
  <r>
    <x v="3"/>
    <s v="Other"/>
    <s v="Single"/>
    <s v="High School"/>
    <s v="Analyst"/>
    <s v="Contract"/>
    <s v="Boston"/>
    <n v="63"/>
    <n v="117697"/>
    <n v="7"/>
    <n v="12"/>
    <n v="6"/>
    <n v="3"/>
    <n v="59"/>
    <n v="43753"/>
  </r>
  <r>
    <x v="3"/>
    <s v="Male"/>
    <s v="Widowed"/>
    <s v="Bachelor"/>
    <s v="Developer"/>
    <s v="Permanent"/>
    <s v="Austin"/>
    <n v="22"/>
    <n v="35355"/>
    <n v="3"/>
    <n v="8"/>
    <n v="13"/>
    <n v="1"/>
    <n v="51"/>
    <n v="42961"/>
  </r>
  <r>
    <x v="1"/>
    <s v="Male"/>
    <s v="Married"/>
    <s v="High School"/>
    <s v="Support Staff"/>
    <s v="Intern"/>
    <s v="Boston"/>
    <n v="50"/>
    <n v="84120"/>
    <n v="10"/>
    <n v="11"/>
    <n v="11"/>
    <n v="4"/>
    <n v="51"/>
    <n v="40390"/>
  </r>
  <r>
    <x v="5"/>
    <s v="Male"/>
    <s v="Married"/>
    <s v="High School"/>
    <s v="Sales Executive"/>
    <s v="Permanent"/>
    <s v="Seattle"/>
    <n v="56"/>
    <n v="104619"/>
    <n v="34"/>
    <n v="8"/>
    <n v="13"/>
    <n v="3"/>
    <n v="49"/>
    <n v="43731"/>
  </r>
  <r>
    <x v="6"/>
    <s v="Female"/>
    <s v="Single"/>
    <s v="Bachelor"/>
    <s v="Engineer"/>
    <s v="Intern"/>
    <s v="Chicago"/>
    <n v="61"/>
    <n v="68342"/>
    <n v="25"/>
    <n v="8"/>
    <n v="1"/>
    <n v="1"/>
    <n v="32"/>
    <n v="41432"/>
  </r>
  <r>
    <x v="1"/>
    <s v="Male"/>
    <s v="Single"/>
    <s v="High School"/>
    <s v="Sales Executive"/>
    <s v="Contract"/>
    <s v="Boston"/>
    <n v="35"/>
    <n v="115992"/>
    <n v="35"/>
    <n v="17"/>
    <n v="5"/>
    <n v="3"/>
    <n v="20"/>
    <n v="40559"/>
  </r>
  <r>
    <x v="3"/>
    <s v="Other"/>
    <s v="Divorced"/>
    <s v="PhD"/>
    <s v="HR Executive"/>
    <s v="Permanent"/>
    <s v="San Francisco"/>
    <n v="56"/>
    <n v="108860"/>
    <n v="16"/>
    <n v="16"/>
    <n v="8"/>
    <n v="4"/>
    <n v="53"/>
    <n v="45459"/>
  </r>
  <r>
    <x v="6"/>
    <s v="Other"/>
    <s v="Widowed"/>
    <s v="High School"/>
    <s v="Manager"/>
    <s v="Intern"/>
    <s v="Boston"/>
    <n v="41"/>
    <n v="32257"/>
    <n v="2"/>
    <n v="14"/>
    <n v="3"/>
    <n v="8"/>
    <n v="34"/>
    <n v="41487"/>
  </r>
  <r>
    <x v="1"/>
    <s v="Male"/>
    <s v="Widowed"/>
    <s v="Bachelor"/>
    <s v="HR Executive"/>
    <s v="Intern"/>
    <s v="Seattle"/>
    <n v="34"/>
    <n v="57364"/>
    <n v="24"/>
    <n v="11"/>
    <n v="12"/>
    <n v="9"/>
    <n v="33"/>
    <n v="41566"/>
  </r>
  <r>
    <x v="5"/>
    <s v="Male"/>
    <s v="Divorced"/>
    <s v="PhD"/>
    <s v="Analyst"/>
    <s v="Contract"/>
    <s v="Denver"/>
    <n v="59"/>
    <n v="54972"/>
    <n v="10"/>
    <n v="7"/>
    <n v="6"/>
    <n v="3"/>
    <n v="48"/>
    <n v="42088"/>
  </r>
  <r>
    <x v="1"/>
    <s v="Other"/>
    <s v="Widowed"/>
    <s v="Bachelor"/>
    <s v="Developer"/>
    <s v="Permanent"/>
    <s v="Chicago"/>
    <n v="29"/>
    <n v="56654"/>
    <n v="38"/>
    <n v="16"/>
    <n v="5"/>
    <n v="6"/>
    <n v="53"/>
    <n v="35187"/>
  </r>
  <r>
    <x v="5"/>
    <s v="Female"/>
    <s v="Widowed"/>
    <s v="Bachelor"/>
    <s v="Analyst"/>
    <s v="Permanent"/>
    <s v="Austin"/>
    <n v="64"/>
    <n v="110769"/>
    <n v="22"/>
    <n v="13"/>
    <n v="6"/>
    <n v="5"/>
    <n v="37"/>
    <n v="38722"/>
  </r>
  <r>
    <x v="3"/>
    <s v="Male"/>
    <s v="Widowed"/>
    <s v="Master"/>
    <s v="Engineer"/>
    <s v="Permanent"/>
    <s v="Seattle"/>
    <n v="41"/>
    <n v="111423"/>
    <n v="26"/>
    <n v="15"/>
    <n v="10"/>
    <n v="6"/>
    <n v="26"/>
    <n v="40434"/>
  </r>
  <r>
    <x v="5"/>
    <s v="Male"/>
    <s v="Widowed"/>
    <s v="Master"/>
    <s v="Support Staff"/>
    <s v="Contract"/>
    <s v="Chicago"/>
    <n v="54"/>
    <n v="59320"/>
    <n v="39"/>
    <n v="16"/>
    <n v="1"/>
    <n v="4"/>
    <n v="48"/>
    <n v="41115"/>
  </r>
  <r>
    <x v="6"/>
    <s v="Other"/>
    <s v="Widowed"/>
    <s v="Bachelor"/>
    <s v="Sales Executive"/>
    <s v="Permanent"/>
    <s v="Boston"/>
    <n v="47"/>
    <n v="50808"/>
    <n v="27"/>
    <n v="9"/>
    <n v="7"/>
    <n v="6"/>
    <n v="50"/>
    <n v="42393"/>
  </r>
  <r>
    <x v="3"/>
    <s v="Male"/>
    <s v="Single"/>
    <s v="Bachelor"/>
    <s v="HR Executive"/>
    <s v="Contract"/>
    <s v="Denver"/>
    <n v="60"/>
    <n v="82389"/>
    <n v="29"/>
    <n v="3"/>
    <n v="9"/>
    <n v="7"/>
    <n v="44"/>
    <n v="44443"/>
  </r>
  <r>
    <x v="6"/>
    <s v="Female"/>
    <s v="Widowed"/>
    <s v="Bachelor"/>
    <s v="HR Executive"/>
    <s v="Contract"/>
    <s v="New York"/>
    <n v="42"/>
    <n v="64773"/>
    <n v="38"/>
    <n v="19"/>
    <n v="2"/>
    <n v="9"/>
    <n v="57"/>
    <n v="38260"/>
  </r>
  <r>
    <x v="2"/>
    <s v="Other"/>
    <s v="Single"/>
    <s v="Master"/>
    <s v="Engineer"/>
    <s v="Contract"/>
    <s v="Denver"/>
    <n v="63"/>
    <n v="81168"/>
    <n v="20"/>
    <n v="5"/>
    <n v="10"/>
    <n v="7"/>
    <n v="33"/>
    <n v="40242"/>
  </r>
  <r>
    <x v="4"/>
    <s v="Male"/>
    <s v="Widowed"/>
    <s v="Master"/>
    <s v="HR Executive"/>
    <s v="Intern"/>
    <s v="New York"/>
    <n v="64"/>
    <n v="57747"/>
    <n v="27"/>
    <n v="10"/>
    <n v="5"/>
    <n v="6"/>
    <n v="27"/>
    <n v="42105"/>
  </r>
  <r>
    <x v="5"/>
    <s v="Other"/>
    <s v="Divorced"/>
    <s v="High School"/>
    <s v="Engineer"/>
    <s v="Permanent"/>
    <s v="San Francisco"/>
    <n v="62"/>
    <n v="106396"/>
    <n v="20"/>
    <n v="17"/>
    <n v="10"/>
    <n v="1"/>
    <n v="46"/>
    <n v="44074"/>
  </r>
  <r>
    <x v="4"/>
    <s v="Male"/>
    <s v="Married"/>
    <s v="High School"/>
    <s v="Analyst"/>
    <s v="Permanent"/>
    <s v="Denver"/>
    <n v="30"/>
    <n v="113692"/>
    <n v="19"/>
    <n v="15"/>
    <n v="4"/>
    <n v="2"/>
    <n v="21"/>
    <n v="35719"/>
  </r>
  <r>
    <x v="4"/>
    <s v="Male"/>
    <s v="Single"/>
    <s v="Bachelor"/>
    <s v="Sales Executive"/>
    <s v="Contract"/>
    <s v="Chicago"/>
    <n v="45"/>
    <n v="87505"/>
    <n v="20"/>
    <n v="8"/>
    <n v="6"/>
    <n v="1"/>
    <n v="36"/>
    <n v="38056"/>
  </r>
  <r>
    <x v="5"/>
    <s v="Male"/>
    <s v="Widowed"/>
    <s v="PhD"/>
    <s v="Developer"/>
    <s v="Contract"/>
    <s v="New York"/>
    <n v="58"/>
    <n v="115896"/>
    <n v="35"/>
    <n v="15"/>
    <n v="6"/>
    <n v="9"/>
    <n v="56"/>
    <n v="43347"/>
  </r>
  <r>
    <x v="3"/>
    <s v="Female"/>
    <s v="Divorced"/>
    <s v="PhD"/>
    <s v="Support Staff"/>
    <s v="Permanent"/>
    <s v="Austin"/>
    <n v="62"/>
    <n v="48135"/>
    <n v="2"/>
    <n v="14"/>
    <n v="11"/>
    <n v="9"/>
    <n v="33"/>
    <n v="44517"/>
  </r>
  <r>
    <x v="2"/>
    <s v="Female"/>
    <s v="Married"/>
    <s v="Master"/>
    <s v="Developer"/>
    <s v="Contract"/>
    <s v="Chicago"/>
    <n v="38"/>
    <n v="77377"/>
    <n v="30"/>
    <n v="7"/>
    <n v="2"/>
    <n v="7"/>
    <n v="44"/>
    <n v="42408"/>
  </r>
  <r>
    <x v="6"/>
    <s v="Other"/>
    <s v="Single"/>
    <s v="Master"/>
    <s v="Analyst"/>
    <s v="Permanent"/>
    <s v="Austin"/>
    <n v="45"/>
    <n v="53554"/>
    <n v="34"/>
    <n v="12"/>
    <n v="2"/>
    <n v="2"/>
    <n v="49"/>
    <n v="45271"/>
  </r>
  <r>
    <x v="1"/>
    <s v="Male"/>
    <s v="Married"/>
    <s v="Master"/>
    <s v="Support Staff"/>
    <s v="Intern"/>
    <s v="Denver"/>
    <n v="42"/>
    <n v="92491"/>
    <n v="22"/>
    <n v="17"/>
    <n v="4"/>
    <n v="6"/>
    <n v="48"/>
    <n v="40856"/>
  </r>
  <r>
    <x v="6"/>
    <s v="Male"/>
    <s v="Divorced"/>
    <s v="Bachelor"/>
    <s v="HR Executive"/>
    <s v="Contract"/>
    <s v="Austin"/>
    <n v="60"/>
    <n v="85621"/>
    <n v="3"/>
    <n v="17"/>
    <n v="1"/>
    <n v="4"/>
    <n v="39"/>
    <n v="35647"/>
  </r>
  <r>
    <x v="1"/>
    <s v="Female"/>
    <s v="Single"/>
    <s v="PhD"/>
    <s v="Manager"/>
    <s v="Permanent"/>
    <s v="New York"/>
    <n v="62"/>
    <n v="88283"/>
    <n v="6"/>
    <n v="10"/>
    <n v="9"/>
    <n v="1"/>
    <n v="40"/>
    <n v="42804"/>
  </r>
  <r>
    <x v="6"/>
    <s v="Male"/>
    <s v="Married"/>
    <s v="High School"/>
    <s v="Analyst"/>
    <s v="Contract"/>
    <s v="Chicago"/>
    <n v="60"/>
    <n v="115140"/>
    <n v="15"/>
    <n v="19"/>
    <n v="14"/>
    <n v="1"/>
    <n v="41"/>
    <n v="36326"/>
  </r>
  <r>
    <x v="5"/>
    <s v="Female"/>
    <s v="Widowed"/>
    <s v="Bachelor"/>
    <s v="Analyst"/>
    <s v="Permanent"/>
    <s v="Boston"/>
    <n v="34"/>
    <n v="46923"/>
    <n v="27"/>
    <n v="14"/>
    <n v="14"/>
    <n v="5"/>
    <n v="54"/>
    <n v="35103"/>
  </r>
  <r>
    <x v="2"/>
    <s v="Male"/>
    <s v="Single"/>
    <s v="High School"/>
    <s v="Sales Executive"/>
    <s v="Permanent"/>
    <s v="Seattle"/>
    <n v="32"/>
    <n v="77591"/>
    <n v="10"/>
    <n v="11"/>
    <n v="13"/>
    <n v="2"/>
    <n v="56"/>
    <n v="41859"/>
  </r>
  <r>
    <x v="1"/>
    <s v="Other"/>
    <s v="Married"/>
    <s v="High School"/>
    <s v="Developer"/>
    <s v="Contract"/>
    <s v="New York"/>
    <n v="40"/>
    <n v="92261"/>
    <n v="9"/>
    <n v="2"/>
    <n v="7"/>
    <n v="4"/>
    <n v="35"/>
    <n v="43211"/>
  </r>
  <r>
    <x v="0"/>
    <s v="Male"/>
    <s v="Divorced"/>
    <s v="Bachelor"/>
    <s v="Analyst"/>
    <s v="Intern"/>
    <s v="New York"/>
    <n v="32"/>
    <n v="84336"/>
    <n v="33"/>
    <n v="18"/>
    <n v="12"/>
    <n v="1"/>
    <n v="36"/>
    <n v="41670"/>
  </r>
  <r>
    <x v="3"/>
    <s v="Male"/>
    <s v="Divorced"/>
    <s v="High School"/>
    <s v="Analyst"/>
    <s v="Permanent"/>
    <s v="Boston"/>
    <n v="34"/>
    <n v="104083"/>
    <n v="32"/>
    <n v="7"/>
    <n v="7"/>
    <n v="4"/>
    <n v="35"/>
    <n v="39902"/>
  </r>
  <r>
    <x v="6"/>
    <s v="Female"/>
    <s v="Single"/>
    <s v="PhD"/>
    <s v="HR Executive"/>
    <s v="Permanent"/>
    <s v="Chicago"/>
    <n v="22"/>
    <n v="90948"/>
    <n v="6"/>
    <n v="12"/>
    <n v="3"/>
    <n v="6"/>
    <n v="21"/>
    <n v="37747"/>
  </r>
  <r>
    <x v="6"/>
    <s v="Male"/>
    <s v="Married"/>
    <s v="High School"/>
    <s v="HR Executive"/>
    <s v="Permanent"/>
    <s v="Chicago"/>
    <n v="61"/>
    <n v="63002"/>
    <n v="36"/>
    <n v="2"/>
    <n v="11"/>
    <n v="4"/>
    <n v="23"/>
    <n v="37285"/>
  </r>
  <r>
    <x v="1"/>
    <s v="Male"/>
    <s v="Single"/>
    <s v="PhD"/>
    <s v="Support Staff"/>
    <s v="Intern"/>
    <s v="Denver"/>
    <n v="40"/>
    <n v="110098"/>
    <n v="2"/>
    <n v="18"/>
    <n v="12"/>
    <n v="1"/>
    <n v="40"/>
    <n v="43775"/>
  </r>
  <r>
    <x v="3"/>
    <s v="Female"/>
    <s v="Single"/>
    <s v="PhD"/>
    <s v="Engineer"/>
    <s v="Intern"/>
    <s v="Austin"/>
    <n v="33"/>
    <n v="103016"/>
    <n v="29"/>
    <n v="6"/>
    <n v="3"/>
    <n v="7"/>
    <n v="58"/>
    <n v="43128"/>
  </r>
  <r>
    <x v="3"/>
    <s v="Other"/>
    <s v="Married"/>
    <s v="PhD"/>
    <s v="Engineer"/>
    <s v="Contract"/>
    <s v="Denver"/>
    <n v="29"/>
    <n v="56672"/>
    <n v="4"/>
    <n v="10"/>
    <n v="1"/>
    <n v="2"/>
    <n v="53"/>
    <n v="40966"/>
  </r>
  <r>
    <x v="5"/>
    <s v="Other"/>
    <s v="Married"/>
    <s v="Master"/>
    <s v="Manager"/>
    <s v="Intern"/>
    <s v="Boston"/>
    <n v="29"/>
    <n v="34213"/>
    <n v="1"/>
    <n v="15"/>
    <n v="3"/>
    <n v="9"/>
    <n v="49"/>
    <n v="41934"/>
  </r>
  <r>
    <x v="0"/>
    <s v="Female"/>
    <s v="Widowed"/>
    <s v="High School"/>
    <s v="Engineer"/>
    <s v="Contract"/>
    <s v="Denver"/>
    <n v="33"/>
    <n v="40293"/>
    <n v="19"/>
    <n v="5"/>
    <n v="3"/>
    <n v="3"/>
    <n v="25"/>
    <n v="38925"/>
  </r>
  <r>
    <x v="5"/>
    <s v="Female"/>
    <s v="Married"/>
    <s v="Bachelor"/>
    <s v="Sales Executive"/>
    <s v="Contract"/>
    <s v="Boston"/>
    <n v="54"/>
    <n v="85860"/>
    <n v="26"/>
    <n v="3"/>
    <n v="4"/>
    <n v="8"/>
    <n v="36"/>
    <n v="37513"/>
  </r>
  <r>
    <x v="5"/>
    <s v="Female"/>
    <s v="Divorced"/>
    <s v="Bachelor"/>
    <s v="Manager"/>
    <s v="Intern"/>
    <s v="Chicago"/>
    <n v="47"/>
    <n v="92507"/>
    <n v="25"/>
    <n v="5"/>
    <n v="4"/>
    <n v="8"/>
    <n v="58"/>
    <n v="40124"/>
  </r>
  <r>
    <x v="5"/>
    <s v="Female"/>
    <s v="Single"/>
    <s v="High School"/>
    <s v="Support Staff"/>
    <s v="Contract"/>
    <s v="Austin"/>
    <n v="60"/>
    <n v="87134"/>
    <n v="10"/>
    <n v="8"/>
    <n v="3"/>
    <n v="3"/>
    <n v="44"/>
    <n v="40877"/>
  </r>
  <r>
    <x v="5"/>
    <s v="Female"/>
    <s v="Single"/>
    <s v="Master"/>
    <s v="HR Executive"/>
    <s v="Intern"/>
    <s v="Denver"/>
    <n v="49"/>
    <n v="32100"/>
    <n v="15"/>
    <n v="8"/>
    <n v="10"/>
    <n v="4"/>
    <n v="24"/>
    <n v="36389"/>
  </r>
  <r>
    <x v="5"/>
    <s v="Other"/>
    <s v="Divorced"/>
    <s v="Master"/>
    <s v="Engineer"/>
    <s v="Contract"/>
    <s v="New York"/>
    <n v="26"/>
    <n v="91997"/>
    <n v="22"/>
    <n v="8"/>
    <n v="12"/>
    <n v="2"/>
    <n v="24"/>
    <n v="44164"/>
  </r>
  <r>
    <x v="2"/>
    <s v="Other"/>
    <s v="Married"/>
    <s v="PhD"/>
    <s v="Developer"/>
    <s v="Intern"/>
    <s v="San Francisco"/>
    <n v="29"/>
    <n v="58172"/>
    <n v="21"/>
    <n v="12"/>
    <n v="8"/>
    <n v="4"/>
    <n v="39"/>
    <n v="35341"/>
  </r>
  <r>
    <x v="3"/>
    <s v="Female"/>
    <s v="Divorced"/>
    <s v="High School"/>
    <s v="HR Executive"/>
    <s v="Intern"/>
    <s v="Seattle"/>
    <n v="46"/>
    <n v="50132"/>
    <n v="22"/>
    <n v="8"/>
    <n v="8"/>
    <n v="9"/>
    <n v="35"/>
    <n v="39089"/>
  </r>
  <r>
    <x v="5"/>
    <s v="Male"/>
    <s v="Divorced"/>
    <s v="High School"/>
    <s v="Sales Executive"/>
    <s v="Contract"/>
    <s v="New York"/>
    <n v="48"/>
    <n v="48199"/>
    <n v="36"/>
    <n v="11"/>
    <n v="13"/>
    <n v="2"/>
    <n v="56"/>
    <n v="40745"/>
  </r>
  <r>
    <x v="3"/>
    <s v="Female"/>
    <s v="Widowed"/>
    <s v="Bachelor"/>
    <s v="HR Executive"/>
    <s v="Permanent"/>
    <s v="Chicago"/>
    <n v="44"/>
    <n v="66609"/>
    <n v="34"/>
    <n v="14"/>
    <n v="13"/>
    <n v="3"/>
    <n v="59"/>
    <n v="36600"/>
  </r>
  <r>
    <x v="3"/>
    <s v="Male"/>
    <s v="Divorced"/>
    <s v="High School"/>
    <s v="Sales Executive"/>
    <s v="Contract"/>
    <s v="Seattle"/>
    <n v="51"/>
    <n v="72965"/>
    <n v="30"/>
    <n v="8"/>
    <n v="1"/>
    <n v="4"/>
    <n v="28"/>
    <n v="42897"/>
  </r>
  <r>
    <x v="4"/>
    <s v="Female"/>
    <s v="Single"/>
    <s v="Master"/>
    <s v="Sales Executive"/>
    <s v="Intern"/>
    <s v="San Francisco"/>
    <n v="44"/>
    <n v="38016"/>
    <n v="25"/>
    <n v="10"/>
    <n v="7"/>
    <n v="5"/>
    <n v="24"/>
    <n v="44523"/>
  </r>
  <r>
    <x v="2"/>
    <s v="Female"/>
    <s v="Divorced"/>
    <s v="High School"/>
    <s v="Sales Executive"/>
    <s v="Permanent"/>
    <s v="San Francisco"/>
    <n v="41"/>
    <n v="69779"/>
    <n v="28"/>
    <n v="7"/>
    <n v="11"/>
    <n v="1"/>
    <n v="21"/>
    <n v="36177"/>
  </r>
  <r>
    <x v="5"/>
    <s v="Other"/>
    <s v="Single"/>
    <s v="Bachelor"/>
    <s v="Support Staff"/>
    <s v="Contract"/>
    <s v="Austin"/>
    <n v="39"/>
    <n v="61881"/>
    <n v="1"/>
    <n v="17"/>
    <n v="2"/>
    <n v="7"/>
    <n v="28"/>
    <n v="36097"/>
  </r>
  <r>
    <x v="6"/>
    <s v="Male"/>
    <s v="Single"/>
    <s v="PhD"/>
    <s v="Sales Executive"/>
    <s v="Contract"/>
    <s v="Seattle"/>
    <n v="39"/>
    <n v="112594"/>
    <n v="4"/>
    <n v="4"/>
    <n v="1"/>
    <n v="7"/>
    <n v="55"/>
    <n v="43138"/>
  </r>
  <r>
    <x v="1"/>
    <s v="Male"/>
    <s v="Single"/>
    <s v="Bachelor"/>
    <s v="Sales Executive"/>
    <s v="Contract"/>
    <s v="Austin"/>
    <n v="23"/>
    <n v="54472"/>
    <n v="7"/>
    <n v="13"/>
    <n v="3"/>
    <n v="9"/>
    <n v="41"/>
    <n v="37875"/>
  </r>
  <r>
    <x v="0"/>
    <s v="Other"/>
    <s v="Married"/>
    <s v="Bachelor"/>
    <s v="Developer"/>
    <s v="Permanent"/>
    <s v="New York"/>
    <n v="25"/>
    <n v="81813"/>
    <n v="9"/>
    <n v="4"/>
    <n v="4"/>
    <n v="4"/>
    <n v="41"/>
    <n v="42031"/>
  </r>
  <r>
    <x v="6"/>
    <s v="Other"/>
    <s v="Widowed"/>
    <s v="PhD"/>
    <s v="Manager"/>
    <s v="Intern"/>
    <s v="Boston"/>
    <n v="51"/>
    <n v="66021"/>
    <n v="36"/>
    <n v="5"/>
    <n v="13"/>
    <n v="6"/>
    <n v="41"/>
    <n v="40831"/>
  </r>
  <r>
    <x v="2"/>
    <s v="Other"/>
    <s v="Single"/>
    <s v="Bachelor"/>
    <s v="Analyst"/>
    <s v="Contract"/>
    <s v="Boston"/>
    <n v="54"/>
    <n v="84131"/>
    <n v="19"/>
    <n v="4"/>
    <n v="6"/>
    <n v="2"/>
    <n v="53"/>
    <n v="37522"/>
  </r>
  <r>
    <x v="1"/>
    <s v="Other"/>
    <s v="Single"/>
    <s v="Bachelor"/>
    <s v="Manager"/>
    <s v="Contract"/>
    <s v="Boston"/>
    <n v="57"/>
    <n v="54087"/>
    <n v="1"/>
    <n v="18"/>
    <n v="10"/>
    <n v="4"/>
    <n v="48"/>
    <n v="43826"/>
  </r>
  <r>
    <x v="2"/>
    <s v="Male"/>
    <s v="Married"/>
    <s v="High School"/>
    <s v="Sales Executive"/>
    <s v="Contract"/>
    <s v="Seattle"/>
    <n v="39"/>
    <n v="42828"/>
    <n v="10"/>
    <n v="6"/>
    <n v="14"/>
    <n v="2"/>
    <n v="57"/>
    <n v="41475"/>
  </r>
  <r>
    <x v="3"/>
    <s v="Male"/>
    <s v="Single"/>
    <s v="High School"/>
    <s v="Developer"/>
    <s v="Contract"/>
    <s v="Boston"/>
    <n v="58"/>
    <n v="91610"/>
    <n v="36"/>
    <n v="2"/>
    <n v="5"/>
    <n v="5"/>
    <n v="52"/>
    <n v="37014"/>
  </r>
  <r>
    <x v="1"/>
    <s v="Female"/>
    <s v="Divorced"/>
    <s v="PhD"/>
    <s v="HR Executive"/>
    <s v="Contract"/>
    <s v="New York"/>
    <n v="40"/>
    <n v="31401"/>
    <n v="9"/>
    <n v="11"/>
    <n v="14"/>
    <n v="7"/>
    <n v="37"/>
    <n v="40376"/>
  </r>
  <r>
    <x v="3"/>
    <s v="Female"/>
    <s v="Divorced"/>
    <s v="High School"/>
    <s v="Developer"/>
    <s v="Intern"/>
    <s v="Austin"/>
    <n v="49"/>
    <n v="115179"/>
    <n v="32"/>
    <n v="14"/>
    <n v="4"/>
    <n v="1"/>
    <n v="26"/>
    <n v="43637"/>
  </r>
  <r>
    <x v="6"/>
    <s v="Other"/>
    <s v="Widowed"/>
    <s v="High School"/>
    <s v="Sales Executive"/>
    <s v="Intern"/>
    <s v="Seattle"/>
    <n v="61"/>
    <n v="45193"/>
    <n v="32"/>
    <n v="5"/>
    <n v="8"/>
    <n v="7"/>
    <n v="20"/>
    <n v="41991"/>
  </r>
  <r>
    <x v="6"/>
    <s v="Other"/>
    <s v="Single"/>
    <s v="Bachelor"/>
    <s v="Developer"/>
    <s v="Contract"/>
    <s v="Austin"/>
    <n v="41"/>
    <n v="74864"/>
    <n v="6"/>
    <n v="6"/>
    <n v="11"/>
    <n v="6"/>
    <n v="52"/>
    <n v="44238"/>
  </r>
  <r>
    <x v="1"/>
    <s v="Other"/>
    <s v="Married"/>
    <s v="Master"/>
    <s v="Engineer"/>
    <s v="Permanent"/>
    <s v="Seattle"/>
    <n v="54"/>
    <n v="50307"/>
    <n v="38"/>
    <n v="10"/>
    <n v="12"/>
    <n v="6"/>
    <n v="20"/>
    <n v="40372"/>
  </r>
  <r>
    <x v="1"/>
    <s v="Female"/>
    <s v="Divorced"/>
    <s v="High School"/>
    <s v="Developer"/>
    <s v="Intern"/>
    <s v="Austin"/>
    <n v="33"/>
    <n v="49611"/>
    <n v="17"/>
    <n v="8"/>
    <n v="14"/>
    <n v="8"/>
    <n v="43"/>
    <n v="36377"/>
  </r>
  <r>
    <x v="5"/>
    <s v="Female"/>
    <s v="Married"/>
    <s v="Master"/>
    <s v="Sales Executive"/>
    <s v="Permanent"/>
    <s v="San Francisco"/>
    <n v="36"/>
    <n v="73791"/>
    <n v="10"/>
    <n v="14"/>
    <n v="4"/>
    <n v="8"/>
    <n v="23"/>
    <n v="37284"/>
  </r>
  <r>
    <x v="2"/>
    <s v="Female"/>
    <s v="Married"/>
    <s v="High School"/>
    <s v="Support Staff"/>
    <s v="Intern"/>
    <s v="Austin"/>
    <n v="62"/>
    <n v="41950"/>
    <n v="27"/>
    <n v="3"/>
    <n v="13"/>
    <n v="6"/>
    <n v="23"/>
    <n v="36953"/>
  </r>
  <r>
    <x v="5"/>
    <s v="Female"/>
    <s v="Divorced"/>
    <s v="High School"/>
    <s v="Engineer"/>
    <s v="Contract"/>
    <s v="Boston"/>
    <n v="60"/>
    <n v="106240"/>
    <n v="35"/>
    <n v="12"/>
    <n v="10"/>
    <n v="3"/>
    <n v="37"/>
    <n v="37680"/>
  </r>
  <r>
    <x v="2"/>
    <s v="Female"/>
    <s v="Married"/>
    <s v="PhD"/>
    <s v="Developer"/>
    <s v="Intern"/>
    <s v="San Francisco"/>
    <n v="23"/>
    <n v="107403"/>
    <n v="21"/>
    <n v="16"/>
    <n v="12"/>
    <n v="5"/>
    <n v="46"/>
    <n v="44196"/>
  </r>
  <r>
    <x v="5"/>
    <s v="Female"/>
    <s v="Divorced"/>
    <s v="PhD"/>
    <s v="Analyst"/>
    <s v="Contract"/>
    <s v="Austin"/>
    <n v="50"/>
    <n v="32745"/>
    <n v="25"/>
    <n v="17"/>
    <n v="13"/>
    <n v="2"/>
    <n v="51"/>
    <n v="43051"/>
  </r>
  <r>
    <x v="3"/>
    <s v="Female"/>
    <s v="Married"/>
    <s v="PhD"/>
    <s v="Analyst"/>
    <s v="Intern"/>
    <s v="Seattle"/>
    <n v="62"/>
    <n v="85243"/>
    <n v="28"/>
    <n v="1"/>
    <n v="2"/>
    <n v="5"/>
    <n v="52"/>
    <n v="45318"/>
  </r>
  <r>
    <x v="1"/>
    <s v="Other"/>
    <s v="Divorced"/>
    <s v="Master"/>
    <s v="Developer"/>
    <s v="Contract"/>
    <s v="Seattle"/>
    <n v="31"/>
    <n v="33866"/>
    <n v="15"/>
    <n v="10"/>
    <n v="3"/>
    <n v="9"/>
    <n v="47"/>
    <n v="44481"/>
  </r>
  <r>
    <x v="6"/>
    <s v="Other"/>
    <s v="Single"/>
    <s v="Bachelor"/>
    <s v="Support Staff"/>
    <s v="Contract"/>
    <s v="Seattle"/>
    <n v="23"/>
    <n v="62245"/>
    <n v="4"/>
    <n v="10"/>
    <n v="6"/>
    <n v="1"/>
    <n v="55"/>
    <n v="41701"/>
  </r>
  <r>
    <x v="2"/>
    <s v="Other"/>
    <s v="Widowed"/>
    <s v="High School"/>
    <s v="HR Executive"/>
    <s v="Contract"/>
    <s v="Chicago"/>
    <n v="32"/>
    <n v="74724"/>
    <n v="29"/>
    <n v="2"/>
    <n v="8"/>
    <n v="5"/>
    <n v="25"/>
    <n v="40560"/>
  </r>
  <r>
    <x v="2"/>
    <s v="Other"/>
    <s v="Divorced"/>
    <s v="High School"/>
    <s v="Sales Executive"/>
    <s v="Contract"/>
    <s v="New York"/>
    <n v="34"/>
    <n v="101354"/>
    <n v="9"/>
    <n v="9"/>
    <n v="8"/>
    <n v="6"/>
    <n v="35"/>
    <n v="41792"/>
  </r>
  <r>
    <x v="6"/>
    <s v="Female"/>
    <s v="Divorced"/>
    <s v="High School"/>
    <s v="Analyst"/>
    <s v="Permanent"/>
    <s v="Seattle"/>
    <n v="31"/>
    <n v="81374"/>
    <n v="27"/>
    <n v="13"/>
    <n v="11"/>
    <n v="7"/>
    <n v="53"/>
    <n v="38630"/>
  </r>
  <r>
    <x v="5"/>
    <s v="Male"/>
    <s v="Widowed"/>
    <s v="Master"/>
    <s v="HR Executive"/>
    <s v="Contract"/>
    <s v="San Francisco"/>
    <n v="35"/>
    <n v="60116"/>
    <n v="26"/>
    <n v="16"/>
    <n v="9"/>
    <n v="9"/>
    <n v="42"/>
    <n v="40501"/>
  </r>
  <r>
    <x v="2"/>
    <s v="Female"/>
    <s v="Divorced"/>
    <s v="PhD"/>
    <s v="Developer"/>
    <s v="Permanent"/>
    <s v="Seattle"/>
    <n v="39"/>
    <n v="111029"/>
    <n v="19"/>
    <n v="18"/>
    <n v="7"/>
    <n v="6"/>
    <n v="43"/>
    <n v="39842"/>
  </r>
  <r>
    <x v="0"/>
    <s v="Male"/>
    <s v="Divorced"/>
    <s v="Bachelor"/>
    <s v="HR Executive"/>
    <s v="Permanent"/>
    <s v="Chicago"/>
    <n v="30"/>
    <n v="50447"/>
    <n v="28"/>
    <n v="19"/>
    <n v="13"/>
    <n v="5"/>
    <n v="32"/>
    <n v="36595"/>
  </r>
  <r>
    <x v="3"/>
    <s v="Other"/>
    <s v="Married"/>
    <s v="Master"/>
    <s v="Engineer"/>
    <s v="Contract"/>
    <s v="Boston"/>
    <n v="60"/>
    <n v="60431"/>
    <n v="17"/>
    <n v="12"/>
    <n v="2"/>
    <n v="7"/>
    <n v="37"/>
    <n v="39048"/>
  </r>
  <r>
    <x v="1"/>
    <s v="Female"/>
    <s v="Widowed"/>
    <s v="PhD"/>
    <s v="Manager"/>
    <s v="Permanent"/>
    <s v="San Francisco"/>
    <n v="49"/>
    <n v="47908"/>
    <n v="20"/>
    <n v="8"/>
    <n v="8"/>
    <n v="1"/>
    <n v="32"/>
    <n v="37557"/>
  </r>
  <r>
    <x v="6"/>
    <s v="Other"/>
    <s v="Single"/>
    <s v="Master"/>
    <s v="Analyst"/>
    <s v="Intern"/>
    <s v="Chicago"/>
    <n v="24"/>
    <n v="59336"/>
    <n v="39"/>
    <n v="17"/>
    <n v="7"/>
    <n v="5"/>
    <n v="56"/>
    <n v="34778"/>
  </r>
  <r>
    <x v="1"/>
    <s v="Female"/>
    <s v="Divorced"/>
    <s v="Bachelor"/>
    <s v="Developer"/>
    <s v="Contract"/>
    <s v="Boston"/>
    <n v="41"/>
    <n v="70992"/>
    <n v="23"/>
    <n v="15"/>
    <n v="8"/>
    <n v="2"/>
    <n v="58"/>
    <n v="37741"/>
  </r>
  <r>
    <x v="0"/>
    <s v="Other"/>
    <s v="Widowed"/>
    <s v="PhD"/>
    <s v="Sales Executive"/>
    <s v="Permanent"/>
    <s v="Denver"/>
    <n v="27"/>
    <n v="85350"/>
    <n v="32"/>
    <n v="10"/>
    <n v="12"/>
    <n v="4"/>
    <n v="36"/>
    <n v="44168"/>
  </r>
  <r>
    <x v="2"/>
    <s v="Male"/>
    <s v="Married"/>
    <s v="Master"/>
    <s v="Support Staff"/>
    <s v="Contract"/>
    <s v="Denver"/>
    <n v="48"/>
    <n v="99561"/>
    <n v="33"/>
    <n v="15"/>
    <n v="3"/>
    <n v="7"/>
    <n v="34"/>
    <n v="44250"/>
  </r>
  <r>
    <x v="2"/>
    <s v="Male"/>
    <s v="Single"/>
    <s v="Bachelor"/>
    <s v="Engineer"/>
    <s v="Contract"/>
    <s v="San Francisco"/>
    <n v="23"/>
    <n v="81955"/>
    <n v="5"/>
    <n v="15"/>
    <n v="7"/>
    <n v="5"/>
    <n v="37"/>
    <n v="36855"/>
  </r>
  <r>
    <x v="0"/>
    <s v="Male"/>
    <s v="Widowed"/>
    <s v="High School"/>
    <s v="Developer"/>
    <s v="Contract"/>
    <s v="Austin"/>
    <n v="50"/>
    <n v="91240"/>
    <n v="34"/>
    <n v="7"/>
    <n v="10"/>
    <n v="6"/>
    <n v="42"/>
    <n v="45061"/>
  </r>
  <r>
    <x v="6"/>
    <s v="Female"/>
    <s v="Single"/>
    <s v="Bachelor"/>
    <s v="Sales Executive"/>
    <s v="Permanent"/>
    <s v="New York"/>
    <n v="59"/>
    <n v="50093"/>
    <n v="11"/>
    <n v="13"/>
    <n v="13"/>
    <n v="2"/>
    <n v="49"/>
    <n v="40515"/>
  </r>
  <r>
    <x v="3"/>
    <s v="Male"/>
    <s v="Single"/>
    <s v="High School"/>
    <s v="Support Staff"/>
    <s v="Intern"/>
    <s v="New York"/>
    <n v="24"/>
    <n v="36155"/>
    <n v="3"/>
    <n v="17"/>
    <n v="9"/>
    <n v="3"/>
    <n v="53"/>
    <n v="39434"/>
  </r>
  <r>
    <x v="4"/>
    <s v="Female"/>
    <s v="Single"/>
    <s v="Master"/>
    <s v="Support Staff"/>
    <s v="Intern"/>
    <s v="Chicago"/>
    <n v="37"/>
    <n v="76607"/>
    <n v="33"/>
    <n v="9"/>
    <n v="3"/>
    <n v="7"/>
    <n v="23"/>
    <n v="38421"/>
  </r>
  <r>
    <x v="6"/>
    <s v="Male"/>
    <s v="Divorced"/>
    <s v="PhD"/>
    <s v="Developer"/>
    <s v="Permanent"/>
    <s v="Boston"/>
    <n v="51"/>
    <n v="63487"/>
    <n v="11"/>
    <n v="8"/>
    <n v="14"/>
    <n v="2"/>
    <n v="22"/>
    <n v="44803"/>
  </r>
  <r>
    <x v="4"/>
    <s v="Male"/>
    <s v="Divorced"/>
    <s v="PhD"/>
    <s v="Engineer"/>
    <s v="Contract"/>
    <s v="New York"/>
    <n v="61"/>
    <n v="85668"/>
    <n v="16"/>
    <n v="18"/>
    <n v="10"/>
    <n v="6"/>
    <n v="26"/>
    <n v="37335"/>
  </r>
  <r>
    <x v="0"/>
    <s v="Female"/>
    <s v="Married"/>
    <s v="Master"/>
    <s v="HR Executive"/>
    <s v="Permanent"/>
    <s v="Boston"/>
    <n v="23"/>
    <n v="50963"/>
    <n v="18"/>
    <n v="13"/>
    <n v="6"/>
    <n v="5"/>
    <n v="37"/>
    <n v="43979"/>
  </r>
  <r>
    <x v="5"/>
    <s v="Female"/>
    <s v="Married"/>
    <s v="PhD"/>
    <s v="HR Executive"/>
    <s v="Permanent"/>
    <s v="Boston"/>
    <n v="38"/>
    <n v="80124"/>
    <n v="30"/>
    <n v="16"/>
    <n v="2"/>
    <n v="1"/>
    <n v="26"/>
    <n v="43346"/>
  </r>
  <r>
    <x v="4"/>
    <s v="Male"/>
    <s v="Widowed"/>
    <s v="PhD"/>
    <s v="Support Staff"/>
    <s v="Permanent"/>
    <s v="Chicago"/>
    <n v="62"/>
    <n v="82870"/>
    <n v="10"/>
    <n v="9"/>
    <n v="2"/>
    <n v="4"/>
    <n v="59"/>
    <n v="35111"/>
  </r>
  <r>
    <x v="3"/>
    <s v="Female"/>
    <s v="Married"/>
    <s v="High School"/>
    <s v="HR Executive"/>
    <s v="Contract"/>
    <s v="Chicago"/>
    <n v="33"/>
    <n v="86547"/>
    <n v="18"/>
    <n v="12"/>
    <n v="5"/>
    <n v="2"/>
    <n v="25"/>
    <n v="42663"/>
  </r>
  <r>
    <x v="5"/>
    <s v="Male"/>
    <s v="Single"/>
    <s v="Master"/>
    <s v="Manager"/>
    <s v="Permanent"/>
    <s v="Chicago"/>
    <n v="56"/>
    <n v="94110"/>
    <n v="38"/>
    <n v="12"/>
    <n v="5"/>
    <n v="4"/>
    <n v="41"/>
    <n v="36879"/>
  </r>
  <r>
    <x v="4"/>
    <s v="Female"/>
    <s v="Single"/>
    <s v="Bachelor"/>
    <s v="Support Staff"/>
    <s v="Contract"/>
    <s v="New York"/>
    <n v="64"/>
    <n v="83554"/>
    <n v="19"/>
    <n v="6"/>
    <n v="13"/>
    <n v="1"/>
    <n v="20"/>
    <n v="37419"/>
  </r>
  <r>
    <x v="0"/>
    <s v="Other"/>
    <s v="Divorced"/>
    <s v="High School"/>
    <s v="Support Staff"/>
    <s v="Permanent"/>
    <s v="Denver"/>
    <n v="22"/>
    <n v="50936"/>
    <n v="36"/>
    <n v="19"/>
    <n v="7"/>
    <n v="2"/>
    <n v="23"/>
    <n v="36042"/>
  </r>
  <r>
    <x v="5"/>
    <s v="Other"/>
    <s v="Single"/>
    <s v="Master"/>
    <s v="Sales Executive"/>
    <s v="Intern"/>
    <s v="Chicago"/>
    <n v="36"/>
    <n v="34426"/>
    <n v="13"/>
    <n v="7"/>
    <n v="12"/>
    <n v="8"/>
    <n v="48"/>
    <n v="45561"/>
  </r>
  <r>
    <x v="0"/>
    <s v="Other"/>
    <s v="Widowed"/>
    <s v="High School"/>
    <s v="HR Executive"/>
    <s v="Permanent"/>
    <s v="New York"/>
    <n v="47"/>
    <n v="118839"/>
    <n v="3"/>
    <n v="3"/>
    <n v="2"/>
    <n v="6"/>
    <n v="40"/>
    <n v="38617"/>
  </r>
  <r>
    <x v="4"/>
    <s v="Other"/>
    <s v="Single"/>
    <s v="Bachelor"/>
    <s v="Engineer"/>
    <s v="Permanent"/>
    <s v="Chicago"/>
    <n v="58"/>
    <n v="57606"/>
    <n v="10"/>
    <n v="16"/>
    <n v="11"/>
    <n v="2"/>
    <n v="45"/>
    <n v="36244"/>
  </r>
  <r>
    <x v="0"/>
    <s v="Other"/>
    <s v="Single"/>
    <s v="Bachelor"/>
    <s v="Support Staff"/>
    <s v="Intern"/>
    <s v="Seattle"/>
    <n v="42"/>
    <n v="77832"/>
    <n v="38"/>
    <n v="18"/>
    <n v="14"/>
    <n v="6"/>
    <n v="33"/>
    <n v="34783"/>
  </r>
  <r>
    <x v="3"/>
    <s v="Male"/>
    <s v="Widowed"/>
    <s v="Master"/>
    <s v="Engineer"/>
    <s v="Contract"/>
    <s v="Boston"/>
    <n v="52"/>
    <n v="58151"/>
    <n v="1"/>
    <n v="16"/>
    <n v="13"/>
    <n v="9"/>
    <n v="28"/>
    <n v="36525"/>
  </r>
  <r>
    <x v="4"/>
    <s v="Other"/>
    <s v="Married"/>
    <s v="Bachelor"/>
    <s v="Manager"/>
    <s v="Contract"/>
    <s v="Chicago"/>
    <n v="46"/>
    <n v="109303"/>
    <n v="27"/>
    <n v="7"/>
    <n v="7"/>
    <n v="7"/>
    <n v="31"/>
    <n v="45527"/>
  </r>
  <r>
    <x v="4"/>
    <s v="Other"/>
    <s v="Married"/>
    <s v="High School"/>
    <s v="Sales Executive"/>
    <s v="Permanent"/>
    <s v="San Francisco"/>
    <n v="44"/>
    <n v="41308"/>
    <n v="8"/>
    <n v="4"/>
    <n v="5"/>
    <n v="9"/>
    <n v="25"/>
    <n v="41976"/>
  </r>
  <r>
    <x v="4"/>
    <s v="Other"/>
    <s v="Widowed"/>
    <s v="Bachelor"/>
    <s v="Developer"/>
    <s v="Intern"/>
    <s v="Boston"/>
    <n v="45"/>
    <n v="92522"/>
    <n v="17"/>
    <n v="8"/>
    <n v="14"/>
    <n v="5"/>
    <n v="39"/>
    <n v="42237"/>
  </r>
  <r>
    <x v="6"/>
    <s v="Other"/>
    <s v="Divorced"/>
    <s v="High School"/>
    <s v="Engineer"/>
    <s v="Contract"/>
    <s v="Boston"/>
    <n v="59"/>
    <n v="75671"/>
    <n v="9"/>
    <n v="13"/>
    <n v="6"/>
    <n v="7"/>
    <n v="43"/>
    <n v="39140"/>
  </r>
  <r>
    <x v="6"/>
    <s v="Female"/>
    <s v="Single"/>
    <s v="High School"/>
    <s v="Support Staff"/>
    <s v="Permanent"/>
    <s v="Chicago"/>
    <n v="49"/>
    <n v="32204"/>
    <n v="6"/>
    <n v="13"/>
    <n v="8"/>
    <n v="7"/>
    <n v="46"/>
    <n v="40063"/>
  </r>
  <r>
    <x v="6"/>
    <s v="Male"/>
    <s v="Widowed"/>
    <s v="Bachelor"/>
    <s v="Manager"/>
    <s v="Intern"/>
    <s v="Denver"/>
    <n v="42"/>
    <n v="117265"/>
    <n v="25"/>
    <n v="17"/>
    <n v="10"/>
    <n v="3"/>
    <n v="57"/>
    <n v="35964"/>
  </r>
  <r>
    <x v="3"/>
    <s v="Other"/>
    <s v="Single"/>
    <s v="Master"/>
    <s v="Analyst"/>
    <s v="Contract"/>
    <s v="Austin"/>
    <n v="64"/>
    <n v="61131"/>
    <n v="39"/>
    <n v="17"/>
    <n v="13"/>
    <n v="7"/>
    <n v="27"/>
    <n v="38015"/>
  </r>
  <r>
    <x v="5"/>
    <s v="Other"/>
    <s v="Divorced"/>
    <s v="PhD"/>
    <s v="Manager"/>
    <s v="Contract"/>
    <s v="Denver"/>
    <n v="39"/>
    <n v="82428"/>
    <n v="28"/>
    <n v="5"/>
    <n v="14"/>
    <n v="1"/>
    <n v="20"/>
    <n v="40510"/>
  </r>
  <r>
    <x v="0"/>
    <s v="Other"/>
    <s v="Single"/>
    <s v="Bachelor"/>
    <s v="Manager"/>
    <s v="Intern"/>
    <s v="Chicago"/>
    <n v="57"/>
    <n v="63870"/>
    <n v="33"/>
    <n v="6"/>
    <n v="12"/>
    <n v="9"/>
    <n v="43"/>
    <n v="38823"/>
  </r>
  <r>
    <x v="2"/>
    <s v="Male"/>
    <s v="Widowed"/>
    <s v="High School"/>
    <s v="Sales Executive"/>
    <s v="Intern"/>
    <s v="Boston"/>
    <n v="56"/>
    <n v="79067"/>
    <n v="37"/>
    <n v="19"/>
    <n v="4"/>
    <n v="6"/>
    <n v="26"/>
    <n v="42218"/>
  </r>
  <r>
    <x v="4"/>
    <s v="Female"/>
    <s v="Single"/>
    <s v="High School"/>
    <s v="Developer"/>
    <s v="Intern"/>
    <s v="San Francisco"/>
    <n v="30"/>
    <n v="88585"/>
    <n v="9"/>
    <n v="13"/>
    <n v="13"/>
    <n v="5"/>
    <n v="38"/>
    <n v="43449"/>
  </r>
  <r>
    <x v="0"/>
    <s v="Male"/>
    <s v="Married"/>
    <s v="Bachelor"/>
    <s v="Analyst"/>
    <s v="Intern"/>
    <s v="Boston"/>
    <n v="59"/>
    <n v="51607"/>
    <n v="18"/>
    <n v="14"/>
    <n v="7"/>
    <n v="7"/>
    <n v="41"/>
    <n v="44301"/>
  </r>
  <r>
    <x v="4"/>
    <s v="Female"/>
    <s v="Divorced"/>
    <s v="Master"/>
    <s v="HR Executive"/>
    <s v="Permanent"/>
    <s v="Denver"/>
    <n v="51"/>
    <n v="54968"/>
    <n v="21"/>
    <n v="4"/>
    <n v="6"/>
    <n v="5"/>
    <n v="54"/>
    <n v="44248"/>
  </r>
  <r>
    <x v="3"/>
    <s v="Other"/>
    <s v="Divorced"/>
    <s v="Master"/>
    <s v="HR Executive"/>
    <s v="Intern"/>
    <s v="San Francisco"/>
    <n v="55"/>
    <n v="41908"/>
    <n v="2"/>
    <n v="7"/>
    <n v="10"/>
    <n v="5"/>
    <n v="49"/>
    <n v="35827"/>
  </r>
  <r>
    <x v="4"/>
    <s v="Other"/>
    <s v="Divorced"/>
    <s v="High School"/>
    <s v="Engineer"/>
    <s v="Contract"/>
    <s v="New York"/>
    <n v="53"/>
    <n v="56423"/>
    <n v="38"/>
    <n v="8"/>
    <n v="2"/>
    <n v="7"/>
    <n v="48"/>
    <n v="36063"/>
  </r>
  <r>
    <x v="6"/>
    <s v="Male"/>
    <s v="Widowed"/>
    <s v="High School"/>
    <s v="Manager"/>
    <s v="Contract"/>
    <s v="Seattle"/>
    <n v="24"/>
    <n v="104707"/>
    <n v="36"/>
    <n v="13"/>
    <n v="8"/>
    <n v="7"/>
    <n v="41"/>
    <n v="35806"/>
  </r>
  <r>
    <x v="2"/>
    <s v="Male"/>
    <s v="Divorced"/>
    <s v="Master"/>
    <s v="Sales Executive"/>
    <s v="Permanent"/>
    <s v="Boston"/>
    <n v="24"/>
    <n v="108257"/>
    <n v="37"/>
    <n v="6"/>
    <n v="10"/>
    <n v="3"/>
    <n v="30"/>
    <n v="34684"/>
  </r>
  <r>
    <x v="1"/>
    <s v="Female"/>
    <s v="Married"/>
    <s v="PhD"/>
    <s v="Sales Executive"/>
    <s v="Contract"/>
    <s v="Chicago"/>
    <n v="49"/>
    <n v="91215"/>
    <n v="15"/>
    <n v="6"/>
    <n v="9"/>
    <n v="3"/>
    <n v="39"/>
    <n v="41405"/>
  </r>
  <r>
    <x v="4"/>
    <s v="Female"/>
    <s v="Widowed"/>
    <s v="Bachelor"/>
    <s v="HR Executive"/>
    <s v="Contract"/>
    <s v="New York"/>
    <n v="36"/>
    <n v="85835"/>
    <n v="28"/>
    <n v="3"/>
    <n v="5"/>
    <n v="3"/>
    <n v="48"/>
    <n v="35391"/>
  </r>
  <r>
    <x v="0"/>
    <s v="Male"/>
    <s v="Married"/>
    <s v="High School"/>
    <s v="Engineer"/>
    <s v="Intern"/>
    <s v="Seattle"/>
    <n v="62"/>
    <n v="79429"/>
    <n v="18"/>
    <n v="3"/>
    <n v="10"/>
    <n v="6"/>
    <n v="53"/>
    <n v="35224"/>
  </r>
  <r>
    <x v="6"/>
    <s v="Female"/>
    <s v="Single"/>
    <s v="High School"/>
    <s v="Engineer"/>
    <s v="Contract"/>
    <s v="Chicago"/>
    <n v="44"/>
    <n v="112152"/>
    <n v="34"/>
    <n v="13"/>
    <n v="4"/>
    <n v="6"/>
    <n v="20"/>
    <n v="41608"/>
  </r>
  <r>
    <x v="1"/>
    <s v="Male"/>
    <s v="Single"/>
    <s v="Master"/>
    <s v="Engineer"/>
    <s v="Permanent"/>
    <s v="Austin"/>
    <n v="61"/>
    <n v="68458"/>
    <n v="22"/>
    <n v="2"/>
    <n v="6"/>
    <n v="3"/>
    <n v="50"/>
    <n v="42766"/>
  </r>
  <r>
    <x v="2"/>
    <s v="Female"/>
    <s v="Single"/>
    <s v="Bachelor"/>
    <s v="Analyst"/>
    <s v="Intern"/>
    <s v="Chicago"/>
    <n v="32"/>
    <n v="76169"/>
    <n v="11"/>
    <n v="16"/>
    <n v="8"/>
    <n v="3"/>
    <n v="49"/>
    <n v="38456"/>
  </r>
  <r>
    <x v="1"/>
    <s v="Male"/>
    <s v="Single"/>
    <s v="Master"/>
    <s v="Developer"/>
    <s v="Intern"/>
    <s v="San Francisco"/>
    <n v="53"/>
    <n v="37659"/>
    <n v="13"/>
    <n v="6"/>
    <n v="11"/>
    <n v="8"/>
    <n v="37"/>
    <n v="39186"/>
  </r>
  <r>
    <x v="6"/>
    <s v="Male"/>
    <s v="Married"/>
    <s v="Bachelor"/>
    <s v="Analyst"/>
    <s v="Permanent"/>
    <s v="San Francisco"/>
    <n v="57"/>
    <n v="90614"/>
    <n v="4"/>
    <n v="8"/>
    <n v="3"/>
    <n v="8"/>
    <n v="36"/>
    <n v="36278"/>
  </r>
  <r>
    <x v="5"/>
    <s v="Male"/>
    <s v="Widowed"/>
    <s v="Bachelor"/>
    <s v="Support Staff"/>
    <s v="Intern"/>
    <s v="Austin"/>
    <n v="54"/>
    <n v="107240"/>
    <n v="22"/>
    <n v="8"/>
    <n v="10"/>
    <n v="7"/>
    <n v="57"/>
    <n v="41173"/>
  </r>
  <r>
    <x v="5"/>
    <s v="Female"/>
    <s v="Widowed"/>
    <s v="Bachelor"/>
    <s v="Support Staff"/>
    <s v="Intern"/>
    <s v="New York"/>
    <n v="45"/>
    <n v="62793"/>
    <n v="7"/>
    <n v="6"/>
    <n v="11"/>
    <n v="4"/>
    <n v="33"/>
    <n v="41214"/>
  </r>
  <r>
    <x v="1"/>
    <s v="Female"/>
    <s v="Divorced"/>
    <s v="High School"/>
    <s v="Developer"/>
    <s v="Permanent"/>
    <s v="Seattle"/>
    <n v="60"/>
    <n v="76473"/>
    <n v="24"/>
    <n v="14"/>
    <n v="11"/>
    <n v="4"/>
    <n v="42"/>
    <n v="39413"/>
  </r>
  <r>
    <x v="3"/>
    <s v="Female"/>
    <s v="Married"/>
    <s v="PhD"/>
    <s v="HR Executive"/>
    <s v="Intern"/>
    <s v="Chicago"/>
    <n v="55"/>
    <n v="119388"/>
    <n v="4"/>
    <n v="3"/>
    <n v="1"/>
    <n v="3"/>
    <n v="44"/>
    <n v="45467"/>
  </r>
  <r>
    <x v="0"/>
    <s v="Male"/>
    <s v="Single"/>
    <s v="Master"/>
    <s v="Developer"/>
    <s v="Permanent"/>
    <s v="San Francisco"/>
    <n v="49"/>
    <n v="118330"/>
    <n v="28"/>
    <n v="10"/>
    <n v="4"/>
    <n v="5"/>
    <n v="34"/>
    <n v="43187"/>
  </r>
  <r>
    <x v="0"/>
    <s v="Female"/>
    <s v="Married"/>
    <s v="PhD"/>
    <s v="Sales Executive"/>
    <s v="Permanent"/>
    <s v="New York"/>
    <n v="58"/>
    <n v="85751"/>
    <n v="15"/>
    <n v="3"/>
    <n v="4"/>
    <n v="3"/>
    <n v="41"/>
    <n v="40351"/>
  </r>
  <r>
    <x v="1"/>
    <s v="Female"/>
    <s v="Divorced"/>
    <s v="Master"/>
    <s v="Support Staff"/>
    <s v="Contract"/>
    <s v="Austin"/>
    <n v="28"/>
    <n v="108915"/>
    <n v="1"/>
    <n v="12"/>
    <n v="1"/>
    <n v="8"/>
    <n v="22"/>
    <n v="43145"/>
  </r>
  <r>
    <x v="4"/>
    <s v="Male"/>
    <s v="Divorced"/>
    <s v="Bachelor"/>
    <s v="Manager"/>
    <s v="Contract"/>
    <s v="Denver"/>
    <n v="25"/>
    <n v="84254"/>
    <n v="3"/>
    <n v="17"/>
    <n v="9"/>
    <n v="7"/>
    <n v="38"/>
    <n v="39380"/>
  </r>
  <r>
    <x v="4"/>
    <s v="Other"/>
    <s v="Married"/>
    <s v="High School"/>
    <s v="Manager"/>
    <s v="Intern"/>
    <s v="Boston"/>
    <n v="58"/>
    <n v="37006"/>
    <n v="14"/>
    <n v="5"/>
    <n v="3"/>
    <n v="3"/>
    <n v="53"/>
    <n v="36686"/>
  </r>
  <r>
    <x v="0"/>
    <s v="Male"/>
    <s v="Married"/>
    <s v="PhD"/>
    <s v="HR Executive"/>
    <s v="Intern"/>
    <s v="Denver"/>
    <n v="22"/>
    <n v="104218"/>
    <n v="38"/>
    <n v="9"/>
    <n v="5"/>
    <n v="9"/>
    <n v="54"/>
    <n v="41522"/>
  </r>
  <r>
    <x v="0"/>
    <s v="Female"/>
    <s v="Married"/>
    <s v="High School"/>
    <s v="Sales Executive"/>
    <s v="Permanent"/>
    <s v="Denver"/>
    <n v="22"/>
    <n v="95344"/>
    <n v="1"/>
    <n v="7"/>
    <n v="6"/>
    <n v="5"/>
    <n v="20"/>
    <n v="39872"/>
  </r>
  <r>
    <x v="5"/>
    <s v="Male"/>
    <s v="Widowed"/>
    <s v="Master"/>
    <s v="Analyst"/>
    <s v="Intern"/>
    <s v="San Francisco"/>
    <n v="41"/>
    <n v="63840"/>
    <n v="38"/>
    <n v="4"/>
    <n v="8"/>
    <n v="9"/>
    <n v="40"/>
    <n v="35851"/>
  </r>
  <r>
    <x v="3"/>
    <s v="Other"/>
    <s v="Single"/>
    <s v="High School"/>
    <s v="Sales Executive"/>
    <s v="Permanent"/>
    <s v="Austin"/>
    <n v="40"/>
    <n v="62430"/>
    <n v="38"/>
    <n v="13"/>
    <n v="6"/>
    <n v="7"/>
    <n v="48"/>
    <n v="39558"/>
  </r>
  <r>
    <x v="6"/>
    <s v="Male"/>
    <s v="Married"/>
    <s v="High School"/>
    <s v="Manager"/>
    <s v="Permanent"/>
    <s v="Chicago"/>
    <n v="50"/>
    <n v="53091"/>
    <n v="21"/>
    <n v="13"/>
    <n v="3"/>
    <n v="7"/>
    <n v="25"/>
    <n v="44223"/>
  </r>
  <r>
    <x v="4"/>
    <s v="Female"/>
    <s v="Married"/>
    <s v="PhD"/>
    <s v="Manager"/>
    <s v="Intern"/>
    <s v="Denver"/>
    <n v="31"/>
    <n v="62983"/>
    <n v="29"/>
    <n v="10"/>
    <n v="6"/>
    <n v="6"/>
    <n v="56"/>
    <n v="40740"/>
  </r>
  <r>
    <x v="0"/>
    <s v="Other"/>
    <s v="Married"/>
    <s v="Bachelor"/>
    <s v="Support Staff"/>
    <s v="Permanent"/>
    <s v="Denver"/>
    <n v="39"/>
    <n v="53989"/>
    <n v="5"/>
    <n v="18"/>
    <n v="1"/>
    <n v="2"/>
    <n v="20"/>
    <n v="41497"/>
  </r>
  <r>
    <x v="5"/>
    <s v="Female"/>
    <s v="Divorced"/>
    <s v="High School"/>
    <s v="Sales Executive"/>
    <s v="Contract"/>
    <s v="Seattle"/>
    <n v="49"/>
    <n v="105451"/>
    <n v="10"/>
    <n v="17"/>
    <n v="4"/>
    <n v="9"/>
    <n v="20"/>
    <n v="40969"/>
  </r>
  <r>
    <x v="2"/>
    <s v="Other"/>
    <s v="Divorced"/>
    <s v="Bachelor"/>
    <s v="Sales Executive"/>
    <s v="Intern"/>
    <s v="San Francisco"/>
    <n v="56"/>
    <n v="48990"/>
    <n v="28"/>
    <n v="13"/>
    <n v="6"/>
    <n v="6"/>
    <n v="46"/>
    <n v="39624"/>
  </r>
  <r>
    <x v="5"/>
    <s v="Other"/>
    <s v="Widowed"/>
    <s v="Master"/>
    <s v="Manager"/>
    <s v="Contract"/>
    <s v="San Francisco"/>
    <n v="64"/>
    <n v="110360"/>
    <n v="21"/>
    <n v="17"/>
    <n v="7"/>
    <n v="8"/>
    <n v="40"/>
    <n v="41421"/>
  </r>
  <r>
    <x v="4"/>
    <s v="Male"/>
    <s v="Single"/>
    <s v="High School"/>
    <s v="Analyst"/>
    <s v="Intern"/>
    <s v="Chicago"/>
    <n v="52"/>
    <n v="66081"/>
    <n v="7"/>
    <n v="4"/>
    <n v="11"/>
    <n v="1"/>
    <n v="35"/>
    <n v="41518"/>
  </r>
  <r>
    <x v="4"/>
    <s v="Male"/>
    <s v="Widowed"/>
    <s v="PhD"/>
    <s v="HR Executive"/>
    <s v="Permanent"/>
    <s v="Boston"/>
    <n v="48"/>
    <n v="41033"/>
    <n v="3"/>
    <n v="1"/>
    <n v="13"/>
    <n v="5"/>
    <n v="59"/>
    <n v="42873"/>
  </r>
  <r>
    <x v="5"/>
    <s v="Female"/>
    <s v="Single"/>
    <s v="Master"/>
    <s v="Engineer"/>
    <s v="Intern"/>
    <s v="New York"/>
    <n v="32"/>
    <n v="46241"/>
    <n v="20"/>
    <n v="1"/>
    <n v="11"/>
    <n v="1"/>
    <n v="45"/>
    <n v="37308"/>
  </r>
  <r>
    <x v="6"/>
    <s v="Male"/>
    <s v="Divorced"/>
    <s v="Master"/>
    <s v="HR Executive"/>
    <s v="Contract"/>
    <s v="Seattle"/>
    <n v="59"/>
    <n v="35939"/>
    <n v="19"/>
    <n v="15"/>
    <n v="10"/>
    <n v="8"/>
    <n v="35"/>
    <n v="36681"/>
  </r>
  <r>
    <x v="1"/>
    <s v="Male"/>
    <s v="Divorced"/>
    <s v="PhD"/>
    <s v="Sales Executive"/>
    <s v="Permanent"/>
    <s v="San Francisco"/>
    <n v="26"/>
    <n v="77562"/>
    <n v="35"/>
    <n v="13"/>
    <n v="3"/>
    <n v="8"/>
    <n v="47"/>
    <n v="38784"/>
  </r>
  <r>
    <x v="4"/>
    <s v="Other"/>
    <s v="Divorced"/>
    <s v="High School"/>
    <s v="HR Executive"/>
    <s v="Intern"/>
    <s v="Seattle"/>
    <n v="29"/>
    <n v="65063"/>
    <n v="4"/>
    <n v="17"/>
    <n v="9"/>
    <n v="1"/>
    <n v="20"/>
    <n v="37331"/>
  </r>
  <r>
    <x v="5"/>
    <s v="Male"/>
    <s v="Widowed"/>
    <s v="High School"/>
    <s v="Manager"/>
    <s v="Intern"/>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s v="Permanent"/>
    <s v="Austin"/>
    <x v="0"/>
    <n v="107487"/>
    <n v="38"/>
    <n v="1"/>
    <n v="2"/>
    <n v="7"/>
    <n v="31"/>
    <x v="0"/>
    <x v="0"/>
    <n v="0.1"/>
  </r>
  <r>
    <x v="1"/>
    <x v="1"/>
    <x v="1"/>
    <x v="0"/>
    <x v="1"/>
    <s v="Intern"/>
    <s v="Chicago"/>
    <x v="1"/>
    <n v="47438"/>
    <n v="27"/>
    <n v="4"/>
    <n v="11"/>
    <n v="1"/>
    <n v="44"/>
    <x v="1"/>
    <x v="1"/>
    <n v="0.4"/>
  </r>
  <r>
    <x v="2"/>
    <x v="0"/>
    <x v="1"/>
    <x v="1"/>
    <x v="2"/>
    <s v="Intern"/>
    <s v="Boston"/>
    <x v="2"/>
    <n v="78515"/>
    <n v="34"/>
    <n v="12"/>
    <n v="13"/>
    <n v="2"/>
    <n v="36"/>
    <x v="2"/>
    <x v="2"/>
    <n v="1.2"/>
  </r>
  <r>
    <x v="0"/>
    <x v="2"/>
    <x v="1"/>
    <x v="0"/>
    <x v="3"/>
    <s v="Contract"/>
    <s v="Boston"/>
    <x v="3"/>
    <n v="35744"/>
    <n v="15"/>
    <n v="10"/>
    <n v="7"/>
    <n v="1"/>
    <n v="45"/>
    <x v="3"/>
    <x v="3"/>
    <n v="1"/>
  </r>
  <r>
    <x v="3"/>
    <x v="2"/>
    <x v="0"/>
    <x v="0"/>
    <x v="2"/>
    <s v="Intern"/>
    <s v="Denver"/>
    <x v="4"/>
    <n v="113820"/>
    <n v="32"/>
    <n v="13"/>
    <n v="14"/>
    <n v="9"/>
    <n v="33"/>
    <x v="4"/>
    <x v="4"/>
    <n v="1.3"/>
  </r>
  <r>
    <x v="2"/>
    <x v="2"/>
    <x v="2"/>
    <x v="2"/>
    <x v="1"/>
    <s v="Permanent"/>
    <s v="Seattle"/>
    <x v="5"/>
    <n v="72417"/>
    <n v="21"/>
    <n v="14"/>
    <n v="8"/>
    <n v="9"/>
    <n v="55"/>
    <x v="5"/>
    <x v="5"/>
    <n v="1.4"/>
  </r>
  <r>
    <x v="2"/>
    <x v="2"/>
    <x v="2"/>
    <x v="3"/>
    <x v="4"/>
    <s v="Contract"/>
    <s v="Seattle"/>
    <x v="6"/>
    <n v="37069"/>
    <n v="5"/>
    <n v="5"/>
    <n v="8"/>
    <n v="7"/>
    <n v="42"/>
    <x v="6"/>
    <x v="6"/>
    <n v="0.5"/>
  </r>
  <r>
    <x v="0"/>
    <x v="0"/>
    <x v="2"/>
    <x v="1"/>
    <x v="1"/>
    <s v="Contract"/>
    <s v="Boston"/>
    <x v="7"/>
    <n v="72359"/>
    <n v="6"/>
    <n v="4"/>
    <n v="11"/>
    <n v="3"/>
    <n v="25"/>
    <x v="7"/>
    <x v="7"/>
    <n v="0.4"/>
  </r>
  <r>
    <x v="4"/>
    <x v="1"/>
    <x v="0"/>
    <x v="1"/>
    <x v="5"/>
    <s v="Contract"/>
    <s v="Seattle"/>
    <x v="8"/>
    <n v="49799"/>
    <n v="38"/>
    <n v="14"/>
    <n v="10"/>
    <n v="5"/>
    <n v="24"/>
    <x v="8"/>
    <x v="8"/>
    <n v="1.4"/>
  </r>
  <r>
    <x v="3"/>
    <x v="2"/>
    <x v="1"/>
    <x v="2"/>
    <x v="0"/>
    <s v="Permanent"/>
    <s v="Boston"/>
    <x v="9"/>
    <n v="100188"/>
    <n v="22"/>
    <n v="10"/>
    <n v="11"/>
    <n v="4"/>
    <n v="44"/>
    <x v="9"/>
    <x v="9"/>
    <n v="1"/>
  </r>
  <r>
    <x v="0"/>
    <x v="1"/>
    <x v="2"/>
    <x v="2"/>
    <x v="0"/>
    <s v="Intern"/>
    <s v="Denver"/>
    <x v="10"/>
    <n v="119859"/>
    <n v="18"/>
    <n v="17"/>
    <n v="13"/>
    <n v="7"/>
    <n v="37"/>
    <x v="10"/>
    <x v="10"/>
    <n v="1.7"/>
  </r>
  <r>
    <x v="3"/>
    <x v="0"/>
    <x v="0"/>
    <x v="0"/>
    <x v="2"/>
    <s v="Permanent"/>
    <s v="San Francisco"/>
    <x v="11"/>
    <n v="37597"/>
    <n v="14"/>
    <n v="10"/>
    <n v="7"/>
    <n v="9"/>
    <n v="32"/>
    <x v="11"/>
    <x v="11"/>
    <n v="1"/>
  </r>
  <r>
    <x v="3"/>
    <x v="0"/>
    <x v="2"/>
    <x v="1"/>
    <x v="3"/>
    <s v="Contract"/>
    <s v="Boston"/>
    <x v="12"/>
    <n v="77093"/>
    <n v="10"/>
    <n v="7"/>
    <n v="5"/>
    <n v="2"/>
    <n v="33"/>
    <x v="12"/>
    <x v="12"/>
    <n v="0.7"/>
  </r>
  <r>
    <x v="2"/>
    <x v="0"/>
    <x v="3"/>
    <x v="3"/>
    <x v="4"/>
    <s v="Permanent"/>
    <s v="Austin"/>
    <x v="13"/>
    <n v="67226"/>
    <n v="13"/>
    <n v="16"/>
    <n v="1"/>
    <n v="8"/>
    <n v="47"/>
    <x v="13"/>
    <x v="13"/>
    <n v="1.6"/>
  </r>
  <r>
    <x v="1"/>
    <x v="2"/>
    <x v="2"/>
    <x v="2"/>
    <x v="6"/>
    <s v="Permanent"/>
    <s v="Seattle"/>
    <x v="14"/>
    <n v="102127"/>
    <n v="31"/>
    <n v="1"/>
    <n v="12"/>
    <n v="9"/>
    <n v="37"/>
    <x v="14"/>
    <x v="14"/>
    <n v="0.1"/>
  </r>
  <r>
    <x v="3"/>
    <x v="1"/>
    <x v="2"/>
    <x v="3"/>
    <x v="0"/>
    <s v="Intern"/>
    <s v="Boston"/>
    <x v="15"/>
    <n v="107362"/>
    <n v="30"/>
    <n v="17"/>
    <n v="9"/>
    <n v="9"/>
    <n v="47"/>
    <x v="15"/>
    <x v="15"/>
    <n v="1.7"/>
  </r>
  <r>
    <x v="5"/>
    <x v="1"/>
    <x v="1"/>
    <x v="3"/>
    <x v="5"/>
    <s v="Intern"/>
    <s v="Boston"/>
    <x v="11"/>
    <n v="56417"/>
    <n v="3"/>
    <n v="9"/>
    <n v="13"/>
    <n v="7"/>
    <n v="46"/>
    <x v="16"/>
    <x v="16"/>
    <n v="0.9"/>
  </r>
  <r>
    <x v="2"/>
    <x v="1"/>
    <x v="0"/>
    <x v="1"/>
    <x v="2"/>
    <s v="Contract"/>
    <s v="Denver"/>
    <x v="16"/>
    <n v="48693"/>
    <n v="30"/>
    <n v="6"/>
    <n v="7"/>
    <n v="9"/>
    <n v="51"/>
    <x v="17"/>
    <x v="17"/>
    <n v="0.6"/>
  </r>
  <r>
    <x v="4"/>
    <x v="0"/>
    <x v="1"/>
    <x v="1"/>
    <x v="2"/>
    <s v="Permanent"/>
    <s v="Seattle"/>
    <x v="5"/>
    <n v="109674"/>
    <n v="6"/>
    <n v="19"/>
    <n v="2"/>
    <n v="9"/>
    <n v="28"/>
    <x v="18"/>
    <x v="18"/>
    <n v="1.9"/>
  </r>
  <r>
    <x v="1"/>
    <x v="2"/>
    <x v="1"/>
    <x v="2"/>
    <x v="6"/>
    <s v="Permanent"/>
    <s v="San Francisco"/>
    <x v="17"/>
    <n v="83161"/>
    <n v="29"/>
    <n v="13"/>
    <n v="6"/>
    <n v="3"/>
    <n v="59"/>
    <x v="19"/>
    <x v="19"/>
    <n v="1.3"/>
  </r>
  <r>
    <x v="5"/>
    <x v="0"/>
    <x v="1"/>
    <x v="1"/>
    <x v="5"/>
    <s v="Intern"/>
    <s v="Denver"/>
    <x v="18"/>
    <n v="32169"/>
    <n v="8"/>
    <n v="3"/>
    <n v="2"/>
    <n v="4"/>
    <n v="51"/>
    <x v="20"/>
    <x v="20"/>
    <n v="0.3"/>
  </r>
  <r>
    <x v="5"/>
    <x v="0"/>
    <x v="1"/>
    <x v="1"/>
    <x v="3"/>
    <s v="Permanent"/>
    <s v="San Francisco"/>
    <x v="19"/>
    <n v="114092"/>
    <n v="33"/>
    <n v="7"/>
    <n v="1"/>
    <n v="2"/>
    <n v="39"/>
    <x v="21"/>
    <x v="21"/>
    <n v="0.7"/>
  </r>
  <r>
    <x v="4"/>
    <x v="1"/>
    <x v="1"/>
    <x v="1"/>
    <x v="5"/>
    <s v="Permanent"/>
    <s v="Denver"/>
    <x v="10"/>
    <n v="52052"/>
    <n v="17"/>
    <n v="9"/>
    <n v="14"/>
    <n v="3"/>
    <n v="47"/>
    <x v="22"/>
    <x v="22"/>
    <n v="0.9"/>
  </r>
  <r>
    <x v="1"/>
    <x v="0"/>
    <x v="2"/>
    <x v="3"/>
    <x v="3"/>
    <s v="Permanent"/>
    <s v="Seattle"/>
    <x v="20"/>
    <n v="101849"/>
    <n v="11"/>
    <n v="5"/>
    <n v="7"/>
    <n v="5"/>
    <n v="52"/>
    <x v="23"/>
    <x v="23"/>
    <n v="0.5"/>
  </r>
  <r>
    <x v="2"/>
    <x v="1"/>
    <x v="1"/>
    <x v="2"/>
    <x v="5"/>
    <s v="Intern"/>
    <s v="New York"/>
    <x v="15"/>
    <n v="103851"/>
    <n v="13"/>
    <n v="10"/>
    <n v="13"/>
    <n v="5"/>
    <n v="23"/>
    <x v="24"/>
    <x v="24"/>
    <n v="1"/>
  </r>
  <r>
    <x v="6"/>
    <x v="2"/>
    <x v="1"/>
    <x v="0"/>
    <x v="5"/>
    <s v="Contract"/>
    <s v="Seattle"/>
    <x v="16"/>
    <n v="38036"/>
    <n v="11"/>
    <n v="17"/>
    <n v="2"/>
    <n v="6"/>
    <n v="53"/>
    <x v="25"/>
    <x v="25"/>
    <n v="1.7"/>
  </r>
  <r>
    <x v="1"/>
    <x v="1"/>
    <x v="0"/>
    <x v="3"/>
    <x v="1"/>
    <s v="Contract"/>
    <s v="Seattle"/>
    <x v="17"/>
    <n v="61778"/>
    <n v="31"/>
    <n v="12"/>
    <n v="13"/>
    <n v="7"/>
    <n v="22"/>
    <x v="26"/>
    <x v="26"/>
    <n v="1.2"/>
  </r>
  <r>
    <x v="4"/>
    <x v="2"/>
    <x v="3"/>
    <x v="1"/>
    <x v="2"/>
    <s v="Permanent"/>
    <s v="San Francisco"/>
    <x v="21"/>
    <n v="57734"/>
    <n v="28"/>
    <n v="16"/>
    <n v="14"/>
    <n v="7"/>
    <n v="45"/>
    <x v="27"/>
    <x v="27"/>
    <n v="1.6"/>
  </r>
  <r>
    <x v="5"/>
    <x v="1"/>
    <x v="2"/>
    <x v="3"/>
    <x v="5"/>
    <s v="Contract"/>
    <s v="San Francisco"/>
    <x v="21"/>
    <n v="53173"/>
    <n v="6"/>
    <n v="3"/>
    <n v="14"/>
    <n v="1"/>
    <n v="27"/>
    <x v="28"/>
    <x v="28"/>
    <n v="0.3"/>
  </r>
  <r>
    <x v="2"/>
    <x v="0"/>
    <x v="2"/>
    <x v="1"/>
    <x v="6"/>
    <s v="Intern"/>
    <s v="Seattle"/>
    <x v="17"/>
    <n v="60403"/>
    <n v="16"/>
    <n v="9"/>
    <n v="2"/>
    <n v="2"/>
    <n v="25"/>
    <x v="29"/>
    <x v="29"/>
    <n v="0.9"/>
  </r>
  <r>
    <x v="1"/>
    <x v="0"/>
    <x v="2"/>
    <x v="1"/>
    <x v="5"/>
    <s v="Intern"/>
    <s v="Seattle"/>
    <x v="22"/>
    <n v="96321"/>
    <n v="4"/>
    <n v="15"/>
    <n v="13"/>
    <n v="9"/>
    <n v="35"/>
    <x v="30"/>
    <x v="30"/>
    <n v="1.5"/>
  </r>
  <r>
    <x v="6"/>
    <x v="2"/>
    <x v="1"/>
    <x v="3"/>
    <x v="0"/>
    <s v="Contract"/>
    <s v="Seattle"/>
    <x v="23"/>
    <n v="101675"/>
    <n v="35"/>
    <n v="5"/>
    <n v="11"/>
    <n v="2"/>
    <n v="43"/>
    <x v="31"/>
    <x v="31"/>
    <n v="0.5"/>
  </r>
  <r>
    <x v="6"/>
    <x v="2"/>
    <x v="1"/>
    <x v="2"/>
    <x v="2"/>
    <s v="Contract"/>
    <s v="San Francisco"/>
    <x v="8"/>
    <n v="36344"/>
    <n v="26"/>
    <n v="13"/>
    <n v="5"/>
    <n v="6"/>
    <n v="58"/>
    <x v="32"/>
    <x v="32"/>
    <n v="1.3"/>
  </r>
  <r>
    <x v="3"/>
    <x v="2"/>
    <x v="1"/>
    <x v="1"/>
    <x v="0"/>
    <s v="Permanent"/>
    <s v="Seattle"/>
    <x v="0"/>
    <n v="48800"/>
    <n v="12"/>
    <n v="14"/>
    <n v="14"/>
    <n v="1"/>
    <n v="49"/>
    <x v="33"/>
    <x v="33"/>
    <n v="1.4"/>
  </r>
  <r>
    <x v="3"/>
    <x v="1"/>
    <x v="0"/>
    <x v="2"/>
    <x v="2"/>
    <s v="Contract"/>
    <s v="Seattle"/>
    <x v="24"/>
    <n v="55372"/>
    <n v="11"/>
    <n v="15"/>
    <n v="5"/>
    <n v="3"/>
    <n v="32"/>
    <x v="34"/>
    <x v="34"/>
    <n v="1.5"/>
  </r>
  <r>
    <x v="0"/>
    <x v="1"/>
    <x v="3"/>
    <x v="0"/>
    <x v="0"/>
    <s v="Permanent"/>
    <s v="Chicago"/>
    <x v="15"/>
    <n v="91516"/>
    <n v="37"/>
    <n v="16"/>
    <n v="7"/>
    <n v="2"/>
    <n v="24"/>
    <x v="35"/>
    <x v="35"/>
    <n v="1.6"/>
  </r>
  <r>
    <x v="4"/>
    <x v="2"/>
    <x v="1"/>
    <x v="1"/>
    <x v="5"/>
    <s v="Permanent"/>
    <s v="New York"/>
    <x v="24"/>
    <n v="50538"/>
    <n v="25"/>
    <n v="13"/>
    <n v="1"/>
    <n v="3"/>
    <n v="44"/>
    <x v="36"/>
    <x v="36"/>
    <n v="1.3"/>
  </r>
  <r>
    <x v="1"/>
    <x v="0"/>
    <x v="3"/>
    <x v="2"/>
    <x v="5"/>
    <s v="Intern"/>
    <s v="Austin"/>
    <x v="23"/>
    <n v="93918"/>
    <n v="18"/>
    <n v="17"/>
    <n v="8"/>
    <n v="5"/>
    <n v="39"/>
    <x v="37"/>
    <x v="37"/>
    <n v="1.7"/>
  </r>
  <r>
    <x v="1"/>
    <x v="1"/>
    <x v="0"/>
    <x v="2"/>
    <x v="1"/>
    <s v="Intern"/>
    <s v="New York"/>
    <x v="17"/>
    <n v="44973"/>
    <n v="19"/>
    <n v="8"/>
    <n v="3"/>
    <n v="6"/>
    <n v="37"/>
    <x v="38"/>
    <x v="38"/>
    <n v="0.8"/>
  </r>
  <r>
    <x v="0"/>
    <x v="1"/>
    <x v="2"/>
    <x v="0"/>
    <x v="6"/>
    <s v="Intern"/>
    <s v="Chicago"/>
    <x v="25"/>
    <n v="101155"/>
    <n v="23"/>
    <n v="2"/>
    <n v="4"/>
    <n v="9"/>
    <n v="37"/>
    <x v="39"/>
    <x v="39"/>
    <n v="0.2"/>
  </r>
  <r>
    <x v="5"/>
    <x v="1"/>
    <x v="1"/>
    <x v="2"/>
    <x v="0"/>
    <s v="Intern"/>
    <s v="Austin"/>
    <x v="20"/>
    <n v="89500"/>
    <n v="38"/>
    <n v="5"/>
    <n v="9"/>
    <n v="4"/>
    <n v="21"/>
    <x v="40"/>
    <x v="40"/>
    <n v="0.5"/>
  </r>
  <r>
    <x v="5"/>
    <x v="2"/>
    <x v="3"/>
    <x v="2"/>
    <x v="3"/>
    <s v="Contract"/>
    <s v="Denver"/>
    <x v="15"/>
    <n v="66575"/>
    <n v="18"/>
    <n v="6"/>
    <n v="4"/>
    <n v="7"/>
    <n v="29"/>
    <x v="41"/>
    <x v="41"/>
    <n v="0.6"/>
  </r>
  <r>
    <x v="0"/>
    <x v="2"/>
    <x v="3"/>
    <x v="0"/>
    <x v="1"/>
    <s v="Intern"/>
    <s v="Seattle"/>
    <x v="9"/>
    <n v="72261"/>
    <n v="26"/>
    <n v="12"/>
    <n v="10"/>
    <n v="6"/>
    <n v="31"/>
    <x v="42"/>
    <x v="42"/>
    <n v="1.2"/>
  </r>
  <r>
    <x v="5"/>
    <x v="2"/>
    <x v="1"/>
    <x v="1"/>
    <x v="0"/>
    <s v="Contract"/>
    <s v="Chicago"/>
    <x v="5"/>
    <n v="57716"/>
    <n v="6"/>
    <n v="18"/>
    <n v="12"/>
    <n v="2"/>
    <n v="32"/>
    <x v="43"/>
    <x v="43"/>
    <n v="1.8"/>
  </r>
  <r>
    <x v="3"/>
    <x v="2"/>
    <x v="2"/>
    <x v="2"/>
    <x v="0"/>
    <s v="Intern"/>
    <s v="Denver"/>
    <x v="26"/>
    <n v="33236"/>
    <n v="4"/>
    <n v="1"/>
    <n v="5"/>
    <n v="8"/>
    <n v="30"/>
    <x v="44"/>
    <x v="44"/>
    <n v="0.1"/>
  </r>
  <r>
    <x v="1"/>
    <x v="2"/>
    <x v="2"/>
    <x v="2"/>
    <x v="1"/>
    <s v="Contract"/>
    <s v="Seattle"/>
    <x v="27"/>
    <n v="45848"/>
    <n v="29"/>
    <n v="17"/>
    <n v="7"/>
    <n v="7"/>
    <n v="38"/>
    <x v="45"/>
    <x v="45"/>
    <n v="1.7"/>
  </r>
  <r>
    <x v="0"/>
    <x v="0"/>
    <x v="2"/>
    <x v="2"/>
    <x v="5"/>
    <s v="Permanent"/>
    <s v="San Francisco"/>
    <x v="23"/>
    <n v="32352"/>
    <n v="34"/>
    <n v="11"/>
    <n v="4"/>
    <n v="7"/>
    <n v="54"/>
    <x v="46"/>
    <x v="46"/>
    <n v="1.1000000000000001"/>
  </r>
  <r>
    <x v="1"/>
    <x v="0"/>
    <x v="0"/>
    <x v="3"/>
    <x v="0"/>
    <s v="Contract"/>
    <s v="Boston"/>
    <x v="28"/>
    <n v="31932"/>
    <n v="17"/>
    <n v="10"/>
    <n v="14"/>
    <n v="8"/>
    <n v="58"/>
    <x v="47"/>
    <x v="47"/>
    <n v="1"/>
  </r>
  <r>
    <x v="6"/>
    <x v="2"/>
    <x v="3"/>
    <x v="0"/>
    <x v="5"/>
    <s v="Contract"/>
    <s v="Chicago"/>
    <x v="29"/>
    <n v="106449"/>
    <n v="16"/>
    <n v="19"/>
    <n v="1"/>
    <n v="1"/>
    <n v="45"/>
    <x v="48"/>
    <x v="48"/>
    <n v="1.9"/>
  </r>
  <r>
    <x v="3"/>
    <x v="1"/>
    <x v="3"/>
    <x v="3"/>
    <x v="1"/>
    <s v="Intern"/>
    <s v="San Francisco"/>
    <x v="14"/>
    <n v="38556"/>
    <n v="2"/>
    <n v="14"/>
    <n v="9"/>
    <n v="1"/>
    <n v="33"/>
    <x v="49"/>
    <x v="49"/>
    <n v="1.4"/>
  </r>
  <r>
    <x v="2"/>
    <x v="2"/>
    <x v="3"/>
    <x v="0"/>
    <x v="5"/>
    <s v="Contract"/>
    <s v="Chicago"/>
    <x v="8"/>
    <n v="116836"/>
    <n v="34"/>
    <n v="10"/>
    <n v="4"/>
    <n v="8"/>
    <n v="43"/>
    <x v="36"/>
    <x v="50"/>
    <n v="1"/>
  </r>
  <r>
    <x v="3"/>
    <x v="0"/>
    <x v="0"/>
    <x v="1"/>
    <x v="2"/>
    <s v="Permanent"/>
    <s v="Chicago"/>
    <x v="30"/>
    <n v="35498"/>
    <n v="8"/>
    <n v="15"/>
    <n v="9"/>
    <n v="4"/>
    <n v="20"/>
    <x v="50"/>
    <x v="51"/>
    <n v="1.5"/>
  </r>
  <r>
    <x v="0"/>
    <x v="0"/>
    <x v="3"/>
    <x v="1"/>
    <x v="3"/>
    <s v="Permanent"/>
    <s v="San Francisco"/>
    <x v="3"/>
    <n v="106118"/>
    <n v="13"/>
    <n v="19"/>
    <n v="6"/>
    <n v="5"/>
    <n v="41"/>
    <x v="51"/>
    <x v="52"/>
    <n v="1.9"/>
  </r>
  <r>
    <x v="2"/>
    <x v="1"/>
    <x v="0"/>
    <x v="2"/>
    <x v="4"/>
    <s v="Intern"/>
    <s v="Austin"/>
    <x v="12"/>
    <n v="80098"/>
    <n v="8"/>
    <n v="4"/>
    <n v="1"/>
    <n v="8"/>
    <n v="42"/>
    <x v="52"/>
    <x v="53"/>
    <n v="0.4"/>
  </r>
  <r>
    <x v="6"/>
    <x v="0"/>
    <x v="2"/>
    <x v="0"/>
    <x v="0"/>
    <s v="Permanent"/>
    <s v="New York"/>
    <x v="15"/>
    <n v="94386"/>
    <n v="30"/>
    <n v="2"/>
    <n v="12"/>
    <n v="5"/>
    <n v="38"/>
    <x v="53"/>
    <x v="54"/>
    <n v="0.2"/>
  </r>
  <r>
    <x v="0"/>
    <x v="2"/>
    <x v="1"/>
    <x v="1"/>
    <x v="6"/>
    <s v="Contract"/>
    <s v="Seattle"/>
    <x v="31"/>
    <n v="39569"/>
    <n v="32"/>
    <n v="9"/>
    <n v="3"/>
    <n v="4"/>
    <n v="37"/>
    <x v="54"/>
    <x v="55"/>
    <n v="0.9"/>
  </r>
  <r>
    <x v="4"/>
    <x v="1"/>
    <x v="3"/>
    <x v="0"/>
    <x v="3"/>
    <s v="Permanent"/>
    <s v="Chicago"/>
    <x v="26"/>
    <n v="86882"/>
    <n v="36"/>
    <n v="10"/>
    <n v="11"/>
    <n v="6"/>
    <n v="31"/>
    <x v="55"/>
    <x v="56"/>
    <n v="1"/>
  </r>
  <r>
    <x v="1"/>
    <x v="2"/>
    <x v="3"/>
    <x v="1"/>
    <x v="4"/>
    <s v="Intern"/>
    <s v="Seattle"/>
    <x v="8"/>
    <n v="100393"/>
    <n v="30"/>
    <n v="11"/>
    <n v="2"/>
    <n v="5"/>
    <n v="47"/>
    <x v="56"/>
    <x v="57"/>
    <n v="1.1000000000000001"/>
  </r>
  <r>
    <x v="6"/>
    <x v="2"/>
    <x v="2"/>
    <x v="3"/>
    <x v="5"/>
    <s v="Contract"/>
    <s v="Boston"/>
    <x v="31"/>
    <n v="30340"/>
    <n v="1"/>
    <n v="14"/>
    <n v="9"/>
    <n v="7"/>
    <n v="47"/>
    <x v="57"/>
    <x v="58"/>
    <n v="1.4"/>
  </r>
  <r>
    <x v="1"/>
    <x v="1"/>
    <x v="1"/>
    <x v="1"/>
    <x v="0"/>
    <s v="Intern"/>
    <s v="San Francisco"/>
    <x v="15"/>
    <n v="73949"/>
    <n v="39"/>
    <n v="7"/>
    <n v="12"/>
    <n v="7"/>
    <n v="52"/>
    <x v="58"/>
    <x v="59"/>
    <n v="0.7"/>
  </r>
  <r>
    <x v="5"/>
    <x v="2"/>
    <x v="0"/>
    <x v="3"/>
    <x v="5"/>
    <s v="Contract"/>
    <s v="Seattle"/>
    <x v="18"/>
    <n v="112302"/>
    <n v="17"/>
    <n v="15"/>
    <n v="1"/>
    <n v="4"/>
    <n v="38"/>
    <x v="59"/>
    <x v="60"/>
    <n v="1.5"/>
  </r>
  <r>
    <x v="4"/>
    <x v="0"/>
    <x v="1"/>
    <x v="1"/>
    <x v="2"/>
    <s v="Permanent"/>
    <s v="San Francisco"/>
    <x v="32"/>
    <n v="92443"/>
    <n v="20"/>
    <n v="19"/>
    <n v="13"/>
    <n v="5"/>
    <n v="47"/>
    <x v="60"/>
    <x v="61"/>
    <n v="1.9"/>
  </r>
  <r>
    <x v="4"/>
    <x v="2"/>
    <x v="2"/>
    <x v="2"/>
    <x v="1"/>
    <s v="Intern"/>
    <s v="Seattle"/>
    <x v="33"/>
    <n v="104027"/>
    <n v="24"/>
    <n v="15"/>
    <n v="14"/>
    <n v="3"/>
    <n v="56"/>
    <x v="61"/>
    <x v="62"/>
    <n v="1.5"/>
  </r>
  <r>
    <x v="6"/>
    <x v="1"/>
    <x v="2"/>
    <x v="3"/>
    <x v="0"/>
    <s v="Intern"/>
    <s v="New York"/>
    <x v="10"/>
    <n v="30138"/>
    <n v="22"/>
    <n v="8"/>
    <n v="9"/>
    <n v="4"/>
    <n v="45"/>
    <x v="62"/>
    <x v="63"/>
    <n v="0.8"/>
  </r>
  <r>
    <x v="4"/>
    <x v="1"/>
    <x v="1"/>
    <x v="1"/>
    <x v="4"/>
    <s v="Contract"/>
    <s v="New York"/>
    <x v="26"/>
    <n v="30358"/>
    <n v="29"/>
    <n v="11"/>
    <n v="9"/>
    <n v="4"/>
    <n v="54"/>
    <x v="63"/>
    <x v="64"/>
    <n v="1.1000000000000001"/>
  </r>
  <r>
    <x v="2"/>
    <x v="1"/>
    <x v="0"/>
    <x v="2"/>
    <x v="4"/>
    <s v="Intern"/>
    <s v="New York"/>
    <x v="18"/>
    <n v="105250"/>
    <n v="22"/>
    <n v="9"/>
    <n v="8"/>
    <n v="3"/>
    <n v="53"/>
    <x v="64"/>
    <x v="65"/>
    <n v="0.9"/>
  </r>
  <r>
    <x v="4"/>
    <x v="2"/>
    <x v="0"/>
    <x v="3"/>
    <x v="2"/>
    <s v="Contract"/>
    <s v="New York"/>
    <x v="3"/>
    <n v="115376"/>
    <n v="9"/>
    <n v="15"/>
    <n v="8"/>
    <n v="5"/>
    <n v="54"/>
    <x v="65"/>
    <x v="66"/>
    <n v="1.5"/>
  </r>
  <r>
    <x v="1"/>
    <x v="1"/>
    <x v="3"/>
    <x v="2"/>
    <x v="2"/>
    <s v="Contract"/>
    <s v="New York"/>
    <x v="24"/>
    <n v="60654"/>
    <n v="37"/>
    <n v="1"/>
    <n v="11"/>
    <n v="5"/>
    <n v="59"/>
    <x v="66"/>
    <x v="67"/>
    <n v="0.1"/>
  </r>
  <r>
    <x v="1"/>
    <x v="1"/>
    <x v="0"/>
    <x v="0"/>
    <x v="0"/>
    <s v="Contract"/>
    <s v="New York"/>
    <x v="7"/>
    <n v="55879"/>
    <n v="10"/>
    <n v="1"/>
    <n v="14"/>
    <n v="7"/>
    <n v="35"/>
    <x v="67"/>
    <x v="68"/>
    <n v="0.1"/>
  </r>
  <r>
    <x v="0"/>
    <x v="2"/>
    <x v="1"/>
    <x v="0"/>
    <x v="5"/>
    <s v="Contract"/>
    <s v="San Francisco"/>
    <x v="1"/>
    <n v="111532"/>
    <n v="36"/>
    <n v="19"/>
    <n v="12"/>
    <n v="4"/>
    <n v="57"/>
    <x v="68"/>
    <x v="69"/>
    <n v="1.9"/>
  </r>
  <r>
    <x v="1"/>
    <x v="0"/>
    <x v="2"/>
    <x v="3"/>
    <x v="6"/>
    <s v="Permanent"/>
    <s v="Chicago"/>
    <x v="34"/>
    <n v="85778"/>
    <n v="37"/>
    <n v="3"/>
    <n v="1"/>
    <n v="4"/>
    <n v="32"/>
    <x v="69"/>
    <x v="70"/>
    <n v="0.3"/>
  </r>
  <r>
    <x v="0"/>
    <x v="2"/>
    <x v="3"/>
    <x v="1"/>
    <x v="4"/>
    <s v="Contract"/>
    <s v="Seattle"/>
    <x v="11"/>
    <n v="67772"/>
    <n v="28"/>
    <n v="10"/>
    <n v="11"/>
    <n v="9"/>
    <n v="42"/>
    <x v="70"/>
    <x v="71"/>
    <n v="1"/>
  </r>
  <r>
    <x v="1"/>
    <x v="1"/>
    <x v="3"/>
    <x v="3"/>
    <x v="4"/>
    <s v="Intern"/>
    <s v="New York"/>
    <x v="13"/>
    <n v="88478"/>
    <n v="28"/>
    <n v="8"/>
    <n v="8"/>
    <n v="6"/>
    <n v="41"/>
    <x v="71"/>
    <x v="72"/>
    <n v="0.8"/>
  </r>
  <r>
    <x v="2"/>
    <x v="1"/>
    <x v="2"/>
    <x v="2"/>
    <x v="2"/>
    <s v="Permanent"/>
    <s v="San Francisco"/>
    <x v="28"/>
    <n v="94353"/>
    <n v="21"/>
    <n v="15"/>
    <n v="10"/>
    <n v="4"/>
    <n v="35"/>
    <x v="72"/>
    <x v="73"/>
    <n v="1.5"/>
  </r>
  <r>
    <x v="0"/>
    <x v="2"/>
    <x v="0"/>
    <x v="1"/>
    <x v="3"/>
    <s v="Intern"/>
    <s v="San Francisco"/>
    <x v="21"/>
    <n v="56762"/>
    <n v="24"/>
    <n v="10"/>
    <n v="14"/>
    <n v="2"/>
    <n v="47"/>
    <x v="73"/>
    <x v="74"/>
    <n v="1"/>
  </r>
  <r>
    <x v="3"/>
    <x v="0"/>
    <x v="2"/>
    <x v="0"/>
    <x v="2"/>
    <s v="Permanent"/>
    <s v="San Francisco"/>
    <x v="20"/>
    <n v="43283"/>
    <n v="2"/>
    <n v="1"/>
    <n v="3"/>
    <n v="6"/>
    <n v="54"/>
    <x v="74"/>
    <x v="75"/>
    <n v="0.1"/>
  </r>
  <r>
    <x v="5"/>
    <x v="1"/>
    <x v="0"/>
    <x v="1"/>
    <x v="6"/>
    <s v="Contract"/>
    <s v="Chicago"/>
    <x v="2"/>
    <n v="93922"/>
    <n v="8"/>
    <n v="18"/>
    <n v="11"/>
    <n v="2"/>
    <n v="27"/>
    <x v="75"/>
    <x v="76"/>
    <n v="1.8"/>
  </r>
  <r>
    <x v="6"/>
    <x v="1"/>
    <x v="2"/>
    <x v="0"/>
    <x v="5"/>
    <s v="Permanent"/>
    <s v="Seattle"/>
    <x v="7"/>
    <n v="69420"/>
    <n v="27"/>
    <n v="2"/>
    <n v="7"/>
    <n v="5"/>
    <n v="41"/>
    <x v="76"/>
    <x v="77"/>
    <n v="0.2"/>
  </r>
  <r>
    <x v="1"/>
    <x v="1"/>
    <x v="1"/>
    <x v="1"/>
    <x v="5"/>
    <s v="Permanent"/>
    <s v="Chicago"/>
    <x v="19"/>
    <n v="85568"/>
    <n v="22"/>
    <n v="19"/>
    <n v="11"/>
    <n v="6"/>
    <n v="40"/>
    <x v="77"/>
    <x v="78"/>
    <n v="1.9"/>
  </r>
  <r>
    <x v="4"/>
    <x v="2"/>
    <x v="0"/>
    <x v="1"/>
    <x v="3"/>
    <s v="Intern"/>
    <s v="Austin"/>
    <x v="6"/>
    <n v="115090"/>
    <n v="37"/>
    <n v="13"/>
    <n v="1"/>
    <n v="4"/>
    <n v="45"/>
    <x v="78"/>
    <x v="79"/>
    <n v="1.3"/>
  </r>
  <r>
    <x v="1"/>
    <x v="1"/>
    <x v="1"/>
    <x v="1"/>
    <x v="4"/>
    <s v="Intern"/>
    <s v="Denver"/>
    <x v="0"/>
    <n v="50219"/>
    <n v="27"/>
    <n v="1"/>
    <n v="1"/>
    <n v="3"/>
    <n v="59"/>
    <x v="79"/>
    <x v="80"/>
    <n v="0.1"/>
  </r>
  <r>
    <x v="4"/>
    <x v="0"/>
    <x v="3"/>
    <x v="2"/>
    <x v="2"/>
    <s v="Contract"/>
    <s v="San Francisco"/>
    <x v="35"/>
    <n v="87169"/>
    <n v="29"/>
    <n v="2"/>
    <n v="10"/>
    <n v="7"/>
    <n v="40"/>
    <x v="80"/>
    <x v="81"/>
    <n v="0.2"/>
  </r>
  <r>
    <x v="5"/>
    <x v="1"/>
    <x v="2"/>
    <x v="2"/>
    <x v="5"/>
    <s v="Permanent"/>
    <s v="Austin"/>
    <x v="9"/>
    <n v="104965"/>
    <n v="3"/>
    <n v="16"/>
    <n v="13"/>
    <n v="2"/>
    <n v="44"/>
    <x v="81"/>
    <x v="82"/>
    <n v="1.6"/>
  </r>
  <r>
    <x v="5"/>
    <x v="1"/>
    <x v="3"/>
    <x v="3"/>
    <x v="6"/>
    <s v="Permanent"/>
    <s v="Boston"/>
    <x v="23"/>
    <n v="76840"/>
    <n v="13"/>
    <n v="15"/>
    <n v="5"/>
    <n v="6"/>
    <n v="20"/>
    <x v="82"/>
    <x v="83"/>
    <n v="1.5"/>
  </r>
  <r>
    <x v="5"/>
    <x v="0"/>
    <x v="3"/>
    <x v="3"/>
    <x v="0"/>
    <s v="Permanent"/>
    <s v="New York"/>
    <x v="34"/>
    <n v="74695"/>
    <n v="10"/>
    <n v="13"/>
    <n v="5"/>
    <n v="4"/>
    <n v="25"/>
    <x v="83"/>
    <x v="84"/>
    <n v="1.3"/>
  </r>
  <r>
    <x v="4"/>
    <x v="1"/>
    <x v="3"/>
    <x v="0"/>
    <x v="1"/>
    <s v="Contract"/>
    <s v="Denver"/>
    <x v="5"/>
    <n v="114754"/>
    <n v="36"/>
    <n v="16"/>
    <n v="8"/>
    <n v="6"/>
    <n v="42"/>
    <x v="84"/>
    <x v="85"/>
    <n v="1.6"/>
  </r>
  <r>
    <x v="1"/>
    <x v="2"/>
    <x v="3"/>
    <x v="2"/>
    <x v="1"/>
    <s v="Contract"/>
    <s v="New York"/>
    <x v="18"/>
    <n v="107988"/>
    <n v="9"/>
    <n v="17"/>
    <n v="7"/>
    <n v="4"/>
    <n v="42"/>
    <x v="85"/>
    <x v="86"/>
    <n v="1.7"/>
  </r>
  <r>
    <x v="5"/>
    <x v="2"/>
    <x v="2"/>
    <x v="0"/>
    <x v="1"/>
    <s v="Contract"/>
    <s v="Chicago"/>
    <x v="10"/>
    <n v="88342"/>
    <n v="27"/>
    <n v="7"/>
    <n v="8"/>
    <n v="4"/>
    <n v="42"/>
    <x v="86"/>
    <x v="87"/>
    <n v="0.7"/>
  </r>
  <r>
    <x v="2"/>
    <x v="2"/>
    <x v="3"/>
    <x v="3"/>
    <x v="4"/>
    <s v="Contract"/>
    <s v="Denver"/>
    <x v="36"/>
    <n v="48951"/>
    <n v="34"/>
    <n v="17"/>
    <n v="6"/>
    <n v="4"/>
    <n v="51"/>
    <x v="87"/>
    <x v="88"/>
    <n v="1.7"/>
  </r>
  <r>
    <x v="0"/>
    <x v="0"/>
    <x v="2"/>
    <x v="0"/>
    <x v="2"/>
    <s v="Contract"/>
    <s v="Seattle"/>
    <x v="4"/>
    <n v="31307"/>
    <n v="1"/>
    <n v="7"/>
    <n v="6"/>
    <n v="9"/>
    <n v="49"/>
    <x v="88"/>
    <x v="89"/>
    <n v="0.7"/>
  </r>
  <r>
    <x v="4"/>
    <x v="1"/>
    <x v="2"/>
    <x v="3"/>
    <x v="3"/>
    <s v="Intern"/>
    <s v="Austin"/>
    <x v="8"/>
    <n v="110388"/>
    <n v="32"/>
    <n v="13"/>
    <n v="2"/>
    <n v="7"/>
    <n v="32"/>
    <x v="89"/>
    <x v="90"/>
    <n v="1.3"/>
  </r>
  <r>
    <x v="4"/>
    <x v="2"/>
    <x v="1"/>
    <x v="2"/>
    <x v="5"/>
    <s v="Permanent"/>
    <s v="Seattle"/>
    <x v="34"/>
    <n v="65428"/>
    <n v="25"/>
    <n v="5"/>
    <n v="6"/>
    <n v="3"/>
    <n v="37"/>
    <x v="90"/>
    <x v="91"/>
    <n v="0.5"/>
  </r>
  <r>
    <x v="1"/>
    <x v="0"/>
    <x v="0"/>
    <x v="1"/>
    <x v="0"/>
    <s v="Permanent"/>
    <s v="Chicago"/>
    <x v="37"/>
    <n v="105774"/>
    <n v="29"/>
    <n v="17"/>
    <n v="5"/>
    <n v="3"/>
    <n v="42"/>
    <x v="91"/>
    <x v="92"/>
    <n v="1.7"/>
  </r>
  <r>
    <x v="4"/>
    <x v="1"/>
    <x v="0"/>
    <x v="2"/>
    <x v="6"/>
    <s v="Permanent"/>
    <s v="New York"/>
    <x v="31"/>
    <n v="68975"/>
    <n v="7"/>
    <n v="3"/>
    <n v="13"/>
    <n v="6"/>
    <n v="34"/>
    <x v="92"/>
    <x v="93"/>
    <n v="0.3"/>
  </r>
  <r>
    <x v="4"/>
    <x v="0"/>
    <x v="2"/>
    <x v="0"/>
    <x v="0"/>
    <s v="Permanent"/>
    <s v="Denver"/>
    <x v="26"/>
    <n v="31140"/>
    <n v="3"/>
    <n v="7"/>
    <n v="3"/>
    <n v="6"/>
    <n v="52"/>
    <x v="93"/>
    <x v="94"/>
    <n v="0.7"/>
  </r>
  <r>
    <x v="5"/>
    <x v="2"/>
    <x v="1"/>
    <x v="0"/>
    <x v="6"/>
    <s v="Permanent"/>
    <s v="Seattle"/>
    <x v="38"/>
    <n v="54842"/>
    <n v="20"/>
    <n v="17"/>
    <n v="6"/>
    <n v="4"/>
    <n v="40"/>
    <x v="94"/>
    <x v="95"/>
    <n v="1.7"/>
  </r>
  <r>
    <x v="1"/>
    <x v="2"/>
    <x v="2"/>
    <x v="2"/>
    <x v="4"/>
    <s v="Permanent"/>
    <s v="Seattle"/>
    <x v="13"/>
    <n v="56421"/>
    <n v="20"/>
    <n v="7"/>
    <n v="8"/>
    <n v="9"/>
    <n v="58"/>
    <x v="95"/>
    <x v="96"/>
    <n v="0.7"/>
  </r>
  <r>
    <x v="5"/>
    <x v="2"/>
    <x v="2"/>
    <x v="2"/>
    <x v="2"/>
    <s v="Permanent"/>
    <s v="New York"/>
    <x v="30"/>
    <n v="31708"/>
    <n v="30"/>
    <n v="1"/>
    <n v="9"/>
    <n v="4"/>
    <n v="42"/>
    <x v="96"/>
    <x v="97"/>
    <n v="0.1"/>
  </r>
  <r>
    <x v="0"/>
    <x v="0"/>
    <x v="2"/>
    <x v="3"/>
    <x v="1"/>
    <s v="Permanent"/>
    <s v="Denver"/>
    <x v="21"/>
    <n v="33630"/>
    <n v="35"/>
    <n v="17"/>
    <n v="1"/>
    <n v="9"/>
    <n v="46"/>
    <x v="97"/>
    <x v="98"/>
    <n v="1.7"/>
  </r>
  <r>
    <x v="0"/>
    <x v="0"/>
    <x v="1"/>
    <x v="0"/>
    <x v="2"/>
    <s v="Intern"/>
    <s v="Austin"/>
    <x v="9"/>
    <n v="49595"/>
    <n v="35"/>
    <n v="17"/>
    <n v="3"/>
    <n v="4"/>
    <n v="37"/>
    <x v="98"/>
    <x v="99"/>
    <n v="1.7"/>
  </r>
  <r>
    <x v="5"/>
    <x v="2"/>
    <x v="0"/>
    <x v="0"/>
    <x v="4"/>
    <s v="Permanent"/>
    <s v="New York"/>
    <x v="24"/>
    <n v="106021"/>
    <n v="39"/>
    <n v="11"/>
    <n v="3"/>
    <n v="2"/>
    <n v="43"/>
    <x v="99"/>
    <x v="100"/>
    <n v="1.1000000000000001"/>
  </r>
  <r>
    <x v="0"/>
    <x v="0"/>
    <x v="1"/>
    <x v="2"/>
    <x v="3"/>
    <s v="Intern"/>
    <s v="Seattle"/>
    <x v="14"/>
    <n v="58308"/>
    <n v="27"/>
    <n v="3"/>
    <n v="11"/>
    <n v="2"/>
    <n v="59"/>
    <x v="100"/>
    <x v="101"/>
    <n v="0.3"/>
  </r>
  <r>
    <x v="1"/>
    <x v="2"/>
    <x v="3"/>
    <x v="1"/>
    <x v="3"/>
    <s v="Contract"/>
    <s v="Austin"/>
    <x v="25"/>
    <n v="74789"/>
    <n v="26"/>
    <n v="15"/>
    <n v="8"/>
    <n v="5"/>
    <n v="26"/>
    <x v="101"/>
    <x v="102"/>
    <n v="1.5"/>
  </r>
  <r>
    <x v="6"/>
    <x v="2"/>
    <x v="1"/>
    <x v="0"/>
    <x v="4"/>
    <s v="Permanent"/>
    <s v="Austin"/>
    <x v="1"/>
    <n v="85690"/>
    <n v="14"/>
    <n v="11"/>
    <n v="1"/>
    <n v="4"/>
    <n v="39"/>
    <x v="102"/>
    <x v="103"/>
    <n v="1.1000000000000001"/>
  </r>
  <r>
    <x v="5"/>
    <x v="1"/>
    <x v="1"/>
    <x v="1"/>
    <x v="6"/>
    <s v="Contract"/>
    <s v="New York"/>
    <x v="1"/>
    <n v="56086"/>
    <n v="17"/>
    <n v="16"/>
    <n v="5"/>
    <n v="7"/>
    <n v="46"/>
    <x v="103"/>
    <x v="104"/>
    <n v="1.6"/>
  </r>
  <r>
    <x v="2"/>
    <x v="0"/>
    <x v="1"/>
    <x v="2"/>
    <x v="5"/>
    <s v="Contract"/>
    <s v="Seattle"/>
    <x v="33"/>
    <n v="46859"/>
    <n v="18"/>
    <n v="9"/>
    <n v="3"/>
    <n v="5"/>
    <n v="25"/>
    <x v="104"/>
    <x v="105"/>
    <n v="0.9"/>
  </r>
  <r>
    <x v="2"/>
    <x v="2"/>
    <x v="1"/>
    <x v="2"/>
    <x v="5"/>
    <s v="Contract"/>
    <s v="Chicago"/>
    <x v="19"/>
    <n v="37684"/>
    <n v="29"/>
    <n v="1"/>
    <n v="2"/>
    <n v="6"/>
    <n v="46"/>
    <x v="105"/>
    <x v="106"/>
    <n v="0.1"/>
  </r>
  <r>
    <x v="4"/>
    <x v="2"/>
    <x v="0"/>
    <x v="3"/>
    <x v="6"/>
    <s v="Intern"/>
    <s v="Seattle"/>
    <x v="26"/>
    <n v="31207"/>
    <n v="20"/>
    <n v="16"/>
    <n v="8"/>
    <n v="4"/>
    <n v="28"/>
    <x v="106"/>
    <x v="107"/>
    <n v="1.6"/>
  </r>
  <r>
    <x v="0"/>
    <x v="0"/>
    <x v="3"/>
    <x v="0"/>
    <x v="3"/>
    <s v="Contract"/>
    <s v="San Francisco"/>
    <x v="27"/>
    <n v="76099"/>
    <n v="27"/>
    <n v="9"/>
    <n v="3"/>
    <n v="2"/>
    <n v="50"/>
    <x v="107"/>
    <x v="108"/>
    <n v="0.9"/>
  </r>
  <r>
    <x v="2"/>
    <x v="1"/>
    <x v="0"/>
    <x v="1"/>
    <x v="3"/>
    <s v="Contract"/>
    <s v="Denver"/>
    <x v="11"/>
    <n v="97496"/>
    <n v="18"/>
    <n v="19"/>
    <n v="7"/>
    <n v="9"/>
    <n v="40"/>
    <x v="108"/>
    <x v="109"/>
    <n v="1.9"/>
  </r>
  <r>
    <x v="4"/>
    <x v="1"/>
    <x v="0"/>
    <x v="3"/>
    <x v="3"/>
    <s v="Contract"/>
    <s v="Boston"/>
    <x v="18"/>
    <n v="96093"/>
    <n v="4"/>
    <n v="12"/>
    <n v="12"/>
    <n v="7"/>
    <n v="45"/>
    <x v="109"/>
    <x v="110"/>
    <n v="1.2"/>
  </r>
  <r>
    <x v="6"/>
    <x v="2"/>
    <x v="1"/>
    <x v="0"/>
    <x v="2"/>
    <s v="Permanent"/>
    <s v="Chicago"/>
    <x v="22"/>
    <n v="59689"/>
    <n v="1"/>
    <n v="19"/>
    <n v="11"/>
    <n v="4"/>
    <n v="59"/>
    <x v="110"/>
    <x v="111"/>
    <n v="1.9"/>
  </r>
  <r>
    <x v="1"/>
    <x v="0"/>
    <x v="2"/>
    <x v="3"/>
    <x v="3"/>
    <s v="Permanent"/>
    <s v="Austin"/>
    <x v="34"/>
    <n v="78651"/>
    <n v="1"/>
    <n v="9"/>
    <n v="1"/>
    <n v="3"/>
    <n v="32"/>
    <x v="111"/>
    <x v="112"/>
    <n v="0.9"/>
  </r>
  <r>
    <x v="1"/>
    <x v="1"/>
    <x v="2"/>
    <x v="2"/>
    <x v="0"/>
    <s v="Intern"/>
    <s v="Chicago"/>
    <x v="4"/>
    <n v="43893"/>
    <n v="26"/>
    <n v="7"/>
    <n v="6"/>
    <n v="3"/>
    <n v="42"/>
    <x v="112"/>
    <x v="113"/>
    <n v="0.7"/>
  </r>
  <r>
    <x v="1"/>
    <x v="0"/>
    <x v="0"/>
    <x v="0"/>
    <x v="1"/>
    <s v="Intern"/>
    <s v="Denver"/>
    <x v="29"/>
    <n v="96418"/>
    <n v="20"/>
    <n v="14"/>
    <n v="3"/>
    <n v="9"/>
    <n v="39"/>
    <x v="113"/>
    <x v="114"/>
    <n v="1.4"/>
  </r>
  <r>
    <x v="2"/>
    <x v="0"/>
    <x v="0"/>
    <x v="3"/>
    <x v="3"/>
    <s v="Permanent"/>
    <s v="Austin"/>
    <x v="19"/>
    <n v="90011"/>
    <n v="23"/>
    <n v="19"/>
    <n v="8"/>
    <n v="5"/>
    <n v="56"/>
    <x v="114"/>
    <x v="115"/>
    <n v="1.9"/>
  </r>
  <r>
    <x v="6"/>
    <x v="2"/>
    <x v="1"/>
    <x v="3"/>
    <x v="6"/>
    <s v="Intern"/>
    <s v="Denver"/>
    <x v="4"/>
    <n v="68635"/>
    <n v="10"/>
    <n v="19"/>
    <n v="6"/>
    <n v="3"/>
    <n v="47"/>
    <x v="115"/>
    <x v="116"/>
    <n v="1.9"/>
  </r>
  <r>
    <x v="2"/>
    <x v="1"/>
    <x v="0"/>
    <x v="1"/>
    <x v="1"/>
    <s v="Permanent"/>
    <s v="Austin"/>
    <x v="12"/>
    <n v="86115"/>
    <n v="11"/>
    <n v="2"/>
    <n v="12"/>
    <n v="5"/>
    <n v="36"/>
    <x v="116"/>
    <x v="117"/>
    <n v="0.2"/>
  </r>
  <r>
    <x v="0"/>
    <x v="2"/>
    <x v="1"/>
    <x v="3"/>
    <x v="2"/>
    <s v="Contract"/>
    <s v="Chicago"/>
    <x v="39"/>
    <n v="108405"/>
    <n v="5"/>
    <n v="9"/>
    <n v="2"/>
    <n v="2"/>
    <n v="47"/>
    <x v="117"/>
    <x v="118"/>
    <n v="0.9"/>
  </r>
  <r>
    <x v="2"/>
    <x v="1"/>
    <x v="2"/>
    <x v="0"/>
    <x v="6"/>
    <s v="Contract"/>
    <s v="Austin"/>
    <x v="21"/>
    <n v="102702"/>
    <n v="1"/>
    <n v="13"/>
    <n v="6"/>
    <n v="4"/>
    <n v="21"/>
    <x v="118"/>
    <x v="119"/>
    <n v="1.3"/>
  </r>
  <r>
    <x v="6"/>
    <x v="1"/>
    <x v="2"/>
    <x v="0"/>
    <x v="1"/>
    <s v="Intern"/>
    <s v="Austin"/>
    <x v="6"/>
    <n v="108518"/>
    <n v="17"/>
    <n v="15"/>
    <n v="7"/>
    <n v="2"/>
    <n v="44"/>
    <x v="119"/>
    <x v="120"/>
    <n v="1.5"/>
  </r>
  <r>
    <x v="6"/>
    <x v="1"/>
    <x v="3"/>
    <x v="1"/>
    <x v="6"/>
    <s v="Permanent"/>
    <s v="San Francisco"/>
    <x v="29"/>
    <n v="102805"/>
    <n v="22"/>
    <n v="3"/>
    <n v="5"/>
    <n v="2"/>
    <n v="25"/>
    <x v="120"/>
    <x v="121"/>
    <n v="0.3"/>
  </r>
  <r>
    <x v="0"/>
    <x v="1"/>
    <x v="2"/>
    <x v="0"/>
    <x v="2"/>
    <s v="Permanent"/>
    <s v="Seattle"/>
    <x v="37"/>
    <n v="88954"/>
    <n v="34"/>
    <n v="11"/>
    <n v="3"/>
    <n v="8"/>
    <n v="30"/>
    <x v="121"/>
    <x v="122"/>
    <n v="1.1000000000000001"/>
  </r>
  <r>
    <x v="6"/>
    <x v="1"/>
    <x v="0"/>
    <x v="2"/>
    <x v="0"/>
    <s v="Intern"/>
    <s v="Seattle"/>
    <x v="9"/>
    <n v="58064"/>
    <n v="29"/>
    <n v="14"/>
    <n v="4"/>
    <n v="1"/>
    <n v="57"/>
    <x v="122"/>
    <x v="123"/>
    <n v="1.4"/>
  </r>
  <r>
    <x v="6"/>
    <x v="0"/>
    <x v="2"/>
    <x v="0"/>
    <x v="2"/>
    <s v="Permanent"/>
    <s v="Boston"/>
    <x v="35"/>
    <n v="109063"/>
    <n v="4"/>
    <n v="8"/>
    <n v="4"/>
    <n v="7"/>
    <n v="25"/>
    <x v="123"/>
    <x v="124"/>
    <n v="0.8"/>
  </r>
  <r>
    <x v="1"/>
    <x v="2"/>
    <x v="1"/>
    <x v="0"/>
    <x v="2"/>
    <s v="Contract"/>
    <s v="Boston"/>
    <x v="25"/>
    <n v="32454"/>
    <n v="5"/>
    <n v="18"/>
    <n v="6"/>
    <n v="5"/>
    <n v="30"/>
    <x v="124"/>
    <x v="125"/>
    <n v="1.8"/>
  </r>
  <r>
    <x v="0"/>
    <x v="0"/>
    <x v="2"/>
    <x v="3"/>
    <x v="6"/>
    <s v="Intern"/>
    <s v="San Francisco"/>
    <x v="22"/>
    <n v="50878"/>
    <n v="11"/>
    <n v="19"/>
    <n v="10"/>
    <n v="8"/>
    <n v="33"/>
    <x v="125"/>
    <x v="126"/>
    <n v="1.9"/>
  </r>
  <r>
    <x v="3"/>
    <x v="1"/>
    <x v="3"/>
    <x v="3"/>
    <x v="4"/>
    <s v="Intern"/>
    <s v="Boston"/>
    <x v="8"/>
    <n v="81098"/>
    <n v="21"/>
    <n v="16"/>
    <n v="1"/>
    <n v="1"/>
    <n v="21"/>
    <x v="126"/>
    <x v="127"/>
    <n v="1.6"/>
  </r>
  <r>
    <x v="3"/>
    <x v="2"/>
    <x v="2"/>
    <x v="0"/>
    <x v="5"/>
    <s v="Permanent"/>
    <s v="Denver"/>
    <x v="39"/>
    <n v="92154"/>
    <n v="35"/>
    <n v="2"/>
    <n v="11"/>
    <n v="7"/>
    <n v="59"/>
    <x v="127"/>
    <x v="128"/>
    <n v="0.2"/>
  </r>
  <r>
    <x v="6"/>
    <x v="1"/>
    <x v="1"/>
    <x v="1"/>
    <x v="3"/>
    <s v="Intern"/>
    <s v="Chicago"/>
    <x v="40"/>
    <n v="42991"/>
    <n v="12"/>
    <n v="8"/>
    <n v="4"/>
    <n v="5"/>
    <n v="22"/>
    <x v="128"/>
    <x v="129"/>
    <n v="0.8"/>
  </r>
  <r>
    <x v="3"/>
    <x v="2"/>
    <x v="1"/>
    <x v="3"/>
    <x v="3"/>
    <s v="Permanent"/>
    <s v="New York"/>
    <x v="17"/>
    <n v="98344"/>
    <n v="26"/>
    <n v="6"/>
    <n v="10"/>
    <n v="4"/>
    <n v="54"/>
    <x v="129"/>
    <x v="130"/>
    <n v="0.6"/>
  </r>
  <r>
    <x v="3"/>
    <x v="0"/>
    <x v="0"/>
    <x v="1"/>
    <x v="0"/>
    <s v="Permanent"/>
    <s v="Denver"/>
    <x v="12"/>
    <n v="66593"/>
    <n v="19"/>
    <n v="12"/>
    <n v="13"/>
    <n v="7"/>
    <n v="52"/>
    <x v="130"/>
    <x v="131"/>
    <n v="1.2"/>
  </r>
  <r>
    <x v="6"/>
    <x v="2"/>
    <x v="2"/>
    <x v="0"/>
    <x v="0"/>
    <s v="Permanent"/>
    <s v="New York"/>
    <x v="18"/>
    <n v="66304"/>
    <n v="7"/>
    <n v="15"/>
    <n v="4"/>
    <n v="2"/>
    <n v="43"/>
    <x v="131"/>
    <x v="132"/>
    <n v="1.5"/>
  </r>
  <r>
    <x v="3"/>
    <x v="2"/>
    <x v="1"/>
    <x v="0"/>
    <x v="3"/>
    <s v="Permanent"/>
    <s v="New York"/>
    <x v="27"/>
    <n v="60386"/>
    <n v="7"/>
    <n v="8"/>
    <n v="10"/>
    <n v="1"/>
    <n v="38"/>
    <x v="132"/>
    <x v="133"/>
    <n v="0.8"/>
  </r>
  <r>
    <x v="2"/>
    <x v="2"/>
    <x v="3"/>
    <x v="2"/>
    <x v="5"/>
    <s v="Permanent"/>
    <s v="San Francisco"/>
    <x v="41"/>
    <n v="85220"/>
    <n v="26"/>
    <n v="4"/>
    <n v="1"/>
    <n v="1"/>
    <n v="37"/>
    <x v="133"/>
    <x v="134"/>
    <n v="0.4"/>
  </r>
  <r>
    <x v="4"/>
    <x v="2"/>
    <x v="0"/>
    <x v="3"/>
    <x v="3"/>
    <s v="Intern"/>
    <s v="Denver"/>
    <x v="33"/>
    <n v="99338"/>
    <n v="5"/>
    <n v="15"/>
    <n v="9"/>
    <n v="1"/>
    <n v="43"/>
    <x v="134"/>
    <x v="135"/>
    <n v="1.5"/>
  </r>
  <r>
    <x v="0"/>
    <x v="2"/>
    <x v="3"/>
    <x v="0"/>
    <x v="4"/>
    <s v="Contract"/>
    <s v="San Francisco"/>
    <x v="0"/>
    <n v="51083"/>
    <n v="21"/>
    <n v="17"/>
    <n v="4"/>
    <n v="5"/>
    <n v="54"/>
    <x v="135"/>
    <x v="136"/>
    <n v="1.7"/>
  </r>
  <r>
    <x v="4"/>
    <x v="1"/>
    <x v="2"/>
    <x v="2"/>
    <x v="5"/>
    <s v="Contract"/>
    <s v="Austin"/>
    <x v="7"/>
    <n v="48354"/>
    <n v="14"/>
    <n v="13"/>
    <n v="7"/>
    <n v="7"/>
    <n v="20"/>
    <x v="136"/>
    <x v="137"/>
    <n v="1.3"/>
  </r>
  <r>
    <x v="6"/>
    <x v="2"/>
    <x v="2"/>
    <x v="3"/>
    <x v="0"/>
    <s v="Intern"/>
    <s v="New York"/>
    <x v="1"/>
    <n v="52190"/>
    <n v="4"/>
    <n v="18"/>
    <n v="12"/>
    <n v="2"/>
    <n v="55"/>
    <x v="137"/>
    <x v="138"/>
    <n v="1.8"/>
  </r>
  <r>
    <x v="1"/>
    <x v="2"/>
    <x v="2"/>
    <x v="0"/>
    <x v="1"/>
    <s v="Intern"/>
    <s v="Chicago"/>
    <x v="11"/>
    <n v="36142"/>
    <n v="23"/>
    <n v="2"/>
    <n v="14"/>
    <n v="8"/>
    <n v="44"/>
    <x v="138"/>
    <x v="139"/>
    <n v="0.2"/>
  </r>
  <r>
    <x v="0"/>
    <x v="0"/>
    <x v="0"/>
    <x v="0"/>
    <x v="6"/>
    <s v="Contract"/>
    <s v="Boston"/>
    <x v="12"/>
    <n v="58398"/>
    <n v="20"/>
    <n v="13"/>
    <n v="3"/>
    <n v="4"/>
    <n v="53"/>
    <x v="139"/>
    <x v="140"/>
    <n v="1.3"/>
  </r>
  <r>
    <x v="6"/>
    <x v="2"/>
    <x v="1"/>
    <x v="3"/>
    <x v="4"/>
    <s v="Contract"/>
    <s v="Chicago"/>
    <x v="7"/>
    <n v="81971"/>
    <n v="15"/>
    <n v="13"/>
    <n v="10"/>
    <n v="3"/>
    <n v="44"/>
    <x v="140"/>
    <x v="141"/>
    <n v="1.3"/>
  </r>
  <r>
    <x v="1"/>
    <x v="0"/>
    <x v="0"/>
    <x v="3"/>
    <x v="4"/>
    <s v="Contract"/>
    <s v="Boston"/>
    <x v="30"/>
    <n v="71862"/>
    <n v="29"/>
    <n v="15"/>
    <n v="12"/>
    <n v="8"/>
    <n v="35"/>
    <x v="141"/>
    <x v="142"/>
    <n v="1.5"/>
  </r>
  <r>
    <x v="4"/>
    <x v="1"/>
    <x v="3"/>
    <x v="3"/>
    <x v="0"/>
    <s v="Contract"/>
    <s v="New York"/>
    <x v="17"/>
    <n v="83410"/>
    <n v="8"/>
    <n v="10"/>
    <n v="3"/>
    <n v="2"/>
    <n v="53"/>
    <x v="142"/>
    <x v="143"/>
    <n v="1"/>
  </r>
  <r>
    <x v="6"/>
    <x v="2"/>
    <x v="0"/>
    <x v="0"/>
    <x v="0"/>
    <s v="Contract"/>
    <s v="New York"/>
    <x v="3"/>
    <n v="49503"/>
    <n v="19"/>
    <n v="3"/>
    <n v="14"/>
    <n v="3"/>
    <n v="48"/>
    <x v="143"/>
    <x v="144"/>
    <n v="0.3"/>
  </r>
  <r>
    <x v="0"/>
    <x v="0"/>
    <x v="3"/>
    <x v="0"/>
    <x v="2"/>
    <s v="Permanent"/>
    <s v="New York"/>
    <x v="0"/>
    <n v="78456"/>
    <n v="39"/>
    <n v="19"/>
    <n v="8"/>
    <n v="3"/>
    <n v="38"/>
    <x v="144"/>
    <x v="145"/>
    <n v="1.9"/>
  </r>
  <r>
    <x v="0"/>
    <x v="0"/>
    <x v="0"/>
    <x v="2"/>
    <x v="4"/>
    <s v="Intern"/>
    <s v="San Francisco"/>
    <x v="28"/>
    <n v="112035"/>
    <n v="28"/>
    <n v="3"/>
    <n v="8"/>
    <n v="1"/>
    <n v="42"/>
    <x v="145"/>
    <x v="146"/>
    <n v="0.3"/>
  </r>
  <r>
    <x v="5"/>
    <x v="1"/>
    <x v="1"/>
    <x v="1"/>
    <x v="2"/>
    <s v="Permanent"/>
    <s v="Denver"/>
    <x v="18"/>
    <n v="38016"/>
    <n v="27"/>
    <n v="14"/>
    <n v="11"/>
    <n v="6"/>
    <n v="38"/>
    <x v="146"/>
    <x v="147"/>
    <n v="1.4"/>
  </r>
  <r>
    <x v="2"/>
    <x v="2"/>
    <x v="3"/>
    <x v="3"/>
    <x v="2"/>
    <s v="Contract"/>
    <s v="Boston"/>
    <x v="42"/>
    <n v="32384"/>
    <n v="4"/>
    <n v="8"/>
    <n v="12"/>
    <n v="2"/>
    <n v="44"/>
    <x v="147"/>
    <x v="148"/>
    <n v="0.8"/>
  </r>
  <r>
    <x v="3"/>
    <x v="2"/>
    <x v="2"/>
    <x v="0"/>
    <x v="6"/>
    <s v="Contract"/>
    <s v="Denver"/>
    <x v="37"/>
    <n v="92320"/>
    <n v="15"/>
    <n v="4"/>
    <n v="1"/>
    <n v="1"/>
    <n v="35"/>
    <x v="148"/>
    <x v="149"/>
    <n v="0.4"/>
  </r>
  <r>
    <x v="1"/>
    <x v="0"/>
    <x v="2"/>
    <x v="0"/>
    <x v="2"/>
    <s v="Contract"/>
    <s v="San Francisco"/>
    <x v="27"/>
    <n v="45072"/>
    <n v="35"/>
    <n v="11"/>
    <n v="10"/>
    <n v="2"/>
    <n v="28"/>
    <x v="149"/>
    <x v="150"/>
    <n v="1.1000000000000001"/>
  </r>
  <r>
    <x v="5"/>
    <x v="2"/>
    <x v="0"/>
    <x v="3"/>
    <x v="5"/>
    <s v="Permanent"/>
    <s v="San Francisco"/>
    <x v="21"/>
    <n v="110018"/>
    <n v="37"/>
    <n v="11"/>
    <n v="2"/>
    <n v="6"/>
    <n v="20"/>
    <x v="150"/>
    <x v="151"/>
    <n v="1.1000000000000001"/>
  </r>
  <r>
    <x v="3"/>
    <x v="0"/>
    <x v="2"/>
    <x v="1"/>
    <x v="3"/>
    <s v="Permanent"/>
    <s v="Seattle"/>
    <x v="6"/>
    <n v="70510"/>
    <n v="1"/>
    <n v="11"/>
    <n v="8"/>
    <n v="4"/>
    <n v="38"/>
    <x v="151"/>
    <x v="152"/>
    <n v="1.1000000000000001"/>
  </r>
  <r>
    <x v="3"/>
    <x v="2"/>
    <x v="3"/>
    <x v="3"/>
    <x v="1"/>
    <s v="Contract"/>
    <s v="Chicago"/>
    <x v="35"/>
    <n v="78933"/>
    <n v="3"/>
    <n v="2"/>
    <n v="1"/>
    <n v="6"/>
    <n v="52"/>
    <x v="152"/>
    <x v="153"/>
    <n v="0.2"/>
  </r>
  <r>
    <x v="6"/>
    <x v="0"/>
    <x v="2"/>
    <x v="1"/>
    <x v="0"/>
    <s v="Permanent"/>
    <s v="Chicago"/>
    <x v="24"/>
    <n v="51826"/>
    <n v="24"/>
    <n v="17"/>
    <n v="12"/>
    <n v="9"/>
    <n v="53"/>
    <x v="153"/>
    <x v="154"/>
    <n v="1.7"/>
  </r>
  <r>
    <x v="3"/>
    <x v="2"/>
    <x v="1"/>
    <x v="0"/>
    <x v="5"/>
    <s v="Permanent"/>
    <s v="Austin"/>
    <x v="37"/>
    <n v="98026"/>
    <n v="27"/>
    <n v="9"/>
    <n v="8"/>
    <n v="8"/>
    <n v="35"/>
    <x v="154"/>
    <x v="155"/>
    <n v="0.9"/>
  </r>
  <r>
    <x v="2"/>
    <x v="1"/>
    <x v="1"/>
    <x v="1"/>
    <x v="1"/>
    <s v="Contract"/>
    <s v="San Francisco"/>
    <x v="8"/>
    <n v="55518"/>
    <n v="36"/>
    <n v="2"/>
    <n v="8"/>
    <n v="1"/>
    <n v="59"/>
    <x v="155"/>
    <x v="156"/>
    <n v="0.2"/>
  </r>
  <r>
    <x v="0"/>
    <x v="2"/>
    <x v="0"/>
    <x v="2"/>
    <x v="4"/>
    <s v="Permanent"/>
    <s v="Boston"/>
    <x v="5"/>
    <n v="54045"/>
    <n v="34"/>
    <n v="15"/>
    <n v="2"/>
    <n v="8"/>
    <n v="37"/>
    <x v="156"/>
    <x v="157"/>
    <n v="1.5"/>
  </r>
  <r>
    <x v="5"/>
    <x v="2"/>
    <x v="3"/>
    <x v="0"/>
    <x v="4"/>
    <s v="Intern"/>
    <s v="Seattle"/>
    <x v="17"/>
    <n v="80876"/>
    <n v="29"/>
    <n v="16"/>
    <n v="4"/>
    <n v="9"/>
    <n v="53"/>
    <x v="157"/>
    <x v="158"/>
    <n v="1.6"/>
  </r>
  <r>
    <x v="3"/>
    <x v="1"/>
    <x v="1"/>
    <x v="2"/>
    <x v="4"/>
    <s v="Intern"/>
    <s v="Seattle"/>
    <x v="15"/>
    <n v="81919"/>
    <n v="24"/>
    <n v="4"/>
    <n v="6"/>
    <n v="6"/>
    <n v="44"/>
    <x v="158"/>
    <x v="159"/>
    <n v="0.4"/>
  </r>
  <r>
    <x v="6"/>
    <x v="2"/>
    <x v="1"/>
    <x v="3"/>
    <x v="5"/>
    <s v="Intern"/>
    <s v="Denver"/>
    <x v="1"/>
    <n v="57103"/>
    <n v="24"/>
    <n v="8"/>
    <n v="12"/>
    <n v="5"/>
    <n v="25"/>
    <x v="159"/>
    <x v="160"/>
    <n v="0.8"/>
  </r>
  <r>
    <x v="2"/>
    <x v="1"/>
    <x v="3"/>
    <x v="3"/>
    <x v="5"/>
    <s v="Intern"/>
    <s v="Chicago"/>
    <x v="9"/>
    <n v="66188"/>
    <n v="4"/>
    <n v="9"/>
    <n v="11"/>
    <n v="6"/>
    <n v="40"/>
    <x v="160"/>
    <x v="161"/>
    <n v="0.9"/>
  </r>
  <r>
    <x v="4"/>
    <x v="2"/>
    <x v="2"/>
    <x v="3"/>
    <x v="0"/>
    <s v="Contract"/>
    <s v="San Francisco"/>
    <x v="18"/>
    <n v="35845"/>
    <n v="3"/>
    <n v="5"/>
    <n v="9"/>
    <n v="6"/>
    <n v="25"/>
    <x v="161"/>
    <x v="162"/>
    <n v="0.5"/>
  </r>
  <r>
    <x v="0"/>
    <x v="0"/>
    <x v="2"/>
    <x v="1"/>
    <x v="3"/>
    <s v="Contract"/>
    <s v="Austin"/>
    <x v="39"/>
    <n v="116698"/>
    <n v="34"/>
    <n v="16"/>
    <n v="8"/>
    <n v="9"/>
    <n v="51"/>
    <x v="162"/>
    <x v="163"/>
    <n v="1.6"/>
  </r>
  <r>
    <x v="0"/>
    <x v="0"/>
    <x v="0"/>
    <x v="0"/>
    <x v="2"/>
    <s v="Contract"/>
    <s v="San Francisco"/>
    <x v="3"/>
    <n v="66674"/>
    <n v="23"/>
    <n v="13"/>
    <n v="12"/>
    <n v="4"/>
    <n v="58"/>
    <x v="163"/>
    <x v="164"/>
    <n v="1.3"/>
  </r>
  <r>
    <x v="5"/>
    <x v="2"/>
    <x v="2"/>
    <x v="3"/>
    <x v="4"/>
    <s v="Intern"/>
    <s v="Denver"/>
    <x v="8"/>
    <n v="49337"/>
    <n v="23"/>
    <n v="7"/>
    <n v="8"/>
    <n v="2"/>
    <n v="50"/>
    <x v="164"/>
    <x v="165"/>
    <n v="0.7"/>
  </r>
  <r>
    <x v="0"/>
    <x v="2"/>
    <x v="3"/>
    <x v="3"/>
    <x v="6"/>
    <s v="Intern"/>
    <s v="New York"/>
    <x v="18"/>
    <n v="52313"/>
    <n v="5"/>
    <n v="17"/>
    <n v="7"/>
    <n v="9"/>
    <n v="29"/>
    <x v="165"/>
    <x v="166"/>
    <n v="1.7"/>
  </r>
  <r>
    <x v="3"/>
    <x v="2"/>
    <x v="1"/>
    <x v="0"/>
    <x v="3"/>
    <s v="Permanent"/>
    <s v="San Francisco"/>
    <x v="3"/>
    <n v="56943"/>
    <n v="31"/>
    <n v="3"/>
    <n v="14"/>
    <n v="2"/>
    <n v="49"/>
    <x v="166"/>
    <x v="167"/>
    <n v="0.3"/>
  </r>
  <r>
    <x v="6"/>
    <x v="0"/>
    <x v="2"/>
    <x v="3"/>
    <x v="6"/>
    <s v="Permanent"/>
    <s v="Denver"/>
    <x v="11"/>
    <n v="107949"/>
    <n v="6"/>
    <n v="5"/>
    <n v="13"/>
    <n v="9"/>
    <n v="37"/>
    <x v="167"/>
    <x v="168"/>
    <n v="0.5"/>
  </r>
  <r>
    <x v="0"/>
    <x v="2"/>
    <x v="0"/>
    <x v="2"/>
    <x v="0"/>
    <s v="Intern"/>
    <s v="New York"/>
    <x v="8"/>
    <n v="30276"/>
    <n v="37"/>
    <n v="19"/>
    <n v="9"/>
    <n v="2"/>
    <n v="43"/>
    <x v="168"/>
    <x v="169"/>
    <n v="1.9"/>
  </r>
  <r>
    <x v="0"/>
    <x v="0"/>
    <x v="2"/>
    <x v="0"/>
    <x v="0"/>
    <s v="Intern"/>
    <s v="New York"/>
    <x v="28"/>
    <n v="81151"/>
    <n v="10"/>
    <n v="12"/>
    <n v="2"/>
    <n v="8"/>
    <n v="28"/>
    <x v="169"/>
    <x v="170"/>
    <n v="1.2"/>
  </r>
  <r>
    <x v="4"/>
    <x v="1"/>
    <x v="3"/>
    <x v="0"/>
    <x v="0"/>
    <s v="Intern"/>
    <s v="Austin"/>
    <x v="17"/>
    <n v="47611"/>
    <n v="7"/>
    <n v="7"/>
    <n v="3"/>
    <n v="9"/>
    <n v="50"/>
    <x v="170"/>
    <x v="171"/>
    <n v="0.7"/>
  </r>
  <r>
    <x v="4"/>
    <x v="0"/>
    <x v="0"/>
    <x v="0"/>
    <x v="1"/>
    <s v="Intern"/>
    <s v="Boston"/>
    <x v="10"/>
    <n v="41944"/>
    <n v="39"/>
    <n v="9"/>
    <n v="10"/>
    <n v="9"/>
    <n v="34"/>
    <x v="171"/>
    <x v="172"/>
    <n v="0.9"/>
  </r>
  <r>
    <x v="1"/>
    <x v="0"/>
    <x v="2"/>
    <x v="2"/>
    <x v="6"/>
    <s v="Permanent"/>
    <s v="Chicago"/>
    <x v="38"/>
    <n v="82887"/>
    <n v="38"/>
    <n v="6"/>
    <n v="8"/>
    <n v="9"/>
    <n v="23"/>
    <x v="172"/>
    <x v="173"/>
    <n v="0.6"/>
  </r>
  <r>
    <x v="2"/>
    <x v="1"/>
    <x v="0"/>
    <x v="0"/>
    <x v="3"/>
    <s v="Intern"/>
    <s v="San Francisco"/>
    <x v="35"/>
    <n v="111442"/>
    <n v="21"/>
    <n v="17"/>
    <n v="14"/>
    <n v="2"/>
    <n v="59"/>
    <x v="173"/>
    <x v="174"/>
    <n v="1.7"/>
  </r>
  <r>
    <x v="3"/>
    <x v="0"/>
    <x v="3"/>
    <x v="2"/>
    <x v="3"/>
    <s v="Permanent"/>
    <s v="New York"/>
    <x v="2"/>
    <n v="79847"/>
    <n v="20"/>
    <n v="16"/>
    <n v="6"/>
    <n v="4"/>
    <n v="28"/>
    <x v="174"/>
    <x v="175"/>
    <n v="1.6"/>
  </r>
  <r>
    <x v="0"/>
    <x v="2"/>
    <x v="1"/>
    <x v="0"/>
    <x v="5"/>
    <s v="Intern"/>
    <s v="San Francisco"/>
    <x v="15"/>
    <n v="88653"/>
    <n v="3"/>
    <n v="3"/>
    <n v="10"/>
    <n v="7"/>
    <n v="28"/>
    <x v="175"/>
    <x v="176"/>
    <n v="0.3"/>
  </r>
  <r>
    <x v="0"/>
    <x v="2"/>
    <x v="3"/>
    <x v="1"/>
    <x v="5"/>
    <s v="Intern"/>
    <s v="Boston"/>
    <x v="16"/>
    <n v="116072"/>
    <n v="22"/>
    <n v="4"/>
    <n v="9"/>
    <n v="2"/>
    <n v="45"/>
    <x v="176"/>
    <x v="177"/>
    <n v="0.4"/>
  </r>
  <r>
    <x v="6"/>
    <x v="0"/>
    <x v="3"/>
    <x v="3"/>
    <x v="4"/>
    <s v="Intern"/>
    <s v="Chicago"/>
    <x v="0"/>
    <n v="86622"/>
    <n v="4"/>
    <n v="10"/>
    <n v="10"/>
    <n v="1"/>
    <n v="23"/>
    <x v="177"/>
    <x v="178"/>
    <n v="1"/>
  </r>
  <r>
    <x v="1"/>
    <x v="2"/>
    <x v="3"/>
    <x v="1"/>
    <x v="5"/>
    <s v="Permanent"/>
    <s v="Boston"/>
    <x v="35"/>
    <n v="57810"/>
    <n v="28"/>
    <n v="5"/>
    <n v="4"/>
    <n v="3"/>
    <n v="36"/>
    <x v="178"/>
    <x v="179"/>
    <n v="0.5"/>
  </r>
  <r>
    <x v="2"/>
    <x v="0"/>
    <x v="3"/>
    <x v="3"/>
    <x v="0"/>
    <s v="Permanent"/>
    <s v="Chicago"/>
    <x v="39"/>
    <n v="107842"/>
    <n v="12"/>
    <n v="10"/>
    <n v="8"/>
    <n v="4"/>
    <n v="35"/>
    <x v="179"/>
    <x v="180"/>
    <n v="1"/>
  </r>
  <r>
    <x v="1"/>
    <x v="2"/>
    <x v="1"/>
    <x v="2"/>
    <x v="3"/>
    <s v="Contract"/>
    <s v="Seattle"/>
    <x v="31"/>
    <n v="40503"/>
    <n v="38"/>
    <n v="12"/>
    <n v="10"/>
    <n v="8"/>
    <n v="34"/>
    <x v="180"/>
    <x v="181"/>
    <n v="1.2"/>
  </r>
  <r>
    <x v="5"/>
    <x v="2"/>
    <x v="1"/>
    <x v="1"/>
    <x v="6"/>
    <s v="Intern"/>
    <s v="Chicago"/>
    <x v="33"/>
    <n v="114761"/>
    <n v="36"/>
    <n v="10"/>
    <n v="3"/>
    <n v="6"/>
    <n v="54"/>
    <x v="181"/>
    <x v="182"/>
    <n v="1"/>
  </r>
  <r>
    <x v="2"/>
    <x v="0"/>
    <x v="0"/>
    <x v="0"/>
    <x v="0"/>
    <s v="Contract"/>
    <s v="Austin"/>
    <x v="28"/>
    <n v="66976"/>
    <n v="5"/>
    <n v="13"/>
    <n v="3"/>
    <n v="2"/>
    <n v="24"/>
    <x v="182"/>
    <x v="183"/>
    <n v="1.3"/>
  </r>
  <r>
    <x v="0"/>
    <x v="2"/>
    <x v="2"/>
    <x v="3"/>
    <x v="1"/>
    <s v="Contract"/>
    <s v="Boston"/>
    <x v="11"/>
    <n v="41590"/>
    <n v="13"/>
    <n v="11"/>
    <n v="8"/>
    <n v="9"/>
    <n v="24"/>
    <x v="183"/>
    <x v="184"/>
    <n v="1.1000000000000001"/>
  </r>
  <r>
    <x v="0"/>
    <x v="0"/>
    <x v="1"/>
    <x v="3"/>
    <x v="5"/>
    <s v="Permanent"/>
    <s v="New York"/>
    <x v="30"/>
    <n v="40886"/>
    <n v="23"/>
    <n v="16"/>
    <n v="5"/>
    <n v="2"/>
    <n v="39"/>
    <x v="184"/>
    <x v="185"/>
    <n v="1.6"/>
  </r>
  <r>
    <x v="2"/>
    <x v="2"/>
    <x v="1"/>
    <x v="1"/>
    <x v="0"/>
    <s v="Permanent"/>
    <s v="Seattle"/>
    <x v="25"/>
    <n v="42866"/>
    <n v="30"/>
    <n v="8"/>
    <n v="3"/>
    <n v="5"/>
    <n v="34"/>
    <x v="185"/>
    <x v="186"/>
    <n v="0.8"/>
  </r>
  <r>
    <x v="0"/>
    <x v="2"/>
    <x v="2"/>
    <x v="2"/>
    <x v="0"/>
    <s v="Contract"/>
    <s v="Austin"/>
    <x v="17"/>
    <n v="96624"/>
    <n v="37"/>
    <n v="8"/>
    <n v="10"/>
    <n v="4"/>
    <n v="37"/>
    <x v="186"/>
    <x v="187"/>
    <n v="0.8"/>
  </r>
  <r>
    <x v="3"/>
    <x v="1"/>
    <x v="1"/>
    <x v="1"/>
    <x v="1"/>
    <s v="Intern"/>
    <s v="San Francisco"/>
    <x v="24"/>
    <n v="98899"/>
    <n v="25"/>
    <n v="8"/>
    <n v="11"/>
    <n v="7"/>
    <n v="21"/>
    <x v="187"/>
    <x v="188"/>
    <n v="0.8"/>
  </r>
  <r>
    <x v="2"/>
    <x v="1"/>
    <x v="3"/>
    <x v="2"/>
    <x v="2"/>
    <s v="Permanent"/>
    <s v="Boston"/>
    <x v="28"/>
    <n v="62792"/>
    <n v="27"/>
    <n v="13"/>
    <n v="1"/>
    <n v="8"/>
    <n v="48"/>
    <x v="188"/>
    <x v="189"/>
    <n v="1.3"/>
  </r>
  <r>
    <x v="1"/>
    <x v="0"/>
    <x v="3"/>
    <x v="2"/>
    <x v="3"/>
    <s v="Intern"/>
    <s v="Denver"/>
    <x v="26"/>
    <n v="39764"/>
    <n v="14"/>
    <n v="2"/>
    <n v="3"/>
    <n v="5"/>
    <n v="32"/>
    <x v="189"/>
    <x v="190"/>
    <n v="0.2"/>
  </r>
  <r>
    <x v="2"/>
    <x v="1"/>
    <x v="2"/>
    <x v="3"/>
    <x v="6"/>
    <s v="Intern"/>
    <s v="Denver"/>
    <x v="18"/>
    <n v="116156"/>
    <n v="36"/>
    <n v="12"/>
    <n v="12"/>
    <n v="5"/>
    <n v="23"/>
    <x v="190"/>
    <x v="191"/>
    <n v="1.2"/>
  </r>
  <r>
    <x v="0"/>
    <x v="0"/>
    <x v="0"/>
    <x v="1"/>
    <x v="4"/>
    <s v="Contract"/>
    <s v="New York"/>
    <x v="20"/>
    <n v="72727"/>
    <n v="39"/>
    <n v="10"/>
    <n v="9"/>
    <n v="2"/>
    <n v="29"/>
    <x v="191"/>
    <x v="192"/>
    <n v="1"/>
  </r>
  <r>
    <x v="3"/>
    <x v="1"/>
    <x v="0"/>
    <x v="1"/>
    <x v="2"/>
    <s v="Contract"/>
    <s v="Chicago"/>
    <x v="21"/>
    <n v="108471"/>
    <n v="16"/>
    <n v="12"/>
    <n v="5"/>
    <n v="8"/>
    <n v="50"/>
    <x v="192"/>
    <x v="193"/>
    <n v="1.2"/>
  </r>
  <r>
    <x v="3"/>
    <x v="2"/>
    <x v="2"/>
    <x v="2"/>
    <x v="5"/>
    <s v="Contract"/>
    <s v="New York"/>
    <x v="37"/>
    <n v="38068"/>
    <n v="22"/>
    <n v="11"/>
    <n v="12"/>
    <n v="2"/>
    <n v="27"/>
    <x v="193"/>
    <x v="194"/>
    <n v="1.1000000000000001"/>
  </r>
  <r>
    <x v="5"/>
    <x v="0"/>
    <x v="2"/>
    <x v="1"/>
    <x v="0"/>
    <s v="Contract"/>
    <s v="Denver"/>
    <x v="30"/>
    <n v="37295"/>
    <n v="21"/>
    <n v="15"/>
    <n v="10"/>
    <n v="6"/>
    <n v="22"/>
    <x v="194"/>
    <x v="195"/>
    <n v="1.5"/>
  </r>
  <r>
    <x v="1"/>
    <x v="0"/>
    <x v="3"/>
    <x v="0"/>
    <x v="1"/>
    <s v="Permanent"/>
    <s v="San Francisco"/>
    <x v="22"/>
    <n v="71160"/>
    <n v="21"/>
    <n v="16"/>
    <n v="2"/>
    <n v="8"/>
    <n v="28"/>
    <x v="195"/>
    <x v="196"/>
    <n v="1.6"/>
  </r>
  <r>
    <x v="4"/>
    <x v="2"/>
    <x v="0"/>
    <x v="0"/>
    <x v="1"/>
    <s v="Permanent"/>
    <s v="Seattle"/>
    <x v="34"/>
    <n v="41390"/>
    <n v="8"/>
    <n v="17"/>
    <n v="7"/>
    <n v="6"/>
    <n v="49"/>
    <x v="196"/>
    <x v="197"/>
    <n v="1.7"/>
  </r>
  <r>
    <x v="4"/>
    <x v="0"/>
    <x v="1"/>
    <x v="1"/>
    <x v="3"/>
    <s v="Contract"/>
    <s v="Seattle"/>
    <x v="2"/>
    <n v="50131"/>
    <n v="16"/>
    <n v="2"/>
    <n v="2"/>
    <n v="4"/>
    <n v="30"/>
    <x v="197"/>
    <x v="198"/>
    <n v="0.2"/>
  </r>
  <r>
    <x v="2"/>
    <x v="0"/>
    <x v="3"/>
    <x v="1"/>
    <x v="2"/>
    <s v="Permanent"/>
    <s v="Boston"/>
    <x v="1"/>
    <n v="105969"/>
    <n v="31"/>
    <n v="18"/>
    <n v="4"/>
    <n v="4"/>
    <n v="54"/>
    <x v="198"/>
    <x v="199"/>
    <n v="1.8"/>
  </r>
  <r>
    <x v="5"/>
    <x v="1"/>
    <x v="2"/>
    <x v="2"/>
    <x v="4"/>
    <s v="Contract"/>
    <s v="Seattle"/>
    <x v="12"/>
    <n v="45038"/>
    <n v="10"/>
    <n v="12"/>
    <n v="12"/>
    <n v="6"/>
    <n v="56"/>
    <x v="199"/>
    <x v="200"/>
    <n v="1.2"/>
  </r>
  <r>
    <x v="6"/>
    <x v="0"/>
    <x v="0"/>
    <x v="0"/>
    <x v="3"/>
    <s v="Intern"/>
    <s v="Boston"/>
    <x v="7"/>
    <n v="82327"/>
    <n v="32"/>
    <n v="19"/>
    <n v="7"/>
    <n v="4"/>
    <n v="32"/>
    <x v="200"/>
    <x v="201"/>
    <n v="1.9"/>
  </r>
  <r>
    <x v="2"/>
    <x v="2"/>
    <x v="1"/>
    <x v="0"/>
    <x v="0"/>
    <s v="Intern"/>
    <s v="Boston"/>
    <x v="27"/>
    <n v="107064"/>
    <n v="34"/>
    <n v="18"/>
    <n v="4"/>
    <n v="8"/>
    <n v="55"/>
    <x v="201"/>
    <x v="202"/>
    <n v="1.8"/>
  </r>
  <r>
    <x v="5"/>
    <x v="1"/>
    <x v="1"/>
    <x v="3"/>
    <x v="3"/>
    <s v="Intern"/>
    <s v="Boston"/>
    <x v="31"/>
    <n v="51281"/>
    <n v="9"/>
    <n v="17"/>
    <n v="7"/>
    <n v="9"/>
    <n v="32"/>
    <x v="202"/>
    <x v="203"/>
    <n v="1.7"/>
  </r>
  <r>
    <x v="1"/>
    <x v="1"/>
    <x v="3"/>
    <x v="2"/>
    <x v="6"/>
    <s v="Contract"/>
    <s v="Denver"/>
    <x v="8"/>
    <n v="84189"/>
    <n v="17"/>
    <n v="6"/>
    <n v="7"/>
    <n v="1"/>
    <n v="31"/>
    <x v="203"/>
    <x v="204"/>
    <n v="0.6"/>
  </r>
  <r>
    <x v="1"/>
    <x v="2"/>
    <x v="0"/>
    <x v="3"/>
    <x v="1"/>
    <s v="Intern"/>
    <s v="Denver"/>
    <x v="28"/>
    <n v="78511"/>
    <n v="11"/>
    <n v="15"/>
    <n v="1"/>
    <n v="4"/>
    <n v="56"/>
    <x v="204"/>
    <x v="205"/>
    <n v="1.5"/>
  </r>
  <r>
    <x v="1"/>
    <x v="2"/>
    <x v="0"/>
    <x v="0"/>
    <x v="1"/>
    <s v="Permanent"/>
    <s v="Chicago"/>
    <x v="32"/>
    <n v="38605"/>
    <n v="32"/>
    <n v="3"/>
    <n v="6"/>
    <n v="4"/>
    <n v="29"/>
    <x v="205"/>
    <x v="206"/>
    <n v="0.3"/>
  </r>
  <r>
    <x v="1"/>
    <x v="1"/>
    <x v="2"/>
    <x v="2"/>
    <x v="5"/>
    <s v="Intern"/>
    <s v="Austin"/>
    <x v="36"/>
    <n v="31381"/>
    <n v="10"/>
    <n v="6"/>
    <n v="9"/>
    <n v="2"/>
    <n v="28"/>
    <x v="206"/>
    <x v="207"/>
    <n v="0.6"/>
  </r>
  <r>
    <x v="1"/>
    <x v="0"/>
    <x v="0"/>
    <x v="1"/>
    <x v="5"/>
    <s v="Intern"/>
    <s v="Boston"/>
    <x v="9"/>
    <n v="96634"/>
    <n v="22"/>
    <n v="3"/>
    <n v="2"/>
    <n v="6"/>
    <n v="26"/>
    <x v="207"/>
    <x v="208"/>
    <n v="0.3"/>
  </r>
  <r>
    <x v="5"/>
    <x v="1"/>
    <x v="0"/>
    <x v="2"/>
    <x v="4"/>
    <s v="Intern"/>
    <s v="Boston"/>
    <x v="16"/>
    <n v="49810"/>
    <n v="17"/>
    <n v="1"/>
    <n v="14"/>
    <n v="3"/>
    <n v="21"/>
    <x v="208"/>
    <x v="209"/>
    <n v="0.1"/>
  </r>
  <r>
    <x v="5"/>
    <x v="2"/>
    <x v="3"/>
    <x v="1"/>
    <x v="0"/>
    <s v="Permanent"/>
    <s v="Austin"/>
    <x v="20"/>
    <n v="54322"/>
    <n v="4"/>
    <n v="13"/>
    <n v="3"/>
    <n v="7"/>
    <n v="42"/>
    <x v="209"/>
    <x v="210"/>
    <n v="1.3"/>
  </r>
  <r>
    <x v="3"/>
    <x v="1"/>
    <x v="0"/>
    <x v="1"/>
    <x v="6"/>
    <s v="Contract"/>
    <s v="New York"/>
    <x v="37"/>
    <n v="71869"/>
    <n v="25"/>
    <n v="14"/>
    <n v="10"/>
    <n v="5"/>
    <n v="58"/>
    <x v="210"/>
    <x v="211"/>
    <n v="1.4"/>
  </r>
  <r>
    <x v="4"/>
    <x v="2"/>
    <x v="1"/>
    <x v="2"/>
    <x v="2"/>
    <s v="Permanent"/>
    <s v="Boston"/>
    <x v="28"/>
    <n v="62955"/>
    <n v="21"/>
    <n v="13"/>
    <n v="5"/>
    <n v="4"/>
    <n v="59"/>
    <x v="211"/>
    <x v="212"/>
    <n v="1.3"/>
  </r>
  <r>
    <x v="0"/>
    <x v="1"/>
    <x v="3"/>
    <x v="1"/>
    <x v="3"/>
    <s v="Contract"/>
    <s v="Chicago"/>
    <x v="40"/>
    <n v="91388"/>
    <n v="37"/>
    <n v="4"/>
    <n v="9"/>
    <n v="5"/>
    <n v="58"/>
    <x v="212"/>
    <x v="213"/>
    <n v="0.4"/>
  </r>
  <r>
    <x v="1"/>
    <x v="0"/>
    <x v="3"/>
    <x v="3"/>
    <x v="4"/>
    <s v="Contract"/>
    <s v="Seattle"/>
    <x v="31"/>
    <n v="40207"/>
    <n v="38"/>
    <n v="7"/>
    <n v="4"/>
    <n v="8"/>
    <n v="40"/>
    <x v="213"/>
    <x v="214"/>
    <n v="0.7"/>
  </r>
  <r>
    <x v="6"/>
    <x v="1"/>
    <x v="2"/>
    <x v="0"/>
    <x v="0"/>
    <s v="Intern"/>
    <s v="Seattle"/>
    <x v="38"/>
    <n v="117329"/>
    <n v="1"/>
    <n v="10"/>
    <n v="1"/>
    <n v="3"/>
    <n v="42"/>
    <x v="214"/>
    <x v="215"/>
    <n v="1"/>
  </r>
  <r>
    <x v="0"/>
    <x v="1"/>
    <x v="0"/>
    <x v="1"/>
    <x v="5"/>
    <s v="Contract"/>
    <s v="San Francisco"/>
    <x v="11"/>
    <n v="97628"/>
    <n v="25"/>
    <n v="7"/>
    <n v="4"/>
    <n v="7"/>
    <n v="48"/>
    <x v="215"/>
    <x v="216"/>
    <n v="0.7"/>
  </r>
  <r>
    <x v="5"/>
    <x v="2"/>
    <x v="2"/>
    <x v="3"/>
    <x v="3"/>
    <s v="Permanent"/>
    <s v="San Francisco"/>
    <x v="21"/>
    <n v="58220"/>
    <n v="36"/>
    <n v="15"/>
    <n v="6"/>
    <n v="6"/>
    <n v="33"/>
    <x v="216"/>
    <x v="217"/>
    <n v="1.5"/>
  </r>
  <r>
    <x v="6"/>
    <x v="2"/>
    <x v="1"/>
    <x v="1"/>
    <x v="5"/>
    <s v="Permanent"/>
    <s v="Seattle"/>
    <x v="33"/>
    <n v="114050"/>
    <n v="17"/>
    <n v="15"/>
    <n v="5"/>
    <n v="1"/>
    <n v="45"/>
    <x v="217"/>
    <x v="218"/>
    <n v="1.5"/>
  </r>
  <r>
    <x v="6"/>
    <x v="2"/>
    <x v="3"/>
    <x v="0"/>
    <x v="3"/>
    <s v="Contract"/>
    <s v="Seattle"/>
    <x v="2"/>
    <n v="104085"/>
    <n v="24"/>
    <n v="4"/>
    <n v="14"/>
    <n v="7"/>
    <n v="24"/>
    <x v="218"/>
    <x v="219"/>
    <n v="0.4"/>
  </r>
  <r>
    <x v="6"/>
    <x v="1"/>
    <x v="3"/>
    <x v="3"/>
    <x v="2"/>
    <s v="Intern"/>
    <s v="Denver"/>
    <x v="33"/>
    <n v="52031"/>
    <n v="2"/>
    <n v="6"/>
    <n v="13"/>
    <n v="7"/>
    <n v="50"/>
    <x v="219"/>
    <x v="220"/>
    <n v="0.6"/>
  </r>
  <r>
    <x v="3"/>
    <x v="0"/>
    <x v="3"/>
    <x v="0"/>
    <x v="0"/>
    <s v="Intern"/>
    <s v="Chicago"/>
    <x v="17"/>
    <n v="100721"/>
    <n v="15"/>
    <n v="5"/>
    <n v="1"/>
    <n v="1"/>
    <n v="44"/>
    <x v="220"/>
    <x v="221"/>
    <n v="0.5"/>
  </r>
  <r>
    <x v="5"/>
    <x v="2"/>
    <x v="1"/>
    <x v="0"/>
    <x v="3"/>
    <s v="Permanent"/>
    <s v="Austin"/>
    <x v="27"/>
    <n v="110807"/>
    <n v="32"/>
    <n v="12"/>
    <n v="4"/>
    <n v="9"/>
    <n v="50"/>
    <x v="221"/>
    <x v="222"/>
    <n v="1.2"/>
  </r>
  <r>
    <x v="6"/>
    <x v="2"/>
    <x v="1"/>
    <x v="3"/>
    <x v="6"/>
    <s v="Intern"/>
    <s v="San Francisco"/>
    <x v="32"/>
    <n v="101312"/>
    <n v="39"/>
    <n v="1"/>
    <n v="6"/>
    <n v="6"/>
    <n v="39"/>
    <x v="222"/>
    <x v="223"/>
    <n v="0.1"/>
  </r>
  <r>
    <x v="1"/>
    <x v="1"/>
    <x v="2"/>
    <x v="3"/>
    <x v="4"/>
    <s v="Contract"/>
    <s v="Denver"/>
    <x v="36"/>
    <n v="89766"/>
    <n v="6"/>
    <n v="8"/>
    <n v="13"/>
    <n v="2"/>
    <n v="36"/>
    <x v="223"/>
    <x v="224"/>
    <n v="0.8"/>
  </r>
  <r>
    <x v="2"/>
    <x v="2"/>
    <x v="2"/>
    <x v="3"/>
    <x v="1"/>
    <s v="Contract"/>
    <s v="Denver"/>
    <x v="34"/>
    <n v="42449"/>
    <n v="1"/>
    <n v="1"/>
    <n v="10"/>
    <n v="5"/>
    <n v="21"/>
    <x v="224"/>
    <x v="225"/>
    <n v="0.1"/>
  </r>
  <r>
    <x v="6"/>
    <x v="0"/>
    <x v="2"/>
    <x v="2"/>
    <x v="6"/>
    <s v="Permanent"/>
    <s v="Austin"/>
    <x v="28"/>
    <n v="119833"/>
    <n v="23"/>
    <n v="5"/>
    <n v="10"/>
    <n v="4"/>
    <n v="44"/>
    <x v="225"/>
    <x v="226"/>
    <n v="0.5"/>
  </r>
  <r>
    <x v="3"/>
    <x v="0"/>
    <x v="0"/>
    <x v="3"/>
    <x v="6"/>
    <s v="Contract"/>
    <s v="Denver"/>
    <x v="6"/>
    <n v="86699"/>
    <n v="39"/>
    <n v="6"/>
    <n v="14"/>
    <n v="7"/>
    <n v="32"/>
    <x v="226"/>
    <x v="227"/>
    <n v="0.6"/>
  </r>
  <r>
    <x v="0"/>
    <x v="2"/>
    <x v="3"/>
    <x v="3"/>
    <x v="4"/>
    <s v="Permanent"/>
    <s v="Chicago"/>
    <x v="39"/>
    <n v="111253"/>
    <n v="17"/>
    <n v="3"/>
    <n v="4"/>
    <n v="8"/>
    <n v="58"/>
    <x v="227"/>
    <x v="228"/>
    <n v="0.3"/>
  </r>
  <r>
    <x v="5"/>
    <x v="2"/>
    <x v="3"/>
    <x v="3"/>
    <x v="1"/>
    <s v="Contract"/>
    <s v="Seattle"/>
    <x v="32"/>
    <n v="76092"/>
    <n v="34"/>
    <n v="15"/>
    <n v="14"/>
    <n v="1"/>
    <n v="47"/>
    <x v="228"/>
    <x v="229"/>
    <n v="1.5"/>
  </r>
  <r>
    <x v="3"/>
    <x v="1"/>
    <x v="2"/>
    <x v="3"/>
    <x v="6"/>
    <s v="Permanent"/>
    <s v="Boston"/>
    <x v="30"/>
    <n v="93671"/>
    <n v="29"/>
    <n v="5"/>
    <n v="9"/>
    <n v="5"/>
    <n v="25"/>
    <x v="229"/>
    <x v="230"/>
    <n v="0.5"/>
  </r>
  <r>
    <x v="6"/>
    <x v="0"/>
    <x v="3"/>
    <x v="1"/>
    <x v="3"/>
    <s v="Intern"/>
    <s v="Austin"/>
    <x v="7"/>
    <n v="40350"/>
    <n v="9"/>
    <n v="14"/>
    <n v="5"/>
    <n v="3"/>
    <n v="22"/>
    <x v="230"/>
    <x v="231"/>
    <n v="1.4"/>
  </r>
  <r>
    <x v="5"/>
    <x v="0"/>
    <x v="2"/>
    <x v="2"/>
    <x v="3"/>
    <s v="Contract"/>
    <s v="Seattle"/>
    <x v="26"/>
    <n v="98487"/>
    <n v="13"/>
    <n v="18"/>
    <n v="8"/>
    <n v="1"/>
    <n v="54"/>
    <x v="231"/>
    <x v="232"/>
    <n v="1.8"/>
  </r>
  <r>
    <x v="2"/>
    <x v="2"/>
    <x v="0"/>
    <x v="0"/>
    <x v="3"/>
    <s v="Contract"/>
    <s v="Seattle"/>
    <x v="5"/>
    <n v="47622"/>
    <n v="6"/>
    <n v="16"/>
    <n v="9"/>
    <n v="3"/>
    <n v="37"/>
    <x v="232"/>
    <x v="233"/>
    <n v="1.6"/>
  </r>
  <r>
    <x v="6"/>
    <x v="1"/>
    <x v="0"/>
    <x v="3"/>
    <x v="1"/>
    <s v="Permanent"/>
    <s v="New York"/>
    <x v="32"/>
    <n v="100263"/>
    <n v="6"/>
    <n v="6"/>
    <n v="10"/>
    <n v="6"/>
    <n v="30"/>
    <x v="233"/>
    <x v="234"/>
    <n v="0.6"/>
  </r>
  <r>
    <x v="3"/>
    <x v="0"/>
    <x v="1"/>
    <x v="1"/>
    <x v="6"/>
    <s v="Permanent"/>
    <s v="Austin"/>
    <x v="3"/>
    <n v="83117"/>
    <n v="20"/>
    <n v="14"/>
    <n v="5"/>
    <n v="7"/>
    <n v="39"/>
    <x v="234"/>
    <x v="235"/>
    <n v="1.4"/>
  </r>
  <r>
    <x v="4"/>
    <x v="0"/>
    <x v="0"/>
    <x v="1"/>
    <x v="1"/>
    <s v="Contract"/>
    <s v="Denver"/>
    <x v="27"/>
    <n v="88394"/>
    <n v="3"/>
    <n v="8"/>
    <n v="6"/>
    <n v="8"/>
    <n v="24"/>
    <x v="235"/>
    <x v="236"/>
    <n v="0.8"/>
  </r>
  <r>
    <x v="1"/>
    <x v="1"/>
    <x v="2"/>
    <x v="1"/>
    <x v="3"/>
    <s v="Permanent"/>
    <s v="Boston"/>
    <x v="2"/>
    <n v="53782"/>
    <n v="17"/>
    <n v="7"/>
    <n v="1"/>
    <n v="4"/>
    <n v="38"/>
    <x v="236"/>
    <x v="237"/>
    <n v="0.7"/>
  </r>
  <r>
    <x v="0"/>
    <x v="1"/>
    <x v="0"/>
    <x v="0"/>
    <x v="4"/>
    <s v="Contract"/>
    <s v="Austin"/>
    <x v="15"/>
    <n v="58454"/>
    <n v="12"/>
    <n v="8"/>
    <n v="11"/>
    <n v="3"/>
    <n v="41"/>
    <x v="237"/>
    <x v="238"/>
    <n v="0.8"/>
  </r>
  <r>
    <x v="3"/>
    <x v="0"/>
    <x v="1"/>
    <x v="3"/>
    <x v="6"/>
    <s v="Intern"/>
    <s v="Denver"/>
    <x v="6"/>
    <n v="97904"/>
    <n v="1"/>
    <n v="13"/>
    <n v="12"/>
    <n v="5"/>
    <n v="38"/>
    <x v="238"/>
    <x v="239"/>
    <n v="1.3"/>
  </r>
  <r>
    <x v="5"/>
    <x v="0"/>
    <x v="3"/>
    <x v="2"/>
    <x v="6"/>
    <s v="Permanent"/>
    <s v="Seattle"/>
    <x v="1"/>
    <n v="45592"/>
    <n v="17"/>
    <n v="6"/>
    <n v="7"/>
    <n v="9"/>
    <n v="35"/>
    <x v="239"/>
    <x v="240"/>
    <n v="0.6"/>
  </r>
  <r>
    <x v="6"/>
    <x v="1"/>
    <x v="2"/>
    <x v="2"/>
    <x v="5"/>
    <s v="Contract"/>
    <s v="Boston"/>
    <x v="13"/>
    <n v="52173"/>
    <n v="3"/>
    <n v="18"/>
    <n v="4"/>
    <n v="6"/>
    <n v="43"/>
    <x v="240"/>
    <x v="241"/>
    <n v="1.8"/>
  </r>
  <r>
    <x v="1"/>
    <x v="0"/>
    <x v="3"/>
    <x v="1"/>
    <x v="5"/>
    <s v="Intern"/>
    <s v="Denver"/>
    <x v="6"/>
    <n v="63204"/>
    <n v="26"/>
    <n v="2"/>
    <n v="11"/>
    <n v="9"/>
    <n v="23"/>
    <x v="28"/>
    <x v="242"/>
    <n v="0.2"/>
  </r>
  <r>
    <x v="6"/>
    <x v="2"/>
    <x v="1"/>
    <x v="0"/>
    <x v="2"/>
    <s v="Intern"/>
    <s v="Chicago"/>
    <x v="37"/>
    <n v="65596"/>
    <n v="15"/>
    <n v="8"/>
    <n v="2"/>
    <n v="6"/>
    <n v="34"/>
    <x v="241"/>
    <x v="243"/>
    <n v="0.8"/>
  </r>
  <r>
    <x v="5"/>
    <x v="2"/>
    <x v="1"/>
    <x v="0"/>
    <x v="0"/>
    <s v="Contract"/>
    <s v="Denver"/>
    <x v="18"/>
    <n v="64324"/>
    <n v="36"/>
    <n v="11"/>
    <n v="5"/>
    <n v="2"/>
    <n v="44"/>
    <x v="242"/>
    <x v="244"/>
    <n v="1.1000000000000001"/>
  </r>
  <r>
    <x v="6"/>
    <x v="1"/>
    <x v="1"/>
    <x v="0"/>
    <x v="5"/>
    <s v="Permanent"/>
    <s v="New York"/>
    <x v="30"/>
    <n v="91202"/>
    <n v="32"/>
    <n v="1"/>
    <n v="12"/>
    <n v="5"/>
    <n v="54"/>
    <x v="243"/>
    <x v="245"/>
    <n v="0.1"/>
  </r>
  <r>
    <x v="4"/>
    <x v="1"/>
    <x v="3"/>
    <x v="2"/>
    <x v="1"/>
    <s v="Contract"/>
    <s v="Seattle"/>
    <x v="14"/>
    <n v="119400"/>
    <n v="32"/>
    <n v="6"/>
    <n v="3"/>
    <n v="9"/>
    <n v="33"/>
    <x v="244"/>
    <x v="246"/>
    <n v="0.6"/>
  </r>
  <r>
    <x v="1"/>
    <x v="1"/>
    <x v="3"/>
    <x v="1"/>
    <x v="5"/>
    <s v="Intern"/>
    <s v="Denver"/>
    <x v="32"/>
    <n v="60750"/>
    <n v="4"/>
    <n v="16"/>
    <n v="6"/>
    <n v="8"/>
    <n v="38"/>
    <x v="245"/>
    <x v="247"/>
    <n v="1.6"/>
  </r>
  <r>
    <x v="1"/>
    <x v="2"/>
    <x v="3"/>
    <x v="3"/>
    <x v="2"/>
    <s v="Contract"/>
    <s v="San Francisco"/>
    <x v="37"/>
    <n v="106112"/>
    <n v="18"/>
    <n v="12"/>
    <n v="8"/>
    <n v="7"/>
    <n v="57"/>
    <x v="246"/>
    <x v="248"/>
    <n v="1.2"/>
  </r>
  <r>
    <x v="5"/>
    <x v="0"/>
    <x v="3"/>
    <x v="2"/>
    <x v="6"/>
    <s v="Permanent"/>
    <s v="San Francisco"/>
    <x v="6"/>
    <n v="46566"/>
    <n v="19"/>
    <n v="11"/>
    <n v="7"/>
    <n v="1"/>
    <n v="55"/>
    <x v="247"/>
    <x v="249"/>
    <n v="1.1000000000000001"/>
  </r>
  <r>
    <x v="0"/>
    <x v="2"/>
    <x v="1"/>
    <x v="1"/>
    <x v="2"/>
    <s v="Intern"/>
    <s v="New York"/>
    <x v="32"/>
    <n v="37190"/>
    <n v="35"/>
    <n v="10"/>
    <n v="3"/>
    <n v="4"/>
    <n v="26"/>
    <x v="248"/>
    <x v="250"/>
    <n v="1"/>
  </r>
  <r>
    <x v="4"/>
    <x v="0"/>
    <x v="1"/>
    <x v="1"/>
    <x v="6"/>
    <s v="Contract"/>
    <s v="Chicago"/>
    <x v="27"/>
    <n v="118607"/>
    <n v="14"/>
    <n v="3"/>
    <n v="8"/>
    <n v="7"/>
    <n v="49"/>
    <x v="249"/>
    <x v="251"/>
    <n v="0.3"/>
  </r>
  <r>
    <x v="3"/>
    <x v="2"/>
    <x v="2"/>
    <x v="3"/>
    <x v="4"/>
    <s v="Permanent"/>
    <s v="Seattle"/>
    <x v="36"/>
    <n v="68333"/>
    <n v="33"/>
    <n v="13"/>
    <n v="2"/>
    <n v="7"/>
    <n v="38"/>
    <x v="250"/>
    <x v="252"/>
    <n v="1.3"/>
  </r>
  <r>
    <x v="6"/>
    <x v="0"/>
    <x v="2"/>
    <x v="3"/>
    <x v="4"/>
    <s v="Intern"/>
    <s v="Austin"/>
    <x v="26"/>
    <n v="110905"/>
    <n v="14"/>
    <n v="3"/>
    <n v="10"/>
    <n v="6"/>
    <n v="44"/>
    <x v="251"/>
    <x v="253"/>
    <n v="0.3"/>
  </r>
  <r>
    <x v="2"/>
    <x v="2"/>
    <x v="3"/>
    <x v="3"/>
    <x v="6"/>
    <s v="Permanent"/>
    <s v="New York"/>
    <x v="16"/>
    <n v="119571"/>
    <n v="34"/>
    <n v="15"/>
    <n v="9"/>
    <n v="8"/>
    <n v="35"/>
    <x v="252"/>
    <x v="254"/>
    <n v="1.5"/>
  </r>
  <r>
    <x v="6"/>
    <x v="1"/>
    <x v="0"/>
    <x v="0"/>
    <x v="0"/>
    <s v="Intern"/>
    <s v="Chicago"/>
    <x v="39"/>
    <n v="31589"/>
    <n v="4"/>
    <n v="16"/>
    <n v="4"/>
    <n v="6"/>
    <n v="59"/>
    <x v="253"/>
    <x v="255"/>
    <n v="1.6"/>
  </r>
  <r>
    <x v="6"/>
    <x v="2"/>
    <x v="0"/>
    <x v="3"/>
    <x v="5"/>
    <s v="Contract"/>
    <s v="Austin"/>
    <x v="37"/>
    <n v="55235"/>
    <n v="24"/>
    <n v="13"/>
    <n v="1"/>
    <n v="3"/>
    <n v="27"/>
    <x v="254"/>
    <x v="256"/>
    <n v="1.3"/>
  </r>
  <r>
    <x v="3"/>
    <x v="0"/>
    <x v="1"/>
    <x v="1"/>
    <x v="1"/>
    <s v="Permanent"/>
    <s v="San Francisco"/>
    <x v="11"/>
    <n v="30159"/>
    <n v="29"/>
    <n v="17"/>
    <n v="8"/>
    <n v="4"/>
    <n v="37"/>
    <x v="255"/>
    <x v="257"/>
    <n v="1.7"/>
  </r>
  <r>
    <x v="6"/>
    <x v="2"/>
    <x v="1"/>
    <x v="3"/>
    <x v="1"/>
    <s v="Intern"/>
    <s v="San Francisco"/>
    <x v="7"/>
    <n v="42145"/>
    <n v="19"/>
    <n v="3"/>
    <n v="7"/>
    <n v="3"/>
    <n v="47"/>
    <x v="256"/>
    <x v="258"/>
    <n v="0.3"/>
  </r>
  <r>
    <x v="4"/>
    <x v="2"/>
    <x v="1"/>
    <x v="1"/>
    <x v="3"/>
    <s v="Permanent"/>
    <s v="Austin"/>
    <x v="32"/>
    <n v="110909"/>
    <n v="6"/>
    <n v="11"/>
    <n v="11"/>
    <n v="1"/>
    <n v="35"/>
    <x v="257"/>
    <x v="259"/>
    <n v="1.1000000000000001"/>
  </r>
  <r>
    <x v="4"/>
    <x v="2"/>
    <x v="2"/>
    <x v="2"/>
    <x v="6"/>
    <s v="Permanent"/>
    <s v="New York"/>
    <x v="35"/>
    <n v="61921"/>
    <n v="33"/>
    <n v="19"/>
    <n v="13"/>
    <n v="5"/>
    <n v="38"/>
    <x v="258"/>
    <x v="260"/>
    <n v="1.9"/>
  </r>
  <r>
    <x v="1"/>
    <x v="1"/>
    <x v="2"/>
    <x v="0"/>
    <x v="1"/>
    <s v="Contract"/>
    <s v="San Francisco"/>
    <x v="28"/>
    <n v="46237"/>
    <n v="19"/>
    <n v="11"/>
    <n v="5"/>
    <n v="1"/>
    <n v="36"/>
    <x v="259"/>
    <x v="261"/>
    <n v="1.1000000000000001"/>
  </r>
  <r>
    <x v="5"/>
    <x v="2"/>
    <x v="1"/>
    <x v="2"/>
    <x v="0"/>
    <s v="Permanent"/>
    <s v="Seattle"/>
    <x v="10"/>
    <n v="38244"/>
    <n v="1"/>
    <n v="16"/>
    <n v="10"/>
    <n v="1"/>
    <n v="32"/>
    <x v="260"/>
    <x v="262"/>
    <n v="1.6"/>
  </r>
  <r>
    <x v="0"/>
    <x v="1"/>
    <x v="1"/>
    <x v="2"/>
    <x v="6"/>
    <s v="Intern"/>
    <s v="Boston"/>
    <x v="32"/>
    <n v="44743"/>
    <n v="5"/>
    <n v="3"/>
    <n v="13"/>
    <n v="2"/>
    <n v="26"/>
    <x v="261"/>
    <x v="263"/>
    <n v="0.3"/>
  </r>
  <r>
    <x v="2"/>
    <x v="1"/>
    <x v="1"/>
    <x v="1"/>
    <x v="0"/>
    <s v="Intern"/>
    <s v="Denver"/>
    <x v="39"/>
    <n v="76101"/>
    <n v="27"/>
    <n v="6"/>
    <n v="5"/>
    <n v="4"/>
    <n v="46"/>
    <x v="262"/>
    <x v="264"/>
    <n v="0.6"/>
  </r>
  <r>
    <x v="6"/>
    <x v="2"/>
    <x v="0"/>
    <x v="2"/>
    <x v="1"/>
    <s v="Intern"/>
    <s v="Austin"/>
    <x v="10"/>
    <n v="114227"/>
    <n v="16"/>
    <n v="14"/>
    <n v="7"/>
    <n v="6"/>
    <n v="29"/>
    <x v="263"/>
    <x v="265"/>
    <n v="1.4"/>
  </r>
  <r>
    <x v="6"/>
    <x v="2"/>
    <x v="2"/>
    <x v="1"/>
    <x v="1"/>
    <s v="Intern"/>
    <s v="Austin"/>
    <x v="12"/>
    <n v="86378"/>
    <n v="6"/>
    <n v="18"/>
    <n v="5"/>
    <n v="8"/>
    <n v="53"/>
    <x v="264"/>
    <x v="266"/>
    <n v="1.8"/>
  </r>
  <r>
    <x v="3"/>
    <x v="2"/>
    <x v="0"/>
    <x v="3"/>
    <x v="3"/>
    <s v="Contract"/>
    <s v="San Francisco"/>
    <x v="12"/>
    <n v="101126"/>
    <n v="13"/>
    <n v="17"/>
    <n v="8"/>
    <n v="3"/>
    <n v="55"/>
    <x v="265"/>
    <x v="267"/>
    <n v="1.7"/>
  </r>
  <r>
    <x v="5"/>
    <x v="0"/>
    <x v="0"/>
    <x v="3"/>
    <x v="1"/>
    <s v="Permanent"/>
    <s v="New York"/>
    <x v="18"/>
    <n v="86071"/>
    <n v="35"/>
    <n v="4"/>
    <n v="11"/>
    <n v="1"/>
    <n v="44"/>
    <x v="266"/>
    <x v="268"/>
    <n v="0.4"/>
  </r>
  <r>
    <x v="4"/>
    <x v="2"/>
    <x v="1"/>
    <x v="1"/>
    <x v="6"/>
    <s v="Contract"/>
    <s v="Seattle"/>
    <x v="34"/>
    <n v="101121"/>
    <n v="19"/>
    <n v="15"/>
    <n v="13"/>
    <n v="3"/>
    <n v="25"/>
    <x v="267"/>
    <x v="269"/>
    <n v="1.5"/>
  </r>
  <r>
    <x v="2"/>
    <x v="1"/>
    <x v="1"/>
    <x v="3"/>
    <x v="4"/>
    <s v="Permanent"/>
    <s v="New York"/>
    <x v="24"/>
    <n v="104763"/>
    <n v="12"/>
    <n v="11"/>
    <n v="6"/>
    <n v="3"/>
    <n v="43"/>
    <x v="268"/>
    <x v="270"/>
    <n v="1.1000000000000001"/>
  </r>
  <r>
    <x v="1"/>
    <x v="2"/>
    <x v="3"/>
    <x v="0"/>
    <x v="6"/>
    <s v="Permanent"/>
    <s v="Chicago"/>
    <x v="10"/>
    <n v="42237"/>
    <n v="16"/>
    <n v="3"/>
    <n v="13"/>
    <n v="5"/>
    <n v="37"/>
    <x v="269"/>
    <x v="271"/>
    <n v="0.3"/>
  </r>
  <r>
    <x v="4"/>
    <x v="0"/>
    <x v="3"/>
    <x v="2"/>
    <x v="6"/>
    <s v="Permanent"/>
    <s v="Chicago"/>
    <x v="15"/>
    <n v="45649"/>
    <n v="10"/>
    <n v="3"/>
    <n v="5"/>
    <n v="4"/>
    <n v="42"/>
    <x v="270"/>
    <x v="272"/>
    <n v="0.3"/>
  </r>
  <r>
    <x v="5"/>
    <x v="2"/>
    <x v="0"/>
    <x v="0"/>
    <x v="3"/>
    <s v="Contract"/>
    <s v="Boston"/>
    <x v="10"/>
    <n v="67713"/>
    <n v="25"/>
    <n v="16"/>
    <n v="9"/>
    <n v="4"/>
    <n v="25"/>
    <x v="271"/>
    <x v="273"/>
    <n v="1.6"/>
  </r>
  <r>
    <x v="0"/>
    <x v="0"/>
    <x v="2"/>
    <x v="2"/>
    <x v="3"/>
    <s v="Permanent"/>
    <s v="San Francisco"/>
    <x v="25"/>
    <n v="103463"/>
    <n v="20"/>
    <n v="5"/>
    <n v="11"/>
    <n v="9"/>
    <n v="48"/>
    <x v="272"/>
    <x v="274"/>
    <n v="0.5"/>
  </r>
  <r>
    <x v="1"/>
    <x v="0"/>
    <x v="1"/>
    <x v="3"/>
    <x v="1"/>
    <s v="Contract"/>
    <s v="San Francisco"/>
    <x v="42"/>
    <n v="75409"/>
    <n v="31"/>
    <n v="10"/>
    <n v="2"/>
    <n v="7"/>
    <n v="44"/>
    <x v="273"/>
    <x v="275"/>
    <n v="1"/>
  </r>
  <r>
    <x v="0"/>
    <x v="2"/>
    <x v="1"/>
    <x v="0"/>
    <x v="2"/>
    <s v="Intern"/>
    <s v="San Francisco"/>
    <x v="39"/>
    <n v="78766"/>
    <n v="4"/>
    <n v="19"/>
    <n v="1"/>
    <n v="4"/>
    <n v="36"/>
    <x v="274"/>
    <x v="276"/>
    <n v="1.9"/>
  </r>
  <r>
    <x v="3"/>
    <x v="1"/>
    <x v="0"/>
    <x v="3"/>
    <x v="2"/>
    <s v="Intern"/>
    <s v="Boston"/>
    <x v="9"/>
    <n v="76154"/>
    <n v="23"/>
    <n v="4"/>
    <n v="8"/>
    <n v="3"/>
    <n v="43"/>
    <x v="275"/>
    <x v="277"/>
    <n v="0.4"/>
  </r>
  <r>
    <x v="3"/>
    <x v="0"/>
    <x v="3"/>
    <x v="2"/>
    <x v="3"/>
    <s v="Permanent"/>
    <s v="Chicago"/>
    <x v="28"/>
    <n v="37016"/>
    <n v="2"/>
    <n v="19"/>
    <n v="12"/>
    <n v="6"/>
    <n v="30"/>
    <x v="276"/>
    <x v="278"/>
    <n v="1.9"/>
  </r>
  <r>
    <x v="6"/>
    <x v="2"/>
    <x v="2"/>
    <x v="1"/>
    <x v="1"/>
    <s v="Contract"/>
    <s v="New York"/>
    <x v="35"/>
    <n v="109563"/>
    <n v="22"/>
    <n v="11"/>
    <n v="3"/>
    <n v="3"/>
    <n v="45"/>
    <x v="277"/>
    <x v="279"/>
    <n v="1.1000000000000001"/>
  </r>
  <r>
    <x v="0"/>
    <x v="2"/>
    <x v="3"/>
    <x v="1"/>
    <x v="2"/>
    <s v="Intern"/>
    <s v="Boston"/>
    <x v="8"/>
    <n v="78688"/>
    <n v="37"/>
    <n v="2"/>
    <n v="14"/>
    <n v="6"/>
    <n v="53"/>
    <x v="92"/>
    <x v="280"/>
    <n v="0.2"/>
  </r>
  <r>
    <x v="5"/>
    <x v="1"/>
    <x v="3"/>
    <x v="0"/>
    <x v="1"/>
    <s v="Contract"/>
    <s v="Boston"/>
    <x v="8"/>
    <n v="119678"/>
    <n v="8"/>
    <n v="10"/>
    <n v="11"/>
    <n v="9"/>
    <n v="47"/>
    <x v="278"/>
    <x v="281"/>
    <n v="1"/>
  </r>
  <r>
    <x v="2"/>
    <x v="0"/>
    <x v="3"/>
    <x v="3"/>
    <x v="1"/>
    <s v="Contract"/>
    <s v="New York"/>
    <x v="0"/>
    <n v="84238"/>
    <n v="7"/>
    <n v="11"/>
    <n v="12"/>
    <n v="6"/>
    <n v="22"/>
    <x v="279"/>
    <x v="282"/>
    <n v="1.1000000000000001"/>
  </r>
  <r>
    <x v="1"/>
    <x v="0"/>
    <x v="3"/>
    <x v="3"/>
    <x v="1"/>
    <s v="Permanent"/>
    <s v="San Francisco"/>
    <x v="30"/>
    <n v="88608"/>
    <n v="14"/>
    <n v="16"/>
    <n v="12"/>
    <n v="4"/>
    <n v="30"/>
    <x v="280"/>
    <x v="283"/>
    <n v="1.6"/>
  </r>
  <r>
    <x v="4"/>
    <x v="2"/>
    <x v="1"/>
    <x v="0"/>
    <x v="5"/>
    <s v="Intern"/>
    <s v="Seattle"/>
    <x v="4"/>
    <n v="119081"/>
    <n v="3"/>
    <n v="19"/>
    <n v="12"/>
    <n v="5"/>
    <n v="57"/>
    <x v="281"/>
    <x v="284"/>
    <n v="1.9"/>
  </r>
  <r>
    <x v="5"/>
    <x v="2"/>
    <x v="1"/>
    <x v="1"/>
    <x v="6"/>
    <s v="Permanent"/>
    <s v="New York"/>
    <x v="1"/>
    <n v="61897"/>
    <n v="16"/>
    <n v="11"/>
    <n v="7"/>
    <n v="6"/>
    <n v="33"/>
    <x v="282"/>
    <x v="285"/>
    <n v="1.1000000000000001"/>
  </r>
  <r>
    <x v="5"/>
    <x v="1"/>
    <x v="3"/>
    <x v="2"/>
    <x v="1"/>
    <s v="Permanent"/>
    <s v="Chicago"/>
    <x v="11"/>
    <n v="80961"/>
    <n v="19"/>
    <n v="14"/>
    <n v="10"/>
    <n v="3"/>
    <n v="45"/>
    <x v="283"/>
    <x v="286"/>
    <n v="1.4"/>
  </r>
  <r>
    <x v="3"/>
    <x v="1"/>
    <x v="2"/>
    <x v="0"/>
    <x v="5"/>
    <s v="Intern"/>
    <s v="Austin"/>
    <x v="37"/>
    <n v="98703"/>
    <n v="18"/>
    <n v="2"/>
    <n v="13"/>
    <n v="8"/>
    <n v="40"/>
    <x v="284"/>
    <x v="287"/>
    <n v="0.2"/>
  </r>
  <r>
    <x v="0"/>
    <x v="0"/>
    <x v="0"/>
    <x v="2"/>
    <x v="3"/>
    <s v="Intern"/>
    <s v="Austin"/>
    <x v="37"/>
    <n v="74757"/>
    <n v="16"/>
    <n v="5"/>
    <n v="11"/>
    <n v="4"/>
    <n v="58"/>
    <x v="285"/>
    <x v="288"/>
    <n v="0.5"/>
  </r>
  <r>
    <x v="6"/>
    <x v="0"/>
    <x v="2"/>
    <x v="1"/>
    <x v="2"/>
    <s v="Contract"/>
    <s v="Denver"/>
    <x v="12"/>
    <n v="56917"/>
    <n v="8"/>
    <n v="5"/>
    <n v="8"/>
    <n v="8"/>
    <n v="49"/>
    <x v="286"/>
    <x v="289"/>
    <n v="0.5"/>
  </r>
  <r>
    <x v="6"/>
    <x v="2"/>
    <x v="2"/>
    <x v="3"/>
    <x v="6"/>
    <s v="Intern"/>
    <s v="Denver"/>
    <x v="28"/>
    <n v="52736"/>
    <n v="33"/>
    <n v="19"/>
    <n v="13"/>
    <n v="3"/>
    <n v="27"/>
    <x v="287"/>
    <x v="290"/>
    <n v="1.9"/>
  </r>
  <r>
    <x v="1"/>
    <x v="0"/>
    <x v="2"/>
    <x v="1"/>
    <x v="4"/>
    <s v="Contract"/>
    <s v="Boston"/>
    <x v="16"/>
    <n v="57990"/>
    <n v="12"/>
    <n v="12"/>
    <n v="13"/>
    <n v="7"/>
    <n v="39"/>
    <x v="288"/>
    <x v="291"/>
    <n v="1.2"/>
  </r>
  <r>
    <x v="3"/>
    <x v="1"/>
    <x v="3"/>
    <x v="0"/>
    <x v="2"/>
    <s v="Contract"/>
    <s v="Austin"/>
    <x v="17"/>
    <n v="92551"/>
    <n v="11"/>
    <n v="18"/>
    <n v="6"/>
    <n v="9"/>
    <n v="51"/>
    <x v="289"/>
    <x v="292"/>
    <n v="1.8"/>
  </r>
  <r>
    <x v="5"/>
    <x v="1"/>
    <x v="1"/>
    <x v="3"/>
    <x v="6"/>
    <s v="Contract"/>
    <s v="Seattle"/>
    <x v="5"/>
    <n v="88161"/>
    <n v="5"/>
    <n v="4"/>
    <n v="12"/>
    <n v="4"/>
    <n v="41"/>
    <x v="290"/>
    <x v="293"/>
    <n v="0.4"/>
  </r>
  <r>
    <x v="2"/>
    <x v="2"/>
    <x v="2"/>
    <x v="0"/>
    <x v="4"/>
    <s v="Intern"/>
    <s v="San Francisco"/>
    <x v="29"/>
    <n v="109623"/>
    <n v="27"/>
    <n v="17"/>
    <n v="10"/>
    <n v="8"/>
    <n v="26"/>
    <x v="291"/>
    <x v="294"/>
    <n v="1.7"/>
  </r>
  <r>
    <x v="3"/>
    <x v="1"/>
    <x v="3"/>
    <x v="0"/>
    <x v="2"/>
    <s v="Permanent"/>
    <s v="Chicago"/>
    <x v="22"/>
    <n v="52440"/>
    <n v="12"/>
    <n v="10"/>
    <n v="14"/>
    <n v="3"/>
    <n v="28"/>
    <x v="292"/>
    <x v="295"/>
    <n v="1"/>
  </r>
  <r>
    <x v="1"/>
    <x v="1"/>
    <x v="2"/>
    <x v="1"/>
    <x v="6"/>
    <s v="Contract"/>
    <s v="Denver"/>
    <x v="34"/>
    <n v="65205"/>
    <n v="17"/>
    <n v="6"/>
    <n v="9"/>
    <n v="7"/>
    <n v="20"/>
    <x v="293"/>
    <x v="296"/>
    <n v="0.6"/>
  </r>
  <r>
    <x v="1"/>
    <x v="1"/>
    <x v="2"/>
    <x v="0"/>
    <x v="2"/>
    <s v="Permanent"/>
    <s v="Seattle"/>
    <x v="2"/>
    <n v="110811"/>
    <n v="6"/>
    <n v="14"/>
    <n v="7"/>
    <n v="3"/>
    <n v="48"/>
    <x v="294"/>
    <x v="297"/>
    <n v="1.4"/>
  </r>
  <r>
    <x v="3"/>
    <x v="1"/>
    <x v="3"/>
    <x v="1"/>
    <x v="2"/>
    <s v="Permanent"/>
    <s v="Chicago"/>
    <x v="26"/>
    <n v="85103"/>
    <n v="33"/>
    <n v="11"/>
    <n v="10"/>
    <n v="7"/>
    <n v="27"/>
    <x v="295"/>
    <x v="298"/>
    <n v="1.1000000000000001"/>
  </r>
  <r>
    <x v="1"/>
    <x v="2"/>
    <x v="1"/>
    <x v="3"/>
    <x v="4"/>
    <s v="Intern"/>
    <s v="Chicago"/>
    <x v="9"/>
    <n v="100812"/>
    <n v="5"/>
    <n v="11"/>
    <n v="5"/>
    <n v="6"/>
    <n v="23"/>
    <x v="296"/>
    <x v="299"/>
    <n v="1.1000000000000001"/>
  </r>
  <r>
    <x v="3"/>
    <x v="2"/>
    <x v="1"/>
    <x v="1"/>
    <x v="2"/>
    <s v="Permanent"/>
    <s v="San Francisco"/>
    <x v="9"/>
    <n v="71627"/>
    <n v="28"/>
    <n v="18"/>
    <n v="8"/>
    <n v="2"/>
    <n v="54"/>
    <x v="297"/>
    <x v="300"/>
    <n v="1.8"/>
  </r>
  <r>
    <x v="4"/>
    <x v="0"/>
    <x v="0"/>
    <x v="3"/>
    <x v="2"/>
    <s v="Permanent"/>
    <s v="Boston"/>
    <x v="31"/>
    <n v="49008"/>
    <n v="14"/>
    <n v="18"/>
    <n v="2"/>
    <n v="3"/>
    <n v="22"/>
    <x v="298"/>
    <x v="301"/>
    <n v="1.8"/>
  </r>
  <r>
    <x v="3"/>
    <x v="1"/>
    <x v="3"/>
    <x v="1"/>
    <x v="4"/>
    <s v="Intern"/>
    <s v="Austin"/>
    <x v="10"/>
    <n v="101274"/>
    <n v="5"/>
    <n v="11"/>
    <n v="7"/>
    <n v="6"/>
    <n v="59"/>
    <x v="299"/>
    <x v="302"/>
    <n v="1.1000000000000001"/>
  </r>
  <r>
    <x v="0"/>
    <x v="0"/>
    <x v="0"/>
    <x v="2"/>
    <x v="3"/>
    <s v="Contract"/>
    <s v="San Francisco"/>
    <x v="6"/>
    <n v="62402"/>
    <n v="33"/>
    <n v="12"/>
    <n v="4"/>
    <n v="4"/>
    <n v="26"/>
    <x v="300"/>
    <x v="303"/>
    <n v="1.2"/>
  </r>
  <r>
    <x v="3"/>
    <x v="2"/>
    <x v="0"/>
    <x v="2"/>
    <x v="1"/>
    <s v="Permanent"/>
    <s v="Seattle"/>
    <x v="3"/>
    <n v="83384"/>
    <n v="19"/>
    <n v="5"/>
    <n v="9"/>
    <n v="6"/>
    <n v="46"/>
    <x v="301"/>
    <x v="304"/>
    <n v="0.5"/>
  </r>
  <r>
    <x v="1"/>
    <x v="2"/>
    <x v="0"/>
    <x v="0"/>
    <x v="0"/>
    <s v="Intern"/>
    <s v="Boston"/>
    <x v="42"/>
    <n v="35793"/>
    <n v="22"/>
    <n v="9"/>
    <n v="12"/>
    <n v="1"/>
    <n v="20"/>
    <x v="302"/>
    <x v="305"/>
    <n v="0.9"/>
  </r>
  <r>
    <x v="0"/>
    <x v="2"/>
    <x v="1"/>
    <x v="1"/>
    <x v="5"/>
    <s v="Permanent"/>
    <s v="Seattle"/>
    <x v="15"/>
    <n v="35571"/>
    <n v="5"/>
    <n v="9"/>
    <n v="1"/>
    <n v="1"/>
    <n v="46"/>
    <x v="303"/>
    <x v="306"/>
    <n v="0.9"/>
  </r>
  <r>
    <x v="1"/>
    <x v="2"/>
    <x v="3"/>
    <x v="1"/>
    <x v="0"/>
    <s v="Permanent"/>
    <s v="Boston"/>
    <x v="26"/>
    <n v="46209"/>
    <n v="2"/>
    <n v="10"/>
    <n v="7"/>
    <n v="3"/>
    <n v="35"/>
    <x v="304"/>
    <x v="307"/>
    <n v="1"/>
  </r>
  <r>
    <x v="6"/>
    <x v="2"/>
    <x v="0"/>
    <x v="3"/>
    <x v="0"/>
    <s v="Contract"/>
    <s v="Denver"/>
    <x v="8"/>
    <n v="73148"/>
    <n v="30"/>
    <n v="19"/>
    <n v="6"/>
    <n v="8"/>
    <n v="57"/>
    <x v="305"/>
    <x v="308"/>
    <n v="1.9"/>
  </r>
  <r>
    <x v="6"/>
    <x v="2"/>
    <x v="3"/>
    <x v="0"/>
    <x v="6"/>
    <s v="Permanent"/>
    <s v="Seattle"/>
    <x v="27"/>
    <n v="32224"/>
    <n v="39"/>
    <n v="1"/>
    <n v="8"/>
    <n v="8"/>
    <n v="26"/>
    <x v="306"/>
    <x v="309"/>
    <n v="0.1"/>
  </r>
  <r>
    <x v="0"/>
    <x v="2"/>
    <x v="3"/>
    <x v="1"/>
    <x v="1"/>
    <s v="Intern"/>
    <s v="San Francisco"/>
    <x v="30"/>
    <n v="78695"/>
    <n v="4"/>
    <n v="7"/>
    <n v="5"/>
    <n v="4"/>
    <n v="42"/>
    <x v="307"/>
    <x v="310"/>
    <n v="0.7"/>
  </r>
  <r>
    <x v="4"/>
    <x v="1"/>
    <x v="1"/>
    <x v="0"/>
    <x v="6"/>
    <s v="Permanent"/>
    <s v="Boston"/>
    <x v="42"/>
    <n v="62441"/>
    <n v="33"/>
    <n v="4"/>
    <n v="1"/>
    <n v="6"/>
    <n v="30"/>
    <x v="308"/>
    <x v="311"/>
    <n v="0.4"/>
  </r>
  <r>
    <x v="6"/>
    <x v="0"/>
    <x v="0"/>
    <x v="2"/>
    <x v="1"/>
    <s v="Contract"/>
    <s v="Boston"/>
    <x v="12"/>
    <n v="69129"/>
    <n v="13"/>
    <n v="1"/>
    <n v="1"/>
    <n v="8"/>
    <n v="52"/>
    <x v="309"/>
    <x v="312"/>
    <n v="0.1"/>
  </r>
  <r>
    <x v="3"/>
    <x v="2"/>
    <x v="0"/>
    <x v="1"/>
    <x v="4"/>
    <s v="Contract"/>
    <s v="Chicago"/>
    <x v="14"/>
    <n v="92368"/>
    <n v="20"/>
    <n v="15"/>
    <n v="9"/>
    <n v="7"/>
    <n v="55"/>
    <x v="310"/>
    <x v="313"/>
    <n v="1.5"/>
  </r>
  <r>
    <x v="1"/>
    <x v="1"/>
    <x v="3"/>
    <x v="1"/>
    <x v="4"/>
    <s v="Intern"/>
    <s v="Chicago"/>
    <x v="18"/>
    <n v="74760"/>
    <n v="7"/>
    <n v="8"/>
    <n v="10"/>
    <n v="7"/>
    <n v="56"/>
    <x v="311"/>
    <x v="314"/>
    <n v="0.8"/>
  </r>
  <r>
    <x v="6"/>
    <x v="1"/>
    <x v="2"/>
    <x v="0"/>
    <x v="1"/>
    <s v="Contract"/>
    <s v="New York"/>
    <x v="18"/>
    <n v="53478"/>
    <n v="15"/>
    <n v="12"/>
    <n v="6"/>
    <n v="4"/>
    <n v="36"/>
    <x v="312"/>
    <x v="315"/>
    <n v="1.2"/>
  </r>
  <r>
    <x v="6"/>
    <x v="0"/>
    <x v="1"/>
    <x v="1"/>
    <x v="2"/>
    <s v="Permanent"/>
    <s v="Seattle"/>
    <x v="12"/>
    <n v="101854"/>
    <n v="23"/>
    <n v="18"/>
    <n v="10"/>
    <n v="9"/>
    <n v="54"/>
    <x v="313"/>
    <x v="316"/>
    <n v="1.8"/>
  </r>
  <r>
    <x v="4"/>
    <x v="2"/>
    <x v="1"/>
    <x v="0"/>
    <x v="3"/>
    <s v="Contract"/>
    <s v="Chicago"/>
    <x v="15"/>
    <n v="115716"/>
    <n v="14"/>
    <n v="15"/>
    <n v="5"/>
    <n v="6"/>
    <n v="24"/>
    <x v="314"/>
    <x v="317"/>
    <n v="1.5"/>
  </r>
  <r>
    <x v="0"/>
    <x v="0"/>
    <x v="1"/>
    <x v="1"/>
    <x v="2"/>
    <s v="Intern"/>
    <s v="New York"/>
    <x v="9"/>
    <n v="42180"/>
    <n v="23"/>
    <n v="17"/>
    <n v="1"/>
    <n v="3"/>
    <n v="51"/>
    <x v="315"/>
    <x v="318"/>
    <n v="1.7"/>
  </r>
  <r>
    <x v="0"/>
    <x v="2"/>
    <x v="1"/>
    <x v="3"/>
    <x v="3"/>
    <s v="Contract"/>
    <s v="Denver"/>
    <x v="1"/>
    <n v="45372"/>
    <n v="19"/>
    <n v="14"/>
    <n v="6"/>
    <n v="5"/>
    <n v="22"/>
    <x v="316"/>
    <x v="319"/>
    <n v="1.4"/>
  </r>
  <r>
    <x v="5"/>
    <x v="1"/>
    <x v="0"/>
    <x v="0"/>
    <x v="6"/>
    <s v="Contract"/>
    <s v="Denver"/>
    <x v="15"/>
    <n v="59796"/>
    <n v="29"/>
    <n v="14"/>
    <n v="6"/>
    <n v="5"/>
    <n v="54"/>
    <x v="317"/>
    <x v="320"/>
    <n v="1.4"/>
  </r>
  <r>
    <x v="4"/>
    <x v="1"/>
    <x v="0"/>
    <x v="1"/>
    <x v="3"/>
    <s v="Contract"/>
    <s v="Chicago"/>
    <x v="24"/>
    <n v="88272"/>
    <n v="20"/>
    <n v="18"/>
    <n v="3"/>
    <n v="5"/>
    <n v="33"/>
    <x v="318"/>
    <x v="321"/>
    <n v="1.8"/>
  </r>
  <r>
    <x v="3"/>
    <x v="1"/>
    <x v="2"/>
    <x v="2"/>
    <x v="6"/>
    <s v="Intern"/>
    <s v="Seattle"/>
    <x v="5"/>
    <n v="119963"/>
    <n v="29"/>
    <n v="18"/>
    <n v="13"/>
    <n v="8"/>
    <n v="50"/>
    <x v="319"/>
    <x v="322"/>
    <n v="1.8"/>
  </r>
  <r>
    <x v="0"/>
    <x v="1"/>
    <x v="1"/>
    <x v="1"/>
    <x v="4"/>
    <s v="Contract"/>
    <s v="Boston"/>
    <x v="17"/>
    <n v="84040"/>
    <n v="24"/>
    <n v="16"/>
    <n v="8"/>
    <n v="9"/>
    <n v="50"/>
    <x v="320"/>
    <x v="323"/>
    <n v="1.6"/>
  </r>
  <r>
    <x v="1"/>
    <x v="0"/>
    <x v="1"/>
    <x v="2"/>
    <x v="0"/>
    <s v="Contract"/>
    <s v="Austin"/>
    <x v="33"/>
    <n v="105357"/>
    <n v="18"/>
    <n v="1"/>
    <n v="14"/>
    <n v="9"/>
    <n v="36"/>
    <x v="321"/>
    <x v="324"/>
    <n v="0.1"/>
  </r>
  <r>
    <x v="4"/>
    <x v="2"/>
    <x v="3"/>
    <x v="2"/>
    <x v="4"/>
    <s v="Permanent"/>
    <s v="Seattle"/>
    <x v="10"/>
    <n v="101368"/>
    <n v="10"/>
    <n v="11"/>
    <n v="1"/>
    <n v="6"/>
    <n v="43"/>
    <x v="322"/>
    <x v="325"/>
    <n v="1.1000000000000001"/>
  </r>
  <r>
    <x v="6"/>
    <x v="2"/>
    <x v="0"/>
    <x v="3"/>
    <x v="4"/>
    <s v="Intern"/>
    <s v="San Francisco"/>
    <x v="22"/>
    <n v="108356"/>
    <n v="8"/>
    <n v="15"/>
    <n v="1"/>
    <n v="6"/>
    <n v="42"/>
    <x v="323"/>
    <x v="326"/>
    <n v="1.5"/>
  </r>
  <r>
    <x v="1"/>
    <x v="0"/>
    <x v="1"/>
    <x v="0"/>
    <x v="0"/>
    <s v="Contract"/>
    <s v="Denver"/>
    <x v="34"/>
    <n v="46211"/>
    <n v="26"/>
    <n v="12"/>
    <n v="6"/>
    <n v="9"/>
    <n v="37"/>
    <x v="324"/>
    <x v="327"/>
    <n v="1.2"/>
  </r>
  <r>
    <x v="1"/>
    <x v="2"/>
    <x v="2"/>
    <x v="1"/>
    <x v="3"/>
    <s v="Intern"/>
    <s v="Chicago"/>
    <x v="2"/>
    <n v="35842"/>
    <n v="29"/>
    <n v="8"/>
    <n v="10"/>
    <n v="4"/>
    <n v="33"/>
    <x v="325"/>
    <x v="328"/>
    <n v="0.8"/>
  </r>
  <r>
    <x v="6"/>
    <x v="1"/>
    <x v="2"/>
    <x v="3"/>
    <x v="3"/>
    <s v="Contract"/>
    <s v="Chicago"/>
    <x v="27"/>
    <n v="93115"/>
    <n v="10"/>
    <n v="6"/>
    <n v="13"/>
    <n v="6"/>
    <n v="34"/>
    <x v="326"/>
    <x v="329"/>
    <n v="0.6"/>
  </r>
  <r>
    <x v="4"/>
    <x v="2"/>
    <x v="0"/>
    <x v="1"/>
    <x v="6"/>
    <s v="Contract"/>
    <s v="Boston"/>
    <x v="21"/>
    <n v="96852"/>
    <n v="17"/>
    <n v="3"/>
    <n v="1"/>
    <n v="4"/>
    <n v="34"/>
    <x v="327"/>
    <x v="330"/>
    <n v="0.3"/>
  </r>
  <r>
    <x v="6"/>
    <x v="1"/>
    <x v="2"/>
    <x v="2"/>
    <x v="2"/>
    <s v="Contract"/>
    <s v="San Francisco"/>
    <x v="15"/>
    <n v="75968"/>
    <n v="2"/>
    <n v="13"/>
    <n v="6"/>
    <n v="1"/>
    <n v="25"/>
    <x v="328"/>
    <x v="331"/>
    <n v="1.3"/>
  </r>
  <r>
    <x v="5"/>
    <x v="0"/>
    <x v="2"/>
    <x v="0"/>
    <x v="6"/>
    <s v="Permanent"/>
    <s v="Boston"/>
    <x v="7"/>
    <n v="47508"/>
    <n v="6"/>
    <n v="13"/>
    <n v="1"/>
    <n v="7"/>
    <n v="46"/>
    <x v="329"/>
    <x v="332"/>
    <n v="1.3"/>
  </r>
  <r>
    <x v="1"/>
    <x v="2"/>
    <x v="0"/>
    <x v="1"/>
    <x v="2"/>
    <s v="Permanent"/>
    <s v="San Francisco"/>
    <x v="38"/>
    <n v="52005"/>
    <n v="5"/>
    <n v="2"/>
    <n v="14"/>
    <n v="6"/>
    <n v="34"/>
    <x v="330"/>
    <x v="333"/>
    <n v="0.2"/>
  </r>
  <r>
    <x v="2"/>
    <x v="0"/>
    <x v="1"/>
    <x v="1"/>
    <x v="4"/>
    <s v="Permanent"/>
    <s v="Austin"/>
    <x v="16"/>
    <n v="84575"/>
    <n v="28"/>
    <n v="5"/>
    <n v="13"/>
    <n v="9"/>
    <n v="55"/>
    <x v="331"/>
    <x v="334"/>
    <n v="0.5"/>
  </r>
  <r>
    <x v="2"/>
    <x v="2"/>
    <x v="1"/>
    <x v="2"/>
    <x v="0"/>
    <s v="Intern"/>
    <s v="Denver"/>
    <x v="9"/>
    <n v="110742"/>
    <n v="5"/>
    <n v="17"/>
    <n v="6"/>
    <n v="7"/>
    <n v="27"/>
    <x v="332"/>
    <x v="335"/>
    <n v="1.7"/>
  </r>
  <r>
    <x v="3"/>
    <x v="1"/>
    <x v="2"/>
    <x v="1"/>
    <x v="4"/>
    <s v="Intern"/>
    <s v="Chicago"/>
    <x v="21"/>
    <n v="48971"/>
    <n v="18"/>
    <n v="6"/>
    <n v="3"/>
    <n v="7"/>
    <n v="34"/>
    <x v="333"/>
    <x v="336"/>
    <n v="0.6"/>
  </r>
  <r>
    <x v="0"/>
    <x v="0"/>
    <x v="2"/>
    <x v="1"/>
    <x v="1"/>
    <s v="Permanent"/>
    <s v="Chicago"/>
    <x v="3"/>
    <n v="55599"/>
    <n v="26"/>
    <n v="2"/>
    <n v="14"/>
    <n v="2"/>
    <n v="22"/>
    <x v="334"/>
    <x v="337"/>
    <n v="0.2"/>
  </r>
  <r>
    <x v="6"/>
    <x v="2"/>
    <x v="1"/>
    <x v="2"/>
    <x v="3"/>
    <s v="Intern"/>
    <s v="Austin"/>
    <x v="33"/>
    <n v="117592"/>
    <n v="20"/>
    <n v="4"/>
    <n v="14"/>
    <n v="9"/>
    <n v="32"/>
    <x v="335"/>
    <x v="338"/>
    <n v="0.4"/>
  </r>
  <r>
    <x v="6"/>
    <x v="1"/>
    <x v="0"/>
    <x v="3"/>
    <x v="2"/>
    <s v="Contract"/>
    <s v="New York"/>
    <x v="34"/>
    <n v="96914"/>
    <n v="27"/>
    <n v="11"/>
    <n v="8"/>
    <n v="9"/>
    <n v="53"/>
    <x v="336"/>
    <x v="339"/>
    <n v="1.1000000000000001"/>
  </r>
  <r>
    <x v="3"/>
    <x v="0"/>
    <x v="2"/>
    <x v="2"/>
    <x v="6"/>
    <s v="Contract"/>
    <s v="Denver"/>
    <x v="6"/>
    <n v="97055"/>
    <n v="12"/>
    <n v="8"/>
    <n v="13"/>
    <n v="6"/>
    <n v="43"/>
    <x v="337"/>
    <x v="340"/>
    <n v="0.8"/>
  </r>
  <r>
    <x v="3"/>
    <x v="0"/>
    <x v="3"/>
    <x v="3"/>
    <x v="0"/>
    <s v="Contract"/>
    <s v="Boston"/>
    <x v="13"/>
    <n v="117697"/>
    <n v="7"/>
    <n v="12"/>
    <n v="6"/>
    <n v="3"/>
    <n v="59"/>
    <x v="338"/>
    <x v="341"/>
    <n v="1.2"/>
  </r>
  <r>
    <x v="3"/>
    <x v="2"/>
    <x v="0"/>
    <x v="0"/>
    <x v="2"/>
    <s v="Permanent"/>
    <s v="Austin"/>
    <x v="22"/>
    <n v="35355"/>
    <n v="3"/>
    <n v="8"/>
    <n v="13"/>
    <n v="1"/>
    <n v="51"/>
    <x v="339"/>
    <x v="342"/>
    <n v="0.8"/>
  </r>
  <r>
    <x v="1"/>
    <x v="2"/>
    <x v="2"/>
    <x v="3"/>
    <x v="6"/>
    <s v="Intern"/>
    <s v="Boston"/>
    <x v="42"/>
    <n v="84120"/>
    <n v="10"/>
    <n v="11"/>
    <n v="11"/>
    <n v="4"/>
    <n v="51"/>
    <x v="340"/>
    <x v="343"/>
    <n v="1.1000000000000001"/>
  </r>
  <r>
    <x v="5"/>
    <x v="2"/>
    <x v="2"/>
    <x v="3"/>
    <x v="3"/>
    <s v="Permanent"/>
    <s v="Seattle"/>
    <x v="28"/>
    <n v="104619"/>
    <n v="34"/>
    <n v="8"/>
    <n v="13"/>
    <n v="3"/>
    <n v="49"/>
    <x v="341"/>
    <x v="344"/>
    <n v="0.8"/>
  </r>
  <r>
    <x v="6"/>
    <x v="1"/>
    <x v="3"/>
    <x v="0"/>
    <x v="4"/>
    <s v="Intern"/>
    <s v="Chicago"/>
    <x v="26"/>
    <n v="68342"/>
    <n v="25"/>
    <n v="8"/>
    <n v="1"/>
    <n v="1"/>
    <n v="32"/>
    <x v="342"/>
    <x v="345"/>
    <n v="0.8"/>
  </r>
  <r>
    <x v="1"/>
    <x v="2"/>
    <x v="3"/>
    <x v="3"/>
    <x v="3"/>
    <s v="Contract"/>
    <s v="Boston"/>
    <x v="32"/>
    <n v="115992"/>
    <n v="35"/>
    <n v="17"/>
    <n v="5"/>
    <n v="3"/>
    <n v="20"/>
    <x v="265"/>
    <x v="346"/>
    <n v="1.7"/>
  </r>
  <r>
    <x v="3"/>
    <x v="0"/>
    <x v="1"/>
    <x v="2"/>
    <x v="5"/>
    <s v="Permanent"/>
    <s v="San Francisco"/>
    <x v="28"/>
    <n v="108860"/>
    <n v="16"/>
    <n v="16"/>
    <n v="8"/>
    <n v="4"/>
    <n v="53"/>
    <x v="343"/>
    <x v="347"/>
    <n v="1.6"/>
  </r>
  <r>
    <x v="6"/>
    <x v="0"/>
    <x v="0"/>
    <x v="3"/>
    <x v="1"/>
    <s v="Intern"/>
    <s v="Boston"/>
    <x v="30"/>
    <n v="32257"/>
    <n v="2"/>
    <n v="14"/>
    <n v="3"/>
    <n v="8"/>
    <n v="34"/>
    <x v="344"/>
    <x v="348"/>
    <n v="1.4"/>
  </r>
  <r>
    <x v="1"/>
    <x v="2"/>
    <x v="0"/>
    <x v="0"/>
    <x v="5"/>
    <s v="Intern"/>
    <s v="Seattle"/>
    <x v="40"/>
    <n v="57364"/>
    <n v="24"/>
    <n v="11"/>
    <n v="12"/>
    <n v="9"/>
    <n v="33"/>
    <x v="345"/>
    <x v="349"/>
    <n v="1.1000000000000001"/>
  </r>
  <r>
    <x v="5"/>
    <x v="2"/>
    <x v="1"/>
    <x v="2"/>
    <x v="0"/>
    <s v="Contract"/>
    <s v="Denver"/>
    <x v="27"/>
    <n v="54972"/>
    <n v="10"/>
    <n v="7"/>
    <n v="6"/>
    <n v="3"/>
    <n v="48"/>
    <x v="346"/>
    <x v="350"/>
    <n v="0.7"/>
  </r>
  <r>
    <x v="1"/>
    <x v="0"/>
    <x v="0"/>
    <x v="0"/>
    <x v="2"/>
    <s v="Permanent"/>
    <s v="Chicago"/>
    <x v="34"/>
    <n v="56654"/>
    <n v="38"/>
    <n v="16"/>
    <n v="5"/>
    <n v="6"/>
    <n v="53"/>
    <x v="347"/>
    <x v="351"/>
    <n v="1.6"/>
  </r>
  <r>
    <x v="5"/>
    <x v="1"/>
    <x v="0"/>
    <x v="0"/>
    <x v="0"/>
    <s v="Permanent"/>
    <s v="Austin"/>
    <x v="19"/>
    <n v="110769"/>
    <n v="22"/>
    <n v="13"/>
    <n v="6"/>
    <n v="5"/>
    <n v="37"/>
    <x v="348"/>
    <x v="352"/>
    <n v="1.3"/>
  </r>
  <r>
    <x v="3"/>
    <x v="2"/>
    <x v="0"/>
    <x v="1"/>
    <x v="4"/>
    <s v="Permanent"/>
    <s v="Seattle"/>
    <x v="30"/>
    <n v="111423"/>
    <n v="26"/>
    <n v="15"/>
    <n v="10"/>
    <n v="6"/>
    <n v="26"/>
    <x v="349"/>
    <x v="353"/>
    <n v="1.5"/>
  </r>
  <r>
    <x v="5"/>
    <x v="2"/>
    <x v="0"/>
    <x v="1"/>
    <x v="6"/>
    <s v="Contract"/>
    <s v="Chicago"/>
    <x v="11"/>
    <n v="59320"/>
    <n v="39"/>
    <n v="16"/>
    <n v="1"/>
    <n v="4"/>
    <n v="48"/>
    <x v="350"/>
    <x v="354"/>
    <n v="1.6"/>
  </r>
  <r>
    <x v="6"/>
    <x v="0"/>
    <x v="0"/>
    <x v="0"/>
    <x v="3"/>
    <s v="Permanent"/>
    <s v="Boston"/>
    <x v="3"/>
    <n v="50808"/>
    <n v="27"/>
    <n v="9"/>
    <n v="7"/>
    <n v="6"/>
    <n v="50"/>
    <x v="351"/>
    <x v="355"/>
    <n v="0.9"/>
  </r>
  <r>
    <x v="3"/>
    <x v="2"/>
    <x v="3"/>
    <x v="0"/>
    <x v="5"/>
    <s v="Contract"/>
    <s v="Denver"/>
    <x v="20"/>
    <n v="82389"/>
    <n v="29"/>
    <n v="3"/>
    <n v="9"/>
    <n v="7"/>
    <n v="44"/>
    <x v="352"/>
    <x v="356"/>
    <n v="0.3"/>
  </r>
  <r>
    <x v="6"/>
    <x v="1"/>
    <x v="0"/>
    <x v="0"/>
    <x v="5"/>
    <s v="Contract"/>
    <s v="New York"/>
    <x v="8"/>
    <n v="64773"/>
    <n v="38"/>
    <n v="19"/>
    <n v="2"/>
    <n v="9"/>
    <n v="57"/>
    <x v="353"/>
    <x v="357"/>
    <n v="1.9"/>
  </r>
  <r>
    <x v="2"/>
    <x v="0"/>
    <x v="3"/>
    <x v="1"/>
    <x v="4"/>
    <s v="Contract"/>
    <s v="Denver"/>
    <x v="13"/>
    <n v="81168"/>
    <n v="20"/>
    <n v="5"/>
    <n v="10"/>
    <n v="7"/>
    <n v="33"/>
    <x v="354"/>
    <x v="358"/>
    <n v="0.5"/>
  </r>
  <r>
    <x v="4"/>
    <x v="2"/>
    <x v="0"/>
    <x v="1"/>
    <x v="5"/>
    <s v="Intern"/>
    <s v="New York"/>
    <x v="19"/>
    <n v="57747"/>
    <n v="27"/>
    <n v="10"/>
    <n v="5"/>
    <n v="6"/>
    <n v="27"/>
    <x v="355"/>
    <x v="359"/>
    <n v="1"/>
  </r>
  <r>
    <x v="5"/>
    <x v="0"/>
    <x v="1"/>
    <x v="3"/>
    <x v="4"/>
    <s v="Permanent"/>
    <s v="San Francisco"/>
    <x v="10"/>
    <n v="106396"/>
    <n v="20"/>
    <n v="17"/>
    <n v="10"/>
    <n v="1"/>
    <n v="46"/>
    <x v="356"/>
    <x v="360"/>
    <n v="1.7"/>
  </r>
  <r>
    <x v="4"/>
    <x v="2"/>
    <x v="2"/>
    <x v="3"/>
    <x v="0"/>
    <s v="Permanent"/>
    <s v="Denver"/>
    <x v="37"/>
    <n v="113692"/>
    <n v="19"/>
    <n v="15"/>
    <n v="4"/>
    <n v="2"/>
    <n v="21"/>
    <x v="357"/>
    <x v="361"/>
    <n v="1.5"/>
  </r>
  <r>
    <x v="4"/>
    <x v="2"/>
    <x v="3"/>
    <x v="0"/>
    <x v="3"/>
    <s v="Contract"/>
    <s v="Chicago"/>
    <x v="5"/>
    <n v="87505"/>
    <n v="20"/>
    <n v="8"/>
    <n v="6"/>
    <n v="1"/>
    <n v="36"/>
    <x v="358"/>
    <x v="362"/>
    <n v="0.8"/>
  </r>
  <r>
    <x v="5"/>
    <x v="2"/>
    <x v="0"/>
    <x v="2"/>
    <x v="2"/>
    <s v="Contract"/>
    <s v="New York"/>
    <x v="4"/>
    <n v="115896"/>
    <n v="35"/>
    <n v="15"/>
    <n v="6"/>
    <n v="9"/>
    <n v="56"/>
    <x v="359"/>
    <x v="363"/>
    <n v="1.5"/>
  </r>
  <r>
    <x v="3"/>
    <x v="1"/>
    <x v="1"/>
    <x v="2"/>
    <x v="6"/>
    <s v="Permanent"/>
    <s v="Austin"/>
    <x v="10"/>
    <n v="48135"/>
    <n v="2"/>
    <n v="14"/>
    <n v="11"/>
    <n v="9"/>
    <n v="33"/>
    <x v="360"/>
    <x v="364"/>
    <n v="1.4"/>
  </r>
  <r>
    <x v="2"/>
    <x v="1"/>
    <x v="2"/>
    <x v="1"/>
    <x v="2"/>
    <s v="Contract"/>
    <s v="Chicago"/>
    <x v="16"/>
    <n v="77377"/>
    <n v="30"/>
    <n v="7"/>
    <n v="2"/>
    <n v="7"/>
    <n v="44"/>
    <x v="361"/>
    <x v="365"/>
    <n v="0.7"/>
  </r>
  <r>
    <x v="6"/>
    <x v="0"/>
    <x v="3"/>
    <x v="1"/>
    <x v="0"/>
    <s v="Permanent"/>
    <s v="Austin"/>
    <x v="5"/>
    <n v="53554"/>
    <n v="34"/>
    <n v="12"/>
    <n v="2"/>
    <n v="2"/>
    <n v="49"/>
    <x v="362"/>
    <x v="366"/>
    <n v="1.2"/>
  </r>
  <r>
    <x v="1"/>
    <x v="2"/>
    <x v="2"/>
    <x v="1"/>
    <x v="6"/>
    <s v="Intern"/>
    <s v="Denver"/>
    <x v="8"/>
    <n v="92491"/>
    <n v="22"/>
    <n v="17"/>
    <n v="4"/>
    <n v="6"/>
    <n v="48"/>
    <x v="363"/>
    <x v="367"/>
    <n v="1.7"/>
  </r>
  <r>
    <x v="6"/>
    <x v="2"/>
    <x v="1"/>
    <x v="0"/>
    <x v="5"/>
    <s v="Contract"/>
    <s v="Austin"/>
    <x v="20"/>
    <n v="85621"/>
    <n v="3"/>
    <n v="17"/>
    <n v="1"/>
    <n v="4"/>
    <n v="39"/>
    <x v="364"/>
    <x v="368"/>
    <n v="1.7"/>
  </r>
  <r>
    <x v="1"/>
    <x v="1"/>
    <x v="3"/>
    <x v="2"/>
    <x v="1"/>
    <s v="Permanent"/>
    <s v="New York"/>
    <x v="10"/>
    <n v="88283"/>
    <n v="6"/>
    <n v="10"/>
    <n v="9"/>
    <n v="1"/>
    <n v="40"/>
    <x v="365"/>
    <x v="369"/>
    <n v="1"/>
  </r>
  <r>
    <x v="6"/>
    <x v="2"/>
    <x v="2"/>
    <x v="3"/>
    <x v="0"/>
    <s v="Contract"/>
    <s v="Chicago"/>
    <x v="20"/>
    <n v="115140"/>
    <n v="15"/>
    <n v="19"/>
    <n v="14"/>
    <n v="1"/>
    <n v="41"/>
    <x v="366"/>
    <x v="370"/>
    <n v="1.9"/>
  </r>
  <r>
    <x v="5"/>
    <x v="1"/>
    <x v="0"/>
    <x v="0"/>
    <x v="0"/>
    <s v="Permanent"/>
    <s v="Boston"/>
    <x v="40"/>
    <n v="46923"/>
    <n v="27"/>
    <n v="14"/>
    <n v="14"/>
    <n v="5"/>
    <n v="54"/>
    <x v="367"/>
    <x v="371"/>
    <n v="1.4"/>
  </r>
  <r>
    <x v="2"/>
    <x v="2"/>
    <x v="3"/>
    <x v="3"/>
    <x v="3"/>
    <s v="Permanent"/>
    <s v="Seattle"/>
    <x v="35"/>
    <n v="77591"/>
    <n v="10"/>
    <n v="11"/>
    <n v="13"/>
    <n v="2"/>
    <n v="56"/>
    <x v="368"/>
    <x v="372"/>
    <n v="1.1000000000000001"/>
  </r>
  <r>
    <x v="1"/>
    <x v="0"/>
    <x v="2"/>
    <x v="3"/>
    <x v="2"/>
    <s v="Contract"/>
    <s v="New York"/>
    <x v="6"/>
    <n v="92261"/>
    <n v="9"/>
    <n v="2"/>
    <n v="7"/>
    <n v="4"/>
    <n v="35"/>
    <x v="369"/>
    <x v="373"/>
    <n v="0.2"/>
  </r>
  <r>
    <x v="0"/>
    <x v="2"/>
    <x v="1"/>
    <x v="0"/>
    <x v="0"/>
    <s v="Intern"/>
    <s v="New York"/>
    <x v="35"/>
    <n v="84336"/>
    <n v="33"/>
    <n v="18"/>
    <n v="12"/>
    <n v="1"/>
    <n v="36"/>
    <x v="370"/>
    <x v="374"/>
    <n v="1.8"/>
  </r>
  <r>
    <x v="3"/>
    <x v="2"/>
    <x v="1"/>
    <x v="3"/>
    <x v="0"/>
    <s v="Permanent"/>
    <s v="Boston"/>
    <x v="40"/>
    <n v="104083"/>
    <n v="32"/>
    <n v="7"/>
    <n v="7"/>
    <n v="4"/>
    <n v="35"/>
    <x v="371"/>
    <x v="375"/>
    <n v="0.7"/>
  </r>
  <r>
    <x v="6"/>
    <x v="1"/>
    <x v="3"/>
    <x v="2"/>
    <x v="5"/>
    <s v="Permanent"/>
    <s v="Chicago"/>
    <x v="22"/>
    <n v="90948"/>
    <n v="6"/>
    <n v="12"/>
    <n v="3"/>
    <n v="6"/>
    <n v="21"/>
    <x v="372"/>
    <x v="376"/>
    <n v="1.2"/>
  </r>
  <r>
    <x v="6"/>
    <x v="2"/>
    <x v="2"/>
    <x v="3"/>
    <x v="5"/>
    <s v="Permanent"/>
    <s v="Chicago"/>
    <x v="26"/>
    <n v="63002"/>
    <n v="36"/>
    <n v="2"/>
    <n v="11"/>
    <n v="4"/>
    <n v="23"/>
    <x v="373"/>
    <x v="377"/>
    <n v="0.2"/>
  </r>
  <r>
    <x v="1"/>
    <x v="2"/>
    <x v="3"/>
    <x v="2"/>
    <x v="6"/>
    <s v="Intern"/>
    <s v="Denver"/>
    <x v="6"/>
    <n v="110098"/>
    <n v="2"/>
    <n v="18"/>
    <n v="12"/>
    <n v="1"/>
    <n v="40"/>
    <x v="374"/>
    <x v="378"/>
    <n v="1.8"/>
  </r>
  <r>
    <x v="3"/>
    <x v="1"/>
    <x v="3"/>
    <x v="2"/>
    <x v="4"/>
    <s v="Intern"/>
    <s v="Austin"/>
    <x v="9"/>
    <n v="103016"/>
    <n v="29"/>
    <n v="6"/>
    <n v="3"/>
    <n v="7"/>
    <n v="58"/>
    <x v="375"/>
    <x v="379"/>
    <n v="0.6"/>
  </r>
  <r>
    <x v="3"/>
    <x v="0"/>
    <x v="2"/>
    <x v="2"/>
    <x v="4"/>
    <s v="Contract"/>
    <s v="Denver"/>
    <x v="34"/>
    <n v="56672"/>
    <n v="4"/>
    <n v="10"/>
    <n v="1"/>
    <n v="2"/>
    <n v="53"/>
    <x v="376"/>
    <x v="380"/>
    <n v="1"/>
  </r>
  <r>
    <x v="5"/>
    <x v="0"/>
    <x v="2"/>
    <x v="1"/>
    <x v="1"/>
    <s v="Intern"/>
    <s v="Boston"/>
    <x v="34"/>
    <n v="34213"/>
    <n v="1"/>
    <n v="15"/>
    <n v="3"/>
    <n v="9"/>
    <n v="49"/>
    <x v="377"/>
    <x v="381"/>
    <n v="1.5"/>
  </r>
  <r>
    <x v="0"/>
    <x v="1"/>
    <x v="0"/>
    <x v="3"/>
    <x v="4"/>
    <s v="Contract"/>
    <s v="Denver"/>
    <x v="9"/>
    <n v="40293"/>
    <n v="19"/>
    <n v="5"/>
    <n v="3"/>
    <n v="3"/>
    <n v="25"/>
    <x v="378"/>
    <x v="382"/>
    <n v="0.5"/>
  </r>
  <r>
    <x v="5"/>
    <x v="1"/>
    <x v="2"/>
    <x v="0"/>
    <x v="3"/>
    <s v="Contract"/>
    <s v="Boston"/>
    <x v="11"/>
    <n v="85860"/>
    <n v="26"/>
    <n v="3"/>
    <n v="4"/>
    <n v="8"/>
    <n v="36"/>
    <x v="379"/>
    <x v="383"/>
    <n v="0.3"/>
  </r>
  <r>
    <x v="5"/>
    <x v="1"/>
    <x v="1"/>
    <x v="0"/>
    <x v="1"/>
    <s v="Intern"/>
    <s v="Chicago"/>
    <x v="3"/>
    <n v="92507"/>
    <n v="25"/>
    <n v="5"/>
    <n v="4"/>
    <n v="8"/>
    <n v="58"/>
    <x v="380"/>
    <x v="384"/>
    <n v="0.5"/>
  </r>
  <r>
    <x v="5"/>
    <x v="1"/>
    <x v="3"/>
    <x v="3"/>
    <x v="6"/>
    <s v="Contract"/>
    <s v="Austin"/>
    <x v="20"/>
    <n v="87134"/>
    <n v="10"/>
    <n v="8"/>
    <n v="3"/>
    <n v="3"/>
    <n v="44"/>
    <x v="381"/>
    <x v="385"/>
    <n v="0.8"/>
  </r>
  <r>
    <x v="5"/>
    <x v="1"/>
    <x v="3"/>
    <x v="1"/>
    <x v="5"/>
    <s v="Intern"/>
    <s v="Denver"/>
    <x v="18"/>
    <n v="32100"/>
    <n v="15"/>
    <n v="8"/>
    <n v="10"/>
    <n v="4"/>
    <n v="24"/>
    <x v="382"/>
    <x v="386"/>
    <n v="0.8"/>
  </r>
  <r>
    <x v="5"/>
    <x v="0"/>
    <x v="1"/>
    <x v="1"/>
    <x v="4"/>
    <s v="Contract"/>
    <s v="New York"/>
    <x v="0"/>
    <n v="91997"/>
    <n v="22"/>
    <n v="8"/>
    <n v="12"/>
    <n v="2"/>
    <n v="24"/>
    <x v="383"/>
    <x v="387"/>
    <n v="0.8"/>
  </r>
  <r>
    <x v="2"/>
    <x v="0"/>
    <x v="2"/>
    <x v="2"/>
    <x v="2"/>
    <s v="Intern"/>
    <s v="San Francisco"/>
    <x v="34"/>
    <n v="58172"/>
    <n v="21"/>
    <n v="12"/>
    <n v="8"/>
    <n v="4"/>
    <n v="39"/>
    <x v="384"/>
    <x v="388"/>
    <n v="1.2"/>
  </r>
  <r>
    <x v="3"/>
    <x v="1"/>
    <x v="1"/>
    <x v="3"/>
    <x v="5"/>
    <s v="Intern"/>
    <s v="Seattle"/>
    <x v="7"/>
    <n v="50132"/>
    <n v="22"/>
    <n v="8"/>
    <n v="8"/>
    <n v="9"/>
    <n v="35"/>
    <x v="385"/>
    <x v="389"/>
    <n v="0.8"/>
  </r>
  <r>
    <x v="5"/>
    <x v="2"/>
    <x v="1"/>
    <x v="3"/>
    <x v="3"/>
    <s v="Contract"/>
    <s v="New York"/>
    <x v="33"/>
    <n v="48199"/>
    <n v="36"/>
    <n v="11"/>
    <n v="13"/>
    <n v="2"/>
    <n v="56"/>
    <x v="386"/>
    <x v="390"/>
    <n v="1.1000000000000001"/>
  </r>
  <r>
    <x v="3"/>
    <x v="1"/>
    <x v="0"/>
    <x v="0"/>
    <x v="5"/>
    <s v="Permanent"/>
    <s v="Chicago"/>
    <x v="2"/>
    <n v="66609"/>
    <n v="34"/>
    <n v="14"/>
    <n v="13"/>
    <n v="3"/>
    <n v="59"/>
    <x v="387"/>
    <x v="391"/>
    <n v="1.4"/>
  </r>
  <r>
    <x v="3"/>
    <x v="2"/>
    <x v="1"/>
    <x v="3"/>
    <x v="3"/>
    <s v="Contract"/>
    <s v="Seattle"/>
    <x v="39"/>
    <n v="72965"/>
    <n v="30"/>
    <n v="8"/>
    <n v="1"/>
    <n v="4"/>
    <n v="28"/>
    <x v="388"/>
    <x v="392"/>
    <n v="0.8"/>
  </r>
  <r>
    <x v="4"/>
    <x v="1"/>
    <x v="3"/>
    <x v="1"/>
    <x v="3"/>
    <s v="Intern"/>
    <s v="San Francisco"/>
    <x v="2"/>
    <n v="38016"/>
    <n v="25"/>
    <n v="10"/>
    <n v="7"/>
    <n v="5"/>
    <n v="24"/>
    <x v="389"/>
    <x v="393"/>
    <n v="1"/>
  </r>
  <r>
    <x v="2"/>
    <x v="1"/>
    <x v="1"/>
    <x v="3"/>
    <x v="3"/>
    <s v="Permanent"/>
    <s v="San Francisco"/>
    <x v="30"/>
    <n v="69779"/>
    <n v="28"/>
    <n v="7"/>
    <n v="11"/>
    <n v="1"/>
    <n v="21"/>
    <x v="390"/>
    <x v="394"/>
    <n v="0.7"/>
  </r>
  <r>
    <x v="5"/>
    <x v="0"/>
    <x v="3"/>
    <x v="0"/>
    <x v="6"/>
    <s v="Contract"/>
    <s v="Austin"/>
    <x v="38"/>
    <n v="61881"/>
    <n v="1"/>
    <n v="17"/>
    <n v="2"/>
    <n v="7"/>
    <n v="28"/>
    <x v="391"/>
    <x v="395"/>
    <n v="1.7"/>
  </r>
  <r>
    <x v="6"/>
    <x v="2"/>
    <x v="3"/>
    <x v="2"/>
    <x v="3"/>
    <s v="Contract"/>
    <s v="Seattle"/>
    <x v="38"/>
    <n v="112594"/>
    <n v="4"/>
    <n v="4"/>
    <n v="1"/>
    <n v="7"/>
    <n v="55"/>
    <x v="392"/>
    <x v="396"/>
    <n v="0.4"/>
  </r>
  <r>
    <x v="1"/>
    <x v="2"/>
    <x v="3"/>
    <x v="0"/>
    <x v="3"/>
    <s v="Contract"/>
    <s v="Austin"/>
    <x v="24"/>
    <n v="54472"/>
    <n v="7"/>
    <n v="13"/>
    <n v="3"/>
    <n v="9"/>
    <n v="41"/>
    <x v="393"/>
    <x v="397"/>
    <n v="1.3"/>
  </r>
  <r>
    <x v="0"/>
    <x v="0"/>
    <x v="2"/>
    <x v="0"/>
    <x v="2"/>
    <s v="Permanent"/>
    <s v="New York"/>
    <x v="12"/>
    <n v="81813"/>
    <n v="9"/>
    <n v="4"/>
    <n v="4"/>
    <n v="4"/>
    <n v="41"/>
    <x v="394"/>
    <x v="398"/>
    <n v="0.4"/>
  </r>
  <r>
    <x v="6"/>
    <x v="0"/>
    <x v="0"/>
    <x v="2"/>
    <x v="1"/>
    <s v="Intern"/>
    <s v="Boston"/>
    <x v="39"/>
    <n v="66021"/>
    <n v="36"/>
    <n v="5"/>
    <n v="13"/>
    <n v="6"/>
    <n v="41"/>
    <x v="395"/>
    <x v="399"/>
    <n v="0.5"/>
  </r>
  <r>
    <x v="2"/>
    <x v="0"/>
    <x v="3"/>
    <x v="0"/>
    <x v="0"/>
    <s v="Contract"/>
    <s v="Boston"/>
    <x v="11"/>
    <n v="84131"/>
    <n v="19"/>
    <n v="4"/>
    <n v="6"/>
    <n v="2"/>
    <n v="53"/>
    <x v="396"/>
    <x v="400"/>
    <n v="0.4"/>
  </r>
  <r>
    <x v="1"/>
    <x v="0"/>
    <x v="3"/>
    <x v="0"/>
    <x v="1"/>
    <s v="Contract"/>
    <s v="Boston"/>
    <x v="36"/>
    <n v="54087"/>
    <n v="1"/>
    <n v="18"/>
    <n v="10"/>
    <n v="4"/>
    <n v="48"/>
    <x v="397"/>
    <x v="401"/>
    <n v="1.8"/>
  </r>
  <r>
    <x v="2"/>
    <x v="2"/>
    <x v="2"/>
    <x v="3"/>
    <x v="3"/>
    <s v="Contract"/>
    <s v="Seattle"/>
    <x v="38"/>
    <n v="42828"/>
    <n v="10"/>
    <n v="6"/>
    <n v="14"/>
    <n v="2"/>
    <n v="57"/>
    <x v="398"/>
    <x v="402"/>
    <n v="0.6"/>
  </r>
  <r>
    <x v="3"/>
    <x v="2"/>
    <x v="3"/>
    <x v="3"/>
    <x v="2"/>
    <s v="Contract"/>
    <s v="Boston"/>
    <x v="4"/>
    <n v="91610"/>
    <n v="36"/>
    <n v="2"/>
    <n v="5"/>
    <n v="5"/>
    <n v="52"/>
    <x v="399"/>
    <x v="403"/>
    <n v="0.2"/>
  </r>
  <r>
    <x v="1"/>
    <x v="1"/>
    <x v="1"/>
    <x v="2"/>
    <x v="5"/>
    <s v="Contract"/>
    <s v="New York"/>
    <x v="6"/>
    <n v="31401"/>
    <n v="9"/>
    <n v="11"/>
    <n v="14"/>
    <n v="7"/>
    <n v="37"/>
    <x v="400"/>
    <x v="404"/>
    <n v="1.1000000000000001"/>
  </r>
  <r>
    <x v="3"/>
    <x v="1"/>
    <x v="1"/>
    <x v="3"/>
    <x v="2"/>
    <s v="Intern"/>
    <s v="Austin"/>
    <x v="18"/>
    <n v="115179"/>
    <n v="32"/>
    <n v="14"/>
    <n v="4"/>
    <n v="1"/>
    <n v="26"/>
    <x v="401"/>
    <x v="405"/>
    <n v="1.4"/>
  </r>
  <r>
    <x v="6"/>
    <x v="0"/>
    <x v="0"/>
    <x v="3"/>
    <x v="3"/>
    <s v="Intern"/>
    <s v="Seattle"/>
    <x v="26"/>
    <n v="45193"/>
    <n v="32"/>
    <n v="5"/>
    <n v="8"/>
    <n v="7"/>
    <n v="20"/>
    <x v="402"/>
    <x v="406"/>
    <n v="0.5"/>
  </r>
  <r>
    <x v="6"/>
    <x v="0"/>
    <x v="3"/>
    <x v="0"/>
    <x v="2"/>
    <s v="Contract"/>
    <s v="Austin"/>
    <x v="30"/>
    <n v="74864"/>
    <n v="6"/>
    <n v="6"/>
    <n v="11"/>
    <n v="6"/>
    <n v="52"/>
    <x v="403"/>
    <x v="407"/>
    <n v="0.6"/>
  </r>
  <r>
    <x v="1"/>
    <x v="0"/>
    <x v="2"/>
    <x v="1"/>
    <x v="4"/>
    <s v="Permanent"/>
    <s v="Seattle"/>
    <x v="11"/>
    <n v="50307"/>
    <n v="38"/>
    <n v="10"/>
    <n v="12"/>
    <n v="6"/>
    <n v="20"/>
    <x v="404"/>
    <x v="408"/>
    <n v="1"/>
  </r>
  <r>
    <x v="1"/>
    <x v="1"/>
    <x v="1"/>
    <x v="3"/>
    <x v="2"/>
    <s v="Intern"/>
    <s v="Austin"/>
    <x v="9"/>
    <n v="49611"/>
    <n v="17"/>
    <n v="8"/>
    <n v="14"/>
    <n v="8"/>
    <n v="43"/>
    <x v="405"/>
    <x v="409"/>
    <n v="0.8"/>
  </r>
  <r>
    <x v="5"/>
    <x v="1"/>
    <x v="2"/>
    <x v="1"/>
    <x v="3"/>
    <s v="Permanent"/>
    <s v="San Francisco"/>
    <x v="31"/>
    <n v="73791"/>
    <n v="10"/>
    <n v="14"/>
    <n v="4"/>
    <n v="8"/>
    <n v="23"/>
    <x v="406"/>
    <x v="410"/>
    <n v="1.4"/>
  </r>
  <r>
    <x v="2"/>
    <x v="1"/>
    <x v="2"/>
    <x v="3"/>
    <x v="6"/>
    <s v="Intern"/>
    <s v="Austin"/>
    <x v="10"/>
    <n v="41950"/>
    <n v="27"/>
    <n v="3"/>
    <n v="13"/>
    <n v="6"/>
    <n v="23"/>
    <x v="407"/>
    <x v="411"/>
    <n v="0.3"/>
  </r>
  <r>
    <x v="5"/>
    <x v="1"/>
    <x v="1"/>
    <x v="3"/>
    <x v="4"/>
    <s v="Contract"/>
    <s v="Boston"/>
    <x v="20"/>
    <n v="106240"/>
    <n v="35"/>
    <n v="12"/>
    <n v="10"/>
    <n v="3"/>
    <n v="37"/>
    <x v="408"/>
    <x v="412"/>
    <n v="1.2"/>
  </r>
  <r>
    <x v="2"/>
    <x v="1"/>
    <x v="2"/>
    <x v="2"/>
    <x v="2"/>
    <s v="Intern"/>
    <s v="San Francisco"/>
    <x v="24"/>
    <n v="107403"/>
    <n v="21"/>
    <n v="16"/>
    <n v="12"/>
    <n v="5"/>
    <n v="46"/>
    <x v="409"/>
    <x v="413"/>
    <n v="1.6"/>
  </r>
  <r>
    <x v="5"/>
    <x v="1"/>
    <x v="1"/>
    <x v="2"/>
    <x v="0"/>
    <s v="Contract"/>
    <s v="Austin"/>
    <x v="42"/>
    <n v="32745"/>
    <n v="25"/>
    <n v="17"/>
    <n v="13"/>
    <n v="2"/>
    <n v="51"/>
    <x v="410"/>
    <x v="414"/>
    <n v="1.7"/>
  </r>
  <r>
    <x v="3"/>
    <x v="1"/>
    <x v="2"/>
    <x v="2"/>
    <x v="0"/>
    <s v="Intern"/>
    <s v="Seattle"/>
    <x v="10"/>
    <n v="85243"/>
    <n v="28"/>
    <n v="1"/>
    <n v="2"/>
    <n v="5"/>
    <n v="52"/>
    <x v="411"/>
    <x v="415"/>
    <n v="0.1"/>
  </r>
  <r>
    <x v="1"/>
    <x v="0"/>
    <x v="1"/>
    <x v="1"/>
    <x v="2"/>
    <s v="Contract"/>
    <s v="Seattle"/>
    <x v="23"/>
    <n v="33866"/>
    <n v="15"/>
    <n v="10"/>
    <n v="3"/>
    <n v="9"/>
    <n v="47"/>
    <x v="412"/>
    <x v="416"/>
    <n v="1"/>
  </r>
  <r>
    <x v="6"/>
    <x v="0"/>
    <x v="3"/>
    <x v="0"/>
    <x v="6"/>
    <s v="Contract"/>
    <s v="Seattle"/>
    <x v="24"/>
    <n v="62245"/>
    <n v="4"/>
    <n v="10"/>
    <n v="6"/>
    <n v="1"/>
    <n v="55"/>
    <x v="413"/>
    <x v="417"/>
    <n v="1"/>
  </r>
  <r>
    <x v="2"/>
    <x v="0"/>
    <x v="0"/>
    <x v="3"/>
    <x v="5"/>
    <s v="Contract"/>
    <s v="Chicago"/>
    <x v="35"/>
    <n v="74724"/>
    <n v="29"/>
    <n v="2"/>
    <n v="8"/>
    <n v="5"/>
    <n v="25"/>
    <x v="414"/>
    <x v="418"/>
    <n v="0.2"/>
  </r>
  <r>
    <x v="2"/>
    <x v="0"/>
    <x v="1"/>
    <x v="3"/>
    <x v="3"/>
    <s v="Contract"/>
    <s v="New York"/>
    <x v="40"/>
    <n v="101354"/>
    <n v="9"/>
    <n v="9"/>
    <n v="8"/>
    <n v="6"/>
    <n v="35"/>
    <x v="230"/>
    <x v="419"/>
    <n v="0.9"/>
  </r>
  <r>
    <x v="6"/>
    <x v="1"/>
    <x v="1"/>
    <x v="3"/>
    <x v="0"/>
    <s v="Permanent"/>
    <s v="Seattle"/>
    <x v="23"/>
    <n v="81374"/>
    <n v="27"/>
    <n v="13"/>
    <n v="11"/>
    <n v="7"/>
    <n v="53"/>
    <x v="415"/>
    <x v="420"/>
    <n v="1.3"/>
  </r>
  <r>
    <x v="5"/>
    <x v="2"/>
    <x v="0"/>
    <x v="1"/>
    <x v="5"/>
    <s v="Contract"/>
    <s v="San Francisco"/>
    <x v="32"/>
    <n v="60116"/>
    <n v="26"/>
    <n v="16"/>
    <n v="9"/>
    <n v="9"/>
    <n v="42"/>
    <x v="416"/>
    <x v="421"/>
    <n v="1.6"/>
  </r>
  <r>
    <x v="2"/>
    <x v="1"/>
    <x v="1"/>
    <x v="2"/>
    <x v="2"/>
    <s v="Permanent"/>
    <s v="Seattle"/>
    <x v="38"/>
    <n v="111029"/>
    <n v="19"/>
    <n v="18"/>
    <n v="7"/>
    <n v="6"/>
    <n v="43"/>
    <x v="417"/>
    <x v="422"/>
    <n v="1.8"/>
  </r>
  <r>
    <x v="0"/>
    <x v="2"/>
    <x v="1"/>
    <x v="0"/>
    <x v="5"/>
    <s v="Permanent"/>
    <s v="Chicago"/>
    <x v="37"/>
    <n v="50447"/>
    <n v="28"/>
    <n v="19"/>
    <n v="13"/>
    <n v="5"/>
    <n v="32"/>
    <x v="418"/>
    <x v="423"/>
    <n v="1.9"/>
  </r>
  <r>
    <x v="3"/>
    <x v="0"/>
    <x v="2"/>
    <x v="1"/>
    <x v="4"/>
    <s v="Contract"/>
    <s v="Boston"/>
    <x v="20"/>
    <n v="60431"/>
    <n v="17"/>
    <n v="12"/>
    <n v="2"/>
    <n v="7"/>
    <n v="37"/>
    <x v="419"/>
    <x v="424"/>
    <n v="1.2"/>
  </r>
  <r>
    <x v="1"/>
    <x v="1"/>
    <x v="0"/>
    <x v="2"/>
    <x v="1"/>
    <s v="Permanent"/>
    <s v="San Francisco"/>
    <x v="18"/>
    <n v="47908"/>
    <n v="20"/>
    <n v="8"/>
    <n v="8"/>
    <n v="1"/>
    <n v="32"/>
    <x v="420"/>
    <x v="425"/>
    <n v="0.8"/>
  </r>
  <r>
    <x v="6"/>
    <x v="0"/>
    <x v="3"/>
    <x v="1"/>
    <x v="0"/>
    <s v="Intern"/>
    <s v="Chicago"/>
    <x v="1"/>
    <n v="59336"/>
    <n v="39"/>
    <n v="17"/>
    <n v="7"/>
    <n v="5"/>
    <n v="56"/>
    <x v="421"/>
    <x v="426"/>
    <n v="1.7"/>
  </r>
  <r>
    <x v="1"/>
    <x v="1"/>
    <x v="1"/>
    <x v="0"/>
    <x v="2"/>
    <s v="Contract"/>
    <s v="Boston"/>
    <x v="30"/>
    <n v="70992"/>
    <n v="23"/>
    <n v="15"/>
    <n v="8"/>
    <n v="2"/>
    <n v="58"/>
    <x v="422"/>
    <x v="427"/>
    <n v="1.5"/>
  </r>
  <r>
    <x v="0"/>
    <x v="0"/>
    <x v="0"/>
    <x v="2"/>
    <x v="3"/>
    <s v="Permanent"/>
    <s v="Denver"/>
    <x v="21"/>
    <n v="85350"/>
    <n v="32"/>
    <n v="10"/>
    <n v="12"/>
    <n v="4"/>
    <n v="36"/>
    <x v="423"/>
    <x v="428"/>
    <n v="1"/>
  </r>
  <r>
    <x v="2"/>
    <x v="2"/>
    <x v="2"/>
    <x v="1"/>
    <x v="6"/>
    <s v="Contract"/>
    <s v="Denver"/>
    <x v="33"/>
    <n v="99561"/>
    <n v="33"/>
    <n v="15"/>
    <n v="3"/>
    <n v="7"/>
    <n v="34"/>
    <x v="424"/>
    <x v="429"/>
    <n v="1.5"/>
  </r>
  <r>
    <x v="2"/>
    <x v="2"/>
    <x v="3"/>
    <x v="0"/>
    <x v="4"/>
    <s v="Contract"/>
    <s v="San Francisco"/>
    <x v="24"/>
    <n v="81955"/>
    <n v="5"/>
    <n v="15"/>
    <n v="7"/>
    <n v="5"/>
    <n v="37"/>
    <x v="425"/>
    <x v="430"/>
    <n v="1.5"/>
  </r>
  <r>
    <x v="0"/>
    <x v="2"/>
    <x v="0"/>
    <x v="3"/>
    <x v="2"/>
    <s v="Contract"/>
    <s v="Austin"/>
    <x v="42"/>
    <n v="91240"/>
    <n v="34"/>
    <n v="7"/>
    <n v="10"/>
    <n v="6"/>
    <n v="42"/>
    <x v="426"/>
    <x v="431"/>
    <n v="0.7"/>
  </r>
  <r>
    <x v="6"/>
    <x v="1"/>
    <x v="3"/>
    <x v="0"/>
    <x v="3"/>
    <s v="Permanent"/>
    <s v="New York"/>
    <x v="27"/>
    <n v="50093"/>
    <n v="11"/>
    <n v="13"/>
    <n v="13"/>
    <n v="2"/>
    <n v="49"/>
    <x v="427"/>
    <x v="432"/>
    <n v="1.3"/>
  </r>
  <r>
    <x v="3"/>
    <x v="2"/>
    <x v="3"/>
    <x v="3"/>
    <x v="6"/>
    <s v="Intern"/>
    <s v="New York"/>
    <x v="1"/>
    <n v="36155"/>
    <n v="3"/>
    <n v="17"/>
    <n v="9"/>
    <n v="3"/>
    <n v="53"/>
    <x v="428"/>
    <x v="433"/>
    <n v="1.7"/>
  </r>
  <r>
    <x v="4"/>
    <x v="1"/>
    <x v="3"/>
    <x v="1"/>
    <x v="6"/>
    <s v="Intern"/>
    <s v="Chicago"/>
    <x v="25"/>
    <n v="76607"/>
    <n v="33"/>
    <n v="9"/>
    <n v="3"/>
    <n v="7"/>
    <n v="23"/>
    <x v="429"/>
    <x v="434"/>
    <n v="0.9"/>
  </r>
  <r>
    <x v="6"/>
    <x v="2"/>
    <x v="1"/>
    <x v="2"/>
    <x v="2"/>
    <s v="Permanent"/>
    <s v="Boston"/>
    <x v="39"/>
    <n v="63487"/>
    <n v="11"/>
    <n v="8"/>
    <n v="14"/>
    <n v="2"/>
    <n v="22"/>
    <x v="430"/>
    <x v="435"/>
    <n v="0.8"/>
  </r>
  <r>
    <x v="4"/>
    <x v="2"/>
    <x v="1"/>
    <x v="2"/>
    <x v="4"/>
    <s v="Contract"/>
    <s v="New York"/>
    <x v="26"/>
    <n v="85668"/>
    <n v="16"/>
    <n v="18"/>
    <n v="10"/>
    <n v="6"/>
    <n v="26"/>
    <x v="431"/>
    <x v="436"/>
    <n v="1.8"/>
  </r>
  <r>
    <x v="0"/>
    <x v="1"/>
    <x v="2"/>
    <x v="1"/>
    <x v="5"/>
    <s v="Permanent"/>
    <s v="Boston"/>
    <x v="24"/>
    <n v="50963"/>
    <n v="18"/>
    <n v="13"/>
    <n v="6"/>
    <n v="5"/>
    <n v="37"/>
    <x v="432"/>
    <x v="437"/>
    <n v="1.3"/>
  </r>
  <r>
    <x v="5"/>
    <x v="1"/>
    <x v="2"/>
    <x v="2"/>
    <x v="5"/>
    <s v="Permanent"/>
    <s v="Boston"/>
    <x v="16"/>
    <n v="80124"/>
    <n v="30"/>
    <n v="16"/>
    <n v="2"/>
    <n v="1"/>
    <n v="26"/>
    <x v="433"/>
    <x v="438"/>
    <n v="1.6"/>
  </r>
  <r>
    <x v="4"/>
    <x v="2"/>
    <x v="0"/>
    <x v="2"/>
    <x v="6"/>
    <s v="Permanent"/>
    <s v="Chicago"/>
    <x v="10"/>
    <n v="82870"/>
    <n v="10"/>
    <n v="9"/>
    <n v="2"/>
    <n v="4"/>
    <n v="59"/>
    <x v="434"/>
    <x v="439"/>
    <n v="0.9"/>
  </r>
  <r>
    <x v="3"/>
    <x v="1"/>
    <x v="2"/>
    <x v="3"/>
    <x v="5"/>
    <s v="Contract"/>
    <s v="Chicago"/>
    <x v="9"/>
    <n v="86547"/>
    <n v="18"/>
    <n v="12"/>
    <n v="5"/>
    <n v="2"/>
    <n v="25"/>
    <x v="435"/>
    <x v="440"/>
    <n v="1.2"/>
  </r>
  <r>
    <x v="5"/>
    <x v="2"/>
    <x v="3"/>
    <x v="1"/>
    <x v="1"/>
    <s v="Permanent"/>
    <s v="Chicago"/>
    <x v="28"/>
    <n v="94110"/>
    <n v="38"/>
    <n v="12"/>
    <n v="5"/>
    <n v="4"/>
    <n v="41"/>
    <x v="436"/>
    <x v="441"/>
    <n v="1.2"/>
  </r>
  <r>
    <x v="4"/>
    <x v="1"/>
    <x v="3"/>
    <x v="0"/>
    <x v="6"/>
    <s v="Contract"/>
    <s v="New York"/>
    <x v="19"/>
    <n v="83554"/>
    <n v="19"/>
    <n v="6"/>
    <n v="13"/>
    <n v="1"/>
    <n v="20"/>
    <x v="437"/>
    <x v="442"/>
    <n v="0.6"/>
  </r>
  <r>
    <x v="0"/>
    <x v="0"/>
    <x v="1"/>
    <x v="3"/>
    <x v="6"/>
    <s v="Permanent"/>
    <s v="Denver"/>
    <x v="22"/>
    <n v="50936"/>
    <n v="36"/>
    <n v="19"/>
    <n v="7"/>
    <n v="2"/>
    <n v="23"/>
    <x v="438"/>
    <x v="443"/>
    <n v="1.9"/>
  </r>
  <r>
    <x v="5"/>
    <x v="0"/>
    <x v="3"/>
    <x v="1"/>
    <x v="3"/>
    <s v="Intern"/>
    <s v="Chicago"/>
    <x v="31"/>
    <n v="34426"/>
    <n v="13"/>
    <n v="7"/>
    <n v="12"/>
    <n v="8"/>
    <n v="48"/>
    <x v="439"/>
    <x v="444"/>
    <n v="0.7"/>
  </r>
  <r>
    <x v="0"/>
    <x v="0"/>
    <x v="0"/>
    <x v="3"/>
    <x v="5"/>
    <s v="Permanent"/>
    <s v="New York"/>
    <x v="3"/>
    <n v="118839"/>
    <n v="3"/>
    <n v="3"/>
    <n v="2"/>
    <n v="6"/>
    <n v="40"/>
    <x v="440"/>
    <x v="445"/>
    <n v="0.3"/>
  </r>
  <r>
    <x v="4"/>
    <x v="0"/>
    <x v="3"/>
    <x v="0"/>
    <x v="4"/>
    <s v="Permanent"/>
    <s v="Chicago"/>
    <x v="4"/>
    <n v="57606"/>
    <n v="10"/>
    <n v="16"/>
    <n v="11"/>
    <n v="2"/>
    <n v="45"/>
    <x v="441"/>
    <x v="446"/>
    <n v="1.6"/>
  </r>
  <r>
    <x v="0"/>
    <x v="0"/>
    <x v="3"/>
    <x v="0"/>
    <x v="6"/>
    <s v="Intern"/>
    <s v="Seattle"/>
    <x v="8"/>
    <n v="77832"/>
    <n v="38"/>
    <n v="18"/>
    <n v="14"/>
    <n v="6"/>
    <n v="33"/>
    <x v="442"/>
    <x v="447"/>
    <n v="1.8"/>
  </r>
  <r>
    <x v="3"/>
    <x v="2"/>
    <x v="0"/>
    <x v="1"/>
    <x v="4"/>
    <s v="Contract"/>
    <s v="Boston"/>
    <x v="41"/>
    <n v="58151"/>
    <n v="1"/>
    <n v="16"/>
    <n v="13"/>
    <n v="9"/>
    <n v="28"/>
    <x v="443"/>
    <x v="448"/>
    <n v="1.6"/>
  </r>
  <r>
    <x v="4"/>
    <x v="0"/>
    <x v="2"/>
    <x v="0"/>
    <x v="1"/>
    <s v="Contract"/>
    <s v="Chicago"/>
    <x v="7"/>
    <n v="109303"/>
    <n v="27"/>
    <n v="7"/>
    <n v="7"/>
    <n v="7"/>
    <n v="31"/>
    <x v="444"/>
    <x v="449"/>
    <n v="0.7"/>
  </r>
  <r>
    <x v="4"/>
    <x v="0"/>
    <x v="2"/>
    <x v="3"/>
    <x v="3"/>
    <s v="Permanent"/>
    <s v="San Francisco"/>
    <x v="2"/>
    <n v="41308"/>
    <n v="8"/>
    <n v="4"/>
    <n v="5"/>
    <n v="9"/>
    <n v="25"/>
    <x v="445"/>
    <x v="450"/>
    <n v="0.4"/>
  </r>
  <r>
    <x v="4"/>
    <x v="0"/>
    <x v="0"/>
    <x v="0"/>
    <x v="2"/>
    <s v="Intern"/>
    <s v="Boston"/>
    <x v="5"/>
    <n v="92522"/>
    <n v="17"/>
    <n v="8"/>
    <n v="14"/>
    <n v="5"/>
    <n v="39"/>
    <x v="446"/>
    <x v="451"/>
    <n v="0.8"/>
  </r>
  <r>
    <x v="6"/>
    <x v="0"/>
    <x v="1"/>
    <x v="3"/>
    <x v="4"/>
    <s v="Contract"/>
    <s v="Boston"/>
    <x v="27"/>
    <n v="75671"/>
    <n v="9"/>
    <n v="13"/>
    <n v="6"/>
    <n v="7"/>
    <n v="43"/>
    <x v="447"/>
    <x v="452"/>
    <n v="1.3"/>
  </r>
  <r>
    <x v="6"/>
    <x v="1"/>
    <x v="3"/>
    <x v="3"/>
    <x v="6"/>
    <s v="Permanent"/>
    <s v="Chicago"/>
    <x v="18"/>
    <n v="32204"/>
    <n v="6"/>
    <n v="13"/>
    <n v="8"/>
    <n v="7"/>
    <n v="46"/>
    <x v="448"/>
    <x v="453"/>
    <n v="1.3"/>
  </r>
  <r>
    <x v="6"/>
    <x v="2"/>
    <x v="0"/>
    <x v="0"/>
    <x v="1"/>
    <s v="Intern"/>
    <s v="Denver"/>
    <x v="8"/>
    <n v="117265"/>
    <n v="25"/>
    <n v="17"/>
    <n v="10"/>
    <n v="3"/>
    <n v="57"/>
    <x v="449"/>
    <x v="454"/>
    <n v="1.7"/>
  </r>
  <r>
    <x v="3"/>
    <x v="0"/>
    <x v="3"/>
    <x v="1"/>
    <x v="0"/>
    <s v="Contract"/>
    <s v="Austin"/>
    <x v="19"/>
    <n v="61131"/>
    <n v="39"/>
    <n v="17"/>
    <n v="13"/>
    <n v="7"/>
    <n v="27"/>
    <x v="450"/>
    <x v="455"/>
    <n v="1.7"/>
  </r>
  <r>
    <x v="5"/>
    <x v="0"/>
    <x v="1"/>
    <x v="2"/>
    <x v="1"/>
    <s v="Contract"/>
    <s v="Denver"/>
    <x v="38"/>
    <n v="82428"/>
    <n v="28"/>
    <n v="5"/>
    <n v="14"/>
    <n v="1"/>
    <n v="20"/>
    <x v="451"/>
    <x v="456"/>
    <n v="0.5"/>
  </r>
  <r>
    <x v="0"/>
    <x v="0"/>
    <x v="3"/>
    <x v="0"/>
    <x v="1"/>
    <s v="Intern"/>
    <s v="Chicago"/>
    <x v="36"/>
    <n v="63870"/>
    <n v="33"/>
    <n v="6"/>
    <n v="12"/>
    <n v="9"/>
    <n v="43"/>
    <x v="452"/>
    <x v="457"/>
    <n v="0.6"/>
  </r>
  <r>
    <x v="2"/>
    <x v="2"/>
    <x v="0"/>
    <x v="3"/>
    <x v="3"/>
    <s v="Intern"/>
    <s v="Boston"/>
    <x v="28"/>
    <n v="79067"/>
    <n v="37"/>
    <n v="19"/>
    <n v="4"/>
    <n v="6"/>
    <n v="26"/>
    <x v="453"/>
    <x v="458"/>
    <n v="1.9"/>
  </r>
  <r>
    <x v="4"/>
    <x v="1"/>
    <x v="3"/>
    <x v="3"/>
    <x v="2"/>
    <s v="Intern"/>
    <s v="San Francisco"/>
    <x v="37"/>
    <n v="88585"/>
    <n v="9"/>
    <n v="13"/>
    <n v="13"/>
    <n v="5"/>
    <n v="38"/>
    <x v="454"/>
    <x v="459"/>
    <n v="1.3"/>
  </r>
  <r>
    <x v="0"/>
    <x v="2"/>
    <x v="2"/>
    <x v="0"/>
    <x v="0"/>
    <s v="Intern"/>
    <s v="Boston"/>
    <x v="27"/>
    <n v="51607"/>
    <n v="18"/>
    <n v="14"/>
    <n v="7"/>
    <n v="7"/>
    <n v="41"/>
    <x v="455"/>
    <x v="460"/>
    <n v="1.4"/>
  </r>
  <r>
    <x v="4"/>
    <x v="1"/>
    <x v="1"/>
    <x v="1"/>
    <x v="5"/>
    <s v="Permanent"/>
    <s v="Denver"/>
    <x v="39"/>
    <n v="54968"/>
    <n v="21"/>
    <n v="4"/>
    <n v="6"/>
    <n v="5"/>
    <n v="54"/>
    <x v="456"/>
    <x v="461"/>
    <n v="0.4"/>
  </r>
  <r>
    <x v="3"/>
    <x v="0"/>
    <x v="1"/>
    <x v="1"/>
    <x v="5"/>
    <s v="Intern"/>
    <s v="San Francisco"/>
    <x v="17"/>
    <n v="41908"/>
    <n v="2"/>
    <n v="7"/>
    <n v="10"/>
    <n v="5"/>
    <n v="49"/>
    <x v="457"/>
    <x v="462"/>
    <n v="0.7"/>
  </r>
  <r>
    <x v="4"/>
    <x v="0"/>
    <x v="1"/>
    <x v="3"/>
    <x v="4"/>
    <s v="Contract"/>
    <s v="New York"/>
    <x v="29"/>
    <n v="56423"/>
    <n v="38"/>
    <n v="8"/>
    <n v="2"/>
    <n v="7"/>
    <n v="48"/>
    <x v="323"/>
    <x v="463"/>
    <n v="0.8"/>
  </r>
  <r>
    <x v="6"/>
    <x v="2"/>
    <x v="0"/>
    <x v="3"/>
    <x v="1"/>
    <s v="Contract"/>
    <s v="Seattle"/>
    <x v="1"/>
    <n v="104707"/>
    <n v="36"/>
    <n v="13"/>
    <n v="8"/>
    <n v="7"/>
    <n v="41"/>
    <x v="458"/>
    <x v="464"/>
    <n v="1.3"/>
  </r>
  <r>
    <x v="2"/>
    <x v="2"/>
    <x v="1"/>
    <x v="1"/>
    <x v="3"/>
    <s v="Permanent"/>
    <s v="Boston"/>
    <x v="1"/>
    <n v="108257"/>
    <n v="37"/>
    <n v="6"/>
    <n v="10"/>
    <n v="3"/>
    <n v="30"/>
    <x v="459"/>
    <x v="465"/>
    <n v="0.6"/>
  </r>
  <r>
    <x v="1"/>
    <x v="1"/>
    <x v="2"/>
    <x v="2"/>
    <x v="3"/>
    <s v="Contract"/>
    <s v="Chicago"/>
    <x v="18"/>
    <n v="91215"/>
    <n v="15"/>
    <n v="6"/>
    <n v="9"/>
    <n v="3"/>
    <n v="39"/>
    <x v="460"/>
    <x v="466"/>
    <n v="0.6"/>
  </r>
  <r>
    <x v="4"/>
    <x v="1"/>
    <x v="0"/>
    <x v="0"/>
    <x v="5"/>
    <s v="Contract"/>
    <s v="New York"/>
    <x v="31"/>
    <n v="85835"/>
    <n v="28"/>
    <n v="3"/>
    <n v="5"/>
    <n v="3"/>
    <n v="48"/>
    <x v="461"/>
    <x v="467"/>
    <n v="0.3"/>
  </r>
  <r>
    <x v="0"/>
    <x v="2"/>
    <x v="2"/>
    <x v="3"/>
    <x v="4"/>
    <s v="Intern"/>
    <s v="Seattle"/>
    <x v="10"/>
    <n v="79429"/>
    <n v="18"/>
    <n v="3"/>
    <n v="10"/>
    <n v="6"/>
    <n v="53"/>
    <x v="462"/>
    <x v="468"/>
    <n v="0.3"/>
  </r>
  <r>
    <x v="6"/>
    <x v="1"/>
    <x v="3"/>
    <x v="3"/>
    <x v="4"/>
    <s v="Contract"/>
    <s v="Chicago"/>
    <x v="2"/>
    <n v="112152"/>
    <n v="34"/>
    <n v="13"/>
    <n v="4"/>
    <n v="6"/>
    <n v="20"/>
    <x v="463"/>
    <x v="469"/>
    <n v="1.3"/>
  </r>
  <r>
    <x v="1"/>
    <x v="2"/>
    <x v="3"/>
    <x v="1"/>
    <x v="4"/>
    <s v="Permanent"/>
    <s v="Austin"/>
    <x v="26"/>
    <n v="68458"/>
    <n v="22"/>
    <n v="2"/>
    <n v="6"/>
    <n v="3"/>
    <n v="50"/>
    <x v="464"/>
    <x v="470"/>
    <n v="0.2"/>
  </r>
  <r>
    <x v="2"/>
    <x v="1"/>
    <x v="3"/>
    <x v="0"/>
    <x v="0"/>
    <s v="Intern"/>
    <s v="Chicago"/>
    <x v="35"/>
    <n v="76169"/>
    <n v="11"/>
    <n v="16"/>
    <n v="8"/>
    <n v="3"/>
    <n v="49"/>
    <x v="465"/>
    <x v="471"/>
    <n v="1.6"/>
  </r>
  <r>
    <x v="1"/>
    <x v="2"/>
    <x v="3"/>
    <x v="1"/>
    <x v="2"/>
    <s v="Intern"/>
    <s v="San Francisco"/>
    <x v="29"/>
    <n v="37659"/>
    <n v="13"/>
    <n v="6"/>
    <n v="11"/>
    <n v="8"/>
    <n v="37"/>
    <x v="466"/>
    <x v="472"/>
    <n v="0.6"/>
  </r>
  <r>
    <x v="6"/>
    <x v="2"/>
    <x v="2"/>
    <x v="0"/>
    <x v="0"/>
    <s v="Permanent"/>
    <s v="San Francisco"/>
    <x v="36"/>
    <n v="90614"/>
    <n v="4"/>
    <n v="8"/>
    <n v="3"/>
    <n v="8"/>
    <n v="36"/>
    <x v="467"/>
    <x v="473"/>
    <n v="0.8"/>
  </r>
  <r>
    <x v="5"/>
    <x v="2"/>
    <x v="0"/>
    <x v="0"/>
    <x v="6"/>
    <s v="Intern"/>
    <s v="Austin"/>
    <x v="11"/>
    <n v="107240"/>
    <n v="22"/>
    <n v="8"/>
    <n v="10"/>
    <n v="7"/>
    <n v="57"/>
    <x v="468"/>
    <x v="474"/>
    <n v="0.8"/>
  </r>
  <r>
    <x v="5"/>
    <x v="1"/>
    <x v="0"/>
    <x v="0"/>
    <x v="6"/>
    <s v="Intern"/>
    <s v="New York"/>
    <x v="5"/>
    <n v="62793"/>
    <n v="7"/>
    <n v="6"/>
    <n v="11"/>
    <n v="4"/>
    <n v="33"/>
    <x v="469"/>
    <x v="475"/>
    <n v="0.6"/>
  </r>
  <r>
    <x v="1"/>
    <x v="1"/>
    <x v="1"/>
    <x v="3"/>
    <x v="2"/>
    <s v="Permanent"/>
    <s v="Seattle"/>
    <x v="20"/>
    <n v="76473"/>
    <n v="24"/>
    <n v="14"/>
    <n v="11"/>
    <n v="4"/>
    <n v="42"/>
    <x v="470"/>
    <x v="476"/>
    <n v="1.4"/>
  </r>
  <r>
    <x v="3"/>
    <x v="1"/>
    <x v="2"/>
    <x v="2"/>
    <x v="5"/>
    <s v="Intern"/>
    <s v="Chicago"/>
    <x v="17"/>
    <n v="119388"/>
    <n v="4"/>
    <n v="3"/>
    <n v="1"/>
    <n v="3"/>
    <n v="44"/>
    <x v="471"/>
    <x v="477"/>
    <n v="0.3"/>
  </r>
  <r>
    <x v="0"/>
    <x v="2"/>
    <x v="3"/>
    <x v="1"/>
    <x v="2"/>
    <s v="Permanent"/>
    <s v="San Francisco"/>
    <x v="18"/>
    <n v="118330"/>
    <n v="28"/>
    <n v="10"/>
    <n v="4"/>
    <n v="5"/>
    <n v="34"/>
    <x v="472"/>
    <x v="478"/>
    <n v="1"/>
  </r>
  <r>
    <x v="0"/>
    <x v="1"/>
    <x v="2"/>
    <x v="2"/>
    <x v="3"/>
    <s v="Permanent"/>
    <s v="New York"/>
    <x v="4"/>
    <n v="85751"/>
    <n v="15"/>
    <n v="3"/>
    <n v="4"/>
    <n v="3"/>
    <n v="41"/>
    <x v="473"/>
    <x v="479"/>
    <n v="0.3"/>
  </r>
  <r>
    <x v="1"/>
    <x v="1"/>
    <x v="1"/>
    <x v="1"/>
    <x v="6"/>
    <s v="Contract"/>
    <s v="Austin"/>
    <x v="14"/>
    <n v="108915"/>
    <n v="1"/>
    <n v="12"/>
    <n v="1"/>
    <n v="8"/>
    <n v="22"/>
    <x v="474"/>
    <x v="480"/>
    <n v="1.2"/>
  </r>
  <r>
    <x v="4"/>
    <x v="2"/>
    <x v="1"/>
    <x v="0"/>
    <x v="1"/>
    <s v="Contract"/>
    <s v="Denver"/>
    <x v="12"/>
    <n v="84254"/>
    <n v="3"/>
    <n v="17"/>
    <n v="9"/>
    <n v="7"/>
    <n v="38"/>
    <x v="475"/>
    <x v="481"/>
    <n v="1.7"/>
  </r>
  <r>
    <x v="4"/>
    <x v="0"/>
    <x v="2"/>
    <x v="3"/>
    <x v="1"/>
    <s v="Intern"/>
    <s v="Boston"/>
    <x v="4"/>
    <n v="37006"/>
    <n v="14"/>
    <n v="5"/>
    <n v="3"/>
    <n v="3"/>
    <n v="53"/>
    <x v="476"/>
    <x v="482"/>
    <n v="0.5"/>
  </r>
  <r>
    <x v="0"/>
    <x v="2"/>
    <x v="2"/>
    <x v="2"/>
    <x v="5"/>
    <s v="Intern"/>
    <s v="Denver"/>
    <x v="22"/>
    <n v="104218"/>
    <n v="38"/>
    <n v="9"/>
    <n v="5"/>
    <n v="9"/>
    <n v="54"/>
    <x v="477"/>
    <x v="483"/>
    <n v="0.9"/>
  </r>
  <r>
    <x v="0"/>
    <x v="1"/>
    <x v="2"/>
    <x v="3"/>
    <x v="3"/>
    <s v="Permanent"/>
    <s v="Denver"/>
    <x v="22"/>
    <n v="95344"/>
    <n v="1"/>
    <n v="7"/>
    <n v="6"/>
    <n v="5"/>
    <n v="20"/>
    <x v="478"/>
    <x v="484"/>
    <n v="0.7"/>
  </r>
  <r>
    <x v="5"/>
    <x v="2"/>
    <x v="0"/>
    <x v="1"/>
    <x v="0"/>
    <s v="Intern"/>
    <s v="San Francisco"/>
    <x v="30"/>
    <n v="63840"/>
    <n v="38"/>
    <n v="4"/>
    <n v="8"/>
    <n v="9"/>
    <n v="40"/>
    <x v="479"/>
    <x v="485"/>
    <n v="0.4"/>
  </r>
  <r>
    <x v="3"/>
    <x v="0"/>
    <x v="3"/>
    <x v="3"/>
    <x v="3"/>
    <s v="Permanent"/>
    <s v="Austin"/>
    <x v="6"/>
    <n v="62430"/>
    <n v="38"/>
    <n v="13"/>
    <n v="6"/>
    <n v="7"/>
    <n v="48"/>
    <x v="480"/>
    <x v="486"/>
    <n v="1.3"/>
  </r>
  <r>
    <x v="6"/>
    <x v="2"/>
    <x v="2"/>
    <x v="3"/>
    <x v="1"/>
    <s v="Permanent"/>
    <s v="Chicago"/>
    <x v="42"/>
    <n v="53091"/>
    <n v="21"/>
    <n v="13"/>
    <n v="3"/>
    <n v="7"/>
    <n v="25"/>
    <x v="481"/>
    <x v="487"/>
    <n v="1.3"/>
  </r>
  <r>
    <x v="4"/>
    <x v="1"/>
    <x v="2"/>
    <x v="2"/>
    <x v="1"/>
    <s v="Intern"/>
    <s v="Denver"/>
    <x v="23"/>
    <n v="62983"/>
    <n v="29"/>
    <n v="10"/>
    <n v="6"/>
    <n v="6"/>
    <n v="56"/>
    <x v="482"/>
    <x v="488"/>
    <n v="1"/>
  </r>
  <r>
    <x v="0"/>
    <x v="0"/>
    <x v="2"/>
    <x v="0"/>
    <x v="6"/>
    <s v="Permanent"/>
    <s v="Denver"/>
    <x v="38"/>
    <n v="53989"/>
    <n v="5"/>
    <n v="18"/>
    <n v="1"/>
    <n v="2"/>
    <n v="20"/>
    <x v="483"/>
    <x v="489"/>
    <n v="1.8"/>
  </r>
  <r>
    <x v="5"/>
    <x v="1"/>
    <x v="1"/>
    <x v="3"/>
    <x v="3"/>
    <s v="Contract"/>
    <s v="Seattle"/>
    <x v="18"/>
    <n v="105451"/>
    <n v="10"/>
    <n v="17"/>
    <n v="4"/>
    <n v="9"/>
    <n v="20"/>
    <x v="484"/>
    <x v="490"/>
    <n v="1.7"/>
  </r>
  <r>
    <x v="2"/>
    <x v="0"/>
    <x v="1"/>
    <x v="0"/>
    <x v="3"/>
    <s v="Intern"/>
    <s v="San Francisco"/>
    <x v="28"/>
    <n v="48990"/>
    <n v="28"/>
    <n v="13"/>
    <n v="6"/>
    <n v="6"/>
    <n v="46"/>
    <x v="485"/>
    <x v="491"/>
    <n v="1.3"/>
  </r>
  <r>
    <x v="5"/>
    <x v="0"/>
    <x v="0"/>
    <x v="1"/>
    <x v="1"/>
    <s v="Contract"/>
    <s v="San Francisco"/>
    <x v="19"/>
    <n v="110360"/>
    <n v="21"/>
    <n v="17"/>
    <n v="7"/>
    <n v="8"/>
    <n v="40"/>
    <x v="486"/>
    <x v="492"/>
    <n v="1.7"/>
  </r>
  <r>
    <x v="4"/>
    <x v="2"/>
    <x v="3"/>
    <x v="3"/>
    <x v="0"/>
    <s v="Intern"/>
    <s v="Chicago"/>
    <x v="41"/>
    <n v="66081"/>
    <n v="7"/>
    <n v="4"/>
    <n v="11"/>
    <n v="1"/>
    <n v="35"/>
    <x v="487"/>
    <x v="493"/>
    <n v="0.4"/>
  </r>
  <r>
    <x v="4"/>
    <x v="2"/>
    <x v="0"/>
    <x v="2"/>
    <x v="5"/>
    <s v="Permanent"/>
    <s v="Boston"/>
    <x v="33"/>
    <n v="41033"/>
    <n v="3"/>
    <n v="1"/>
    <n v="13"/>
    <n v="5"/>
    <n v="59"/>
    <x v="488"/>
    <x v="494"/>
    <n v="0.1"/>
  </r>
  <r>
    <x v="5"/>
    <x v="1"/>
    <x v="3"/>
    <x v="1"/>
    <x v="4"/>
    <s v="Intern"/>
    <s v="New York"/>
    <x v="35"/>
    <n v="46241"/>
    <n v="20"/>
    <n v="1"/>
    <n v="11"/>
    <n v="1"/>
    <n v="45"/>
    <x v="489"/>
    <x v="495"/>
    <n v="0.1"/>
  </r>
  <r>
    <x v="6"/>
    <x v="2"/>
    <x v="1"/>
    <x v="1"/>
    <x v="5"/>
    <s v="Contract"/>
    <s v="Seattle"/>
    <x v="27"/>
    <n v="35939"/>
    <n v="19"/>
    <n v="15"/>
    <n v="10"/>
    <n v="8"/>
    <n v="35"/>
    <x v="490"/>
    <x v="496"/>
    <n v="1.5"/>
  </r>
  <r>
    <x v="1"/>
    <x v="2"/>
    <x v="1"/>
    <x v="2"/>
    <x v="3"/>
    <s v="Permanent"/>
    <s v="San Francisco"/>
    <x v="0"/>
    <n v="77562"/>
    <n v="35"/>
    <n v="13"/>
    <n v="3"/>
    <n v="8"/>
    <n v="47"/>
    <x v="491"/>
    <x v="497"/>
    <n v="1.3"/>
  </r>
  <r>
    <x v="4"/>
    <x v="0"/>
    <x v="1"/>
    <x v="3"/>
    <x v="5"/>
    <s v="Intern"/>
    <s v="Seattle"/>
    <x v="34"/>
    <n v="65063"/>
    <n v="4"/>
    <n v="17"/>
    <n v="9"/>
    <n v="1"/>
    <n v="20"/>
    <x v="492"/>
    <x v="498"/>
    <n v="1.7"/>
  </r>
  <r>
    <x v="5"/>
    <x v="2"/>
    <x v="0"/>
    <x v="3"/>
    <x v="1"/>
    <s v="Intern"/>
    <s v="San Francisco"/>
    <x v="17"/>
    <n v="106721"/>
    <n v="5"/>
    <n v="8"/>
    <n v="12"/>
    <n v="9"/>
    <n v="55"/>
    <x v="493"/>
    <x v="499"/>
    <n v="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27E486-7405-4782-B52A-8423B2180481}" name="PivotTable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0:C38" firstHeaderRow="1" firstDataRow="1" firstDataCol="1"/>
  <pivotFields count="26">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1">
    <field x="0"/>
  </rowFields>
  <rowItems count="8">
    <i>
      <x/>
    </i>
    <i>
      <x v="1"/>
    </i>
    <i>
      <x v="2"/>
    </i>
    <i>
      <x v="3"/>
    </i>
    <i>
      <x v="4"/>
    </i>
    <i>
      <x v="5"/>
    </i>
    <i>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850572-B9DB-422A-8840-4E7E2212A8DB}"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6:C24" firstHeaderRow="1" firstDataRow="1" firstDataCol="1"/>
  <pivotFields count="26">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1">
    <field x="0"/>
  </rowFields>
  <rowItems count="8">
    <i>
      <x/>
    </i>
    <i>
      <x v="1"/>
    </i>
    <i>
      <x v="2"/>
    </i>
    <i>
      <x v="3"/>
    </i>
    <i>
      <x v="4"/>
    </i>
    <i>
      <x v="5"/>
    </i>
    <i>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DD1A74-D79C-45B9-838E-980750785C10}"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12" firstHeaderRow="0" firstDataRow="1" firstDataCol="1"/>
  <pivotFields count="15">
    <pivotField axis="axisRow" dataField="1" showAll="0">
      <items count="8">
        <item x="0"/>
        <item x="4"/>
        <item x="2"/>
        <item x="6"/>
        <item x="5"/>
        <item x="3"/>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8">
    <i>
      <x/>
    </i>
    <i>
      <x v="1"/>
    </i>
    <i>
      <x v="2"/>
    </i>
    <i>
      <x v="3"/>
    </i>
    <i>
      <x v="4"/>
    </i>
    <i>
      <x v="5"/>
    </i>
    <i>
      <x v="6"/>
    </i>
    <i t="grand">
      <x/>
    </i>
  </rowItems>
  <colFields count="1">
    <field x="-2"/>
  </colFields>
  <colItems count="2">
    <i>
      <x/>
    </i>
    <i i="1">
      <x v="1"/>
    </i>
  </colItems>
  <dataFields count="2">
    <dataField name="Count of Department" fld="0" subtotal="count" baseField="0" baseItem="0"/>
    <dataField name="Average of Age" fld="7"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987A70-96E2-42AA-9DE2-1342C09B4593}" name="PivotTable7"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8:G78" firstHeaderRow="1" firstDataRow="2" firstDataCol="1"/>
  <pivotFields count="26">
    <pivotField axis="axisRow"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Sum of Salary" fld="8"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DC2693-AFBF-40AE-B41F-106972682BA1}" name="PivotTable9" cacheId="6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1:H111" firstHeaderRow="1" firstDataRow="2" firstDataCol="2"/>
  <pivotFields count="26">
    <pivotField axis="axisRow" compact="0" outline="0" showAll="0">
      <items count="8">
        <item x="0"/>
        <item x="4"/>
        <item x="2"/>
        <item x="6"/>
        <item x="5"/>
        <item x="3"/>
        <item x="1"/>
        <item t="default"/>
      </items>
    </pivotField>
    <pivotField axis="axisRow" compact="0" outline="0" showAll="0">
      <items count="4">
        <item x="1"/>
        <item x="2"/>
        <item x="0"/>
        <item t="default"/>
      </items>
    </pivotField>
    <pivotField axis="axisCol" compact="0" outline="0" showAll="0">
      <items count="5">
        <item x="1"/>
        <item x="2"/>
        <item x="3"/>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outline="0" showAll="0"/>
    <pivotField compact="0"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dragToRow="0" dragToCol="0" dragToPage="0" showAll="0" defaultSubtotal="0"/>
    <pivotField compact="0" outline="0" dragToRow="0" dragToCol="0" dragToPage="0" showAll="0"/>
  </pivotFields>
  <rowFields count="2">
    <field x="0"/>
    <field x="1"/>
  </rowFields>
  <row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rowItems>
  <colFields count="1">
    <field x="2"/>
  </colFields>
  <colItems count="5">
    <i>
      <x/>
    </i>
    <i>
      <x v="1"/>
    </i>
    <i>
      <x v="2"/>
    </i>
    <i>
      <x v="3"/>
    </i>
    <i t="grand">
      <x/>
    </i>
  </colItems>
  <dataFields count="1">
    <dataField name="Sum of Salary" fld="8"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D2AADB-44C8-46E7-AD50-767F6965C055}"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I48:O78" firstHeaderRow="1" firstDataRow="2" firstDataCol="2"/>
  <pivotFields count="26">
    <pivotField axis="axisRow" compact="0" showAll="0">
      <items count="8">
        <item x="0"/>
        <item x="4"/>
        <item x="2"/>
        <item x="6"/>
        <item x="5"/>
        <item x="3"/>
        <item x="1"/>
        <item t="default"/>
      </items>
    </pivotField>
    <pivotField axis="axisRow" compact="0" showAll="0">
      <items count="4">
        <item x="1"/>
        <item x="2"/>
        <item x="0"/>
        <item t="default"/>
      </items>
    </pivotField>
    <pivotField axis="axisCol" compact="0" showAll="0">
      <items count="5">
        <item x="1"/>
        <item x="2"/>
        <item x="3"/>
        <item x="0"/>
        <item t="default"/>
      </items>
    </pivotField>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showAll="0"/>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dragToRow="0" dragToCol="0" dragToPage="0" showAll="0" defaultSubtotal="0"/>
    <pivotField compact="0" dragToRow="0" dragToCol="0" dragToPage="0" showAll="0"/>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Sum of Salary" fld="8" baseField="0" baseItem="2" numFmtId="169"/>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7A36E5-EEE4-4F87-B42A-A271ADF9CC9E}" name="PivotTable6"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Q12" firstHeaderRow="1" firstDataRow="2" firstDataCol="1" rowPageCount="1" colPageCount="1"/>
  <pivotFields count="26">
    <pivotField axis="axisRow" dataField="1" showAll="0">
      <items count="8">
        <item x="0"/>
        <item x="4"/>
        <item x="2"/>
        <item x="6"/>
        <item x="5"/>
        <item x="3"/>
        <item x="1"/>
        <item t="default"/>
      </items>
    </pivotField>
    <pivotField showAll="0"/>
    <pivotField axis="axisCol" showAll="0">
      <items count="5">
        <item x="1"/>
        <item x="2"/>
        <item x="3"/>
        <item x="0"/>
        <item t="default"/>
      </items>
    </pivotField>
    <pivotField axis="axisPage"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1">
    <field x="0"/>
  </rowFields>
  <rowItems count="8">
    <i>
      <x/>
    </i>
    <i>
      <x v="1"/>
    </i>
    <i>
      <x v="2"/>
    </i>
    <i>
      <x v="3"/>
    </i>
    <i>
      <x v="4"/>
    </i>
    <i>
      <x v="5"/>
    </i>
    <i>
      <x v="6"/>
    </i>
    <i t="grand">
      <x/>
    </i>
  </rowItems>
  <colFields count="1">
    <field x="2"/>
  </colFields>
  <colItems count="5">
    <i>
      <x/>
    </i>
    <i>
      <x v="1"/>
    </i>
    <i>
      <x v="2"/>
    </i>
    <i>
      <x v="3"/>
    </i>
    <i t="grand">
      <x/>
    </i>
  </colItems>
  <pageFields count="1">
    <pageField fld="3" item="2" hier="-1"/>
  </pageField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A3A343-7197-4DBC-8B40-368C4BB6B821}" name="PivotTable5"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J40" firstHeaderRow="1" firstDataRow="2" firstDataCol="1"/>
  <pivotFields count="26">
    <pivotField axis="axisRow" dataField="1" showAll="0">
      <items count="8">
        <item x="0"/>
        <item x="4"/>
        <item x="2"/>
        <item x="6"/>
        <item x="5"/>
        <item x="3"/>
        <item x="1"/>
        <item t="default"/>
      </items>
    </pivotField>
    <pivotField showAll="0"/>
    <pivotField axis="axisCol" showAll="0">
      <items count="5">
        <item x="1"/>
        <item x="2"/>
        <item x="3"/>
        <item x="0"/>
        <item t="default"/>
      </items>
    </pivotField>
    <pivotField axis="axisRow"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2">
    <field x="0"/>
    <field x="3"/>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4808288-57F9-4B33-A26F-24FFE0A7BE8A}" name="PivotTable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9" firstHeaderRow="1" firstDataRow="1" firstDataCol="1"/>
  <pivotFields count="26">
    <pivotField axis="axisRow" dataField="1" showAll="0">
      <items count="8">
        <item x="0"/>
        <item x="4"/>
        <item x="2"/>
        <item x="6"/>
        <item x="5"/>
        <item x="3"/>
        <item x="1"/>
        <item t="default"/>
      </items>
    </pivotField>
    <pivotField showAll="0"/>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2">
    <field x="0"/>
    <field x="2"/>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109F125-F8A1-448E-9446-7FD157769E65}" name="PivotTable1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7:E528"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axis="axisRow"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pivotFields>
  <rowFields count="1">
    <field x="15"/>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BEC278-515C-405F-85EF-D2AA627BFDF7}" name="PivotTable1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7:C40" firstHeaderRow="1" firstDataRow="1" firstDataCol="1"/>
  <pivotFields count="2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1">
    <field x="21"/>
  </rowFields>
  <rowItems count="13">
    <i>
      <x v="1"/>
    </i>
    <i>
      <x v="2"/>
    </i>
    <i>
      <x v="3"/>
    </i>
    <i>
      <x v="4"/>
    </i>
    <i>
      <x v="5"/>
    </i>
    <i>
      <x v="6"/>
    </i>
    <i>
      <x v="7"/>
    </i>
    <i>
      <x v="8"/>
    </i>
    <i>
      <x v="9"/>
    </i>
    <i>
      <x v="10"/>
    </i>
    <i>
      <x v="11"/>
    </i>
    <i>
      <x v="12"/>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92F9AF1-1758-40E4-B0B1-29EABBD9BE83}" name="PivotTable1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F14" firstHeaderRow="0" firstDataRow="1" firstDataCol="1"/>
  <pivotFields count="26">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pivotFields>
  <rowFields count="1">
    <field x="7"/>
  </rowFields>
  <rowItems count="10">
    <i>
      <x v="2"/>
    </i>
    <i>
      <x v="3"/>
    </i>
    <i>
      <x v="4"/>
    </i>
    <i>
      <x v="5"/>
    </i>
    <i>
      <x v="6"/>
    </i>
    <i>
      <x v="7"/>
    </i>
    <i>
      <x v="8"/>
    </i>
    <i>
      <x v="9"/>
    </i>
    <i>
      <x v="10"/>
    </i>
    <i t="grand">
      <x/>
    </i>
  </rowItems>
  <colFields count="1">
    <field x="-2"/>
  </colFields>
  <colItems count="2">
    <i>
      <x/>
    </i>
    <i i="1">
      <x v="1"/>
    </i>
  </colItems>
  <dataFields count="2">
    <dataField name="Average of Salary" fld="8" subtotal="average" baseField="7" baseItem="1" numFmtId="169"/>
    <dataField name="Count of Age" fld="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CD7F8A-040D-438D-A6D8-6820790C4379}" name="PivotTable1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D23" firstHeaderRow="0" firstDataRow="1" firstDataCol="1"/>
  <pivotFields count="26">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ataField="1" dragToRow="0" dragToCol="0" dragToPage="0" showAll="0"/>
  </pivotFields>
  <rowFields count="1">
    <field x="0"/>
  </rowFields>
  <rowItems count="8">
    <i>
      <x/>
    </i>
    <i>
      <x v="1"/>
    </i>
    <i>
      <x v="2"/>
    </i>
    <i>
      <x v="3"/>
    </i>
    <i>
      <x v="4"/>
    </i>
    <i>
      <x v="5"/>
    </i>
    <i>
      <x v="6"/>
    </i>
    <i t="grand">
      <x/>
    </i>
  </rowItems>
  <colFields count="1">
    <field x="-2"/>
  </colFields>
  <colItems count="2">
    <i>
      <x/>
    </i>
    <i i="1">
      <x v="1"/>
    </i>
  </colItems>
  <dataFields count="2">
    <dataField name="Average of Decade in Current role" fld="16" subtotal="average" baseField="0" baseItem="0"/>
    <dataField name="Average of Decade in Current Role2" fld="25" subtotal="average" baseField="0" baseItem="0"/>
  </dataFields>
  <formats count="1">
    <format dxfId="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FFDCC93-70E4-47AC-96EB-84784AD6D72A}" name="PivotTable1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10" firstHeaderRow="0" firstDataRow="1" firstDataCol="1"/>
  <pivotFields count="26">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 dragToRow="0" dragToCol="0" dragToPage="0" showAll="0"/>
  </pivotFields>
  <rowFields count="1">
    <field x="0"/>
  </rowFields>
  <rowItems count="8">
    <i>
      <x/>
    </i>
    <i>
      <x v="1"/>
    </i>
    <i>
      <x v="2"/>
    </i>
    <i>
      <x v="3"/>
    </i>
    <i>
      <x v="4"/>
    </i>
    <i>
      <x v="5"/>
    </i>
    <i>
      <x v="6"/>
    </i>
    <i t="grand">
      <x/>
    </i>
  </rowItems>
  <colFields count="1">
    <field x="-2"/>
  </colFields>
  <colItems count="2">
    <i>
      <x/>
    </i>
    <i i="1">
      <x v="1"/>
    </i>
  </colItems>
  <dataFields count="2">
    <dataField name="Sum of Salary" fld="8" baseField="0" baseItem="0"/>
    <dataField name="Sum of Bonu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6044A01-B1C2-4AA3-8A70-9DC1F302B2D4}" name="slicer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2:Q8" firstHeaderRow="1" firstDataRow="2" firstDataCol="1"/>
  <pivotFields count="26">
    <pivotField showAll="0">
      <items count="8">
        <item h="1" x="0"/>
        <item h="1" x="4"/>
        <item h="1" x="2"/>
        <item x="6"/>
        <item h="1" x="5"/>
        <item h="1" x="3"/>
        <item h="1" x="1"/>
        <item t="default"/>
      </items>
    </pivotField>
    <pivotField showAll="0"/>
    <pivotField showAll="0">
      <items count="5">
        <item x="1"/>
        <item x="2"/>
        <item x="3"/>
        <item x="0"/>
        <item t="default"/>
      </items>
    </pivotField>
    <pivotField axis="axisRow" showAll="0">
      <items count="5">
        <item x="0"/>
        <item x="3"/>
        <item x="1"/>
        <item x="2"/>
        <item t="default"/>
      </items>
    </pivotField>
    <pivotField axis="axisCol" showAll="0">
      <items count="8">
        <item x="0"/>
        <item x="2"/>
        <item x="4"/>
        <item x="5"/>
        <item x="1"/>
        <item x="3"/>
        <item x="6"/>
        <item t="default"/>
      </items>
    </pivotField>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3"/>
  </rowFields>
  <rowItems count="5">
    <i>
      <x/>
    </i>
    <i>
      <x v="1"/>
    </i>
    <i>
      <x v="2"/>
    </i>
    <i>
      <x v="3"/>
    </i>
    <i t="grand">
      <x/>
    </i>
  </rowItems>
  <colFields count="1">
    <field x="4"/>
  </colFields>
  <colItems count="8">
    <i>
      <x/>
    </i>
    <i>
      <x v="1"/>
    </i>
    <i>
      <x v="2"/>
    </i>
    <i>
      <x v="3"/>
    </i>
    <i>
      <x v="4"/>
    </i>
    <i>
      <x v="5"/>
    </i>
    <i>
      <x v="6"/>
    </i>
    <i t="grand">
      <x/>
    </i>
  </colItems>
  <dataFields count="1">
    <dataField name="Average of Age" fld="7" subtotal="average" baseField="0" baseItem="0"/>
  </dataFields>
  <formats count="1">
    <format dxfId="2">
      <pivotArea collapsedLevelsAreSubtotals="1" fieldPosition="0">
        <references count="1">
          <reference field="3" count="0"/>
        </references>
      </pivotArea>
    </format>
  </formats>
  <chartFormats count="11">
    <chartFormat chart="3" format="18" series="1">
      <pivotArea type="data" outline="0" fieldPosition="0">
        <references count="2">
          <reference field="4294967294" count="1" selected="0">
            <x v="0"/>
          </reference>
          <reference field="4" count="1" selected="0">
            <x v="0"/>
          </reference>
        </references>
      </pivotArea>
    </chartFormat>
    <chartFormat chart="3" format="19">
      <pivotArea type="data" outline="0" fieldPosition="0">
        <references count="3">
          <reference field="4294967294" count="1" selected="0">
            <x v="0"/>
          </reference>
          <reference field="3" count="1" selected="0">
            <x v="0"/>
          </reference>
          <reference field="4" count="1" selected="0">
            <x v="0"/>
          </reference>
        </references>
      </pivotArea>
    </chartFormat>
    <chartFormat chart="3" format="20">
      <pivotArea type="data" outline="0" fieldPosition="0">
        <references count="3">
          <reference field="4294967294" count="1" selected="0">
            <x v="0"/>
          </reference>
          <reference field="3" count="1" selected="0">
            <x v="1"/>
          </reference>
          <reference field="4" count="1" selected="0">
            <x v="0"/>
          </reference>
        </references>
      </pivotArea>
    </chartFormat>
    <chartFormat chart="3" format="21">
      <pivotArea type="data" outline="0" fieldPosition="0">
        <references count="3">
          <reference field="4294967294" count="1" selected="0">
            <x v="0"/>
          </reference>
          <reference field="3" count="1" selected="0">
            <x v="2"/>
          </reference>
          <reference field="4" count="1" selected="0">
            <x v="0"/>
          </reference>
        </references>
      </pivotArea>
    </chartFormat>
    <chartFormat chart="3" format="22">
      <pivotArea type="data" outline="0" fieldPosition="0">
        <references count="3">
          <reference field="4294967294" count="1" selected="0">
            <x v="0"/>
          </reference>
          <reference field="3" count="1" selected="0">
            <x v="3"/>
          </reference>
          <reference field="4" count="1" selected="0">
            <x v="0"/>
          </reference>
        </references>
      </pivotArea>
    </chartFormat>
    <chartFormat chart="3" format="23" series="1">
      <pivotArea type="data" outline="0" fieldPosition="0">
        <references count="2">
          <reference field="4294967294" count="1" selected="0">
            <x v="0"/>
          </reference>
          <reference field="4" count="1" selected="0">
            <x v="1"/>
          </reference>
        </references>
      </pivotArea>
    </chartFormat>
    <chartFormat chart="3" format="24" series="1">
      <pivotArea type="data" outline="0" fieldPosition="0">
        <references count="2">
          <reference field="4294967294" count="1" selected="0">
            <x v="0"/>
          </reference>
          <reference field="4" count="1" selected="0">
            <x v="2"/>
          </reference>
        </references>
      </pivotArea>
    </chartFormat>
    <chartFormat chart="3" format="25" series="1">
      <pivotArea type="data" outline="0" fieldPosition="0">
        <references count="2">
          <reference field="4294967294" count="1" selected="0">
            <x v="0"/>
          </reference>
          <reference field="4" count="1" selected="0">
            <x v="3"/>
          </reference>
        </references>
      </pivotArea>
    </chartFormat>
    <chartFormat chart="3" format="26" series="1">
      <pivotArea type="data" outline="0" fieldPosition="0">
        <references count="2">
          <reference field="4294967294" count="1" selected="0">
            <x v="0"/>
          </reference>
          <reference field="4" count="1" selected="0">
            <x v="4"/>
          </reference>
        </references>
      </pivotArea>
    </chartFormat>
    <chartFormat chart="3" format="27" series="1">
      <pivotArea type="data" outline="0" fieldPosition="0">
        <references count="2">
          <reference field="4294967294" count="1" selected="0">
            <x v="0"/>
          </reference>
          <reference field="4" count="1" selected="0">
            <x v="5"/>
          </reference>
        </references>
      </pivotArea>
    </chartFormat>
    <chartFormat chart="3" format="28"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A12E19-2CE1-49A8-9B4C-6F69CBEC6B12}" name="slicer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4:G19" firstHeaderRow="1" firstDataRow="2" firstDataCol="1"/>
  <pivotFields count="26">
    <pivotField showAll="0">
      <items count="8">
        <item h="1" x="0"/>
        <item h="1" x="4"/>
        <item h="1" x="2"/>
        <item x="6"/>
        <item h="1" x="5"/>
        <item h="1" x="3"/>
        <item h="1"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1"/>
  </rowFields>
  <rowItems count="4">
    <i>
      <x/>
    </i>
    <i>
      <x v="1"/>
    </i>
    <i>
      <x v="2"/>
    </i>
    <i t="grand">
      <x/>
    </i>
  </rowItems>
  <colFields count="1">
    <field x="2"/>
  </colFields>
  <colItems count="5">
    <i>
      <x/>
    </i>
    <i>
      <x v="1"/>
    </i>
    <i>
      <x v="2"/>
    </i>
    <i>
      <x v="3"/>
    </i>
    <i t="grand">
      <x/>
    </i>
  </colItems>
  <dataFields count="1">
    <dataField name="Average of Age" fld="7" subtotal="average" baseField="0" baseItem="0"/>
  </dataFields>
  <formats count="1">
    <format dxfId="0">
      <pivotArea collapsedLevelsAreSubtotals="1" fieldPosition="0">
        <references count="1">
          <reference field="1" count="0"/>
        </references>
      </pivotArea>
    </format>
  </formats>
  <chartFormats count="4">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D1ED0D-D605-40F1-8F9F-906843A42DBA}" name="slicer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G5" firstHeaderRow="1" firstDataRow="2" firstDataCol="1"/>
  <pivotFields count="26">
    <pivotField axis="axisRow" showAll="0">
      <items count="8">
        <item h="1" x="0"/>
        <item h="1" x="4"/>
        <item h="1" x="2"/>
        <item x="6"/>
        <item h="1" x="5"/>
        <item h="1" x="3"/>
        <item h="1" x="1"/>
        <item t="default"/>
      </items>
    </pivotField>
    <pivotField showAll="0"/>
    <pivotField axis="axisCol" showAll="0">
      <items count="5">
        <item x="1"/>
        <item x="2"/>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2">
    <i>
      <x v="3"/>
    </i>
    <i t="grand">
      <x/>
    </i>
  </rowItems>
  <colFields count="1">
    <field x="2"/>
  </colFields>
  <colItems count="5">
    <i>
      <x/>
    </i>
    <i>
      <x v="1"/>
    </i>
    <i>
      <x v="2"/>
    </i>
    <i>
      <x v="3"/>
    </i>
    <i t="grand">
      <x/>
    </i>
  </colItems>
  <dataFields count="1">
    <dataField name="Average of Age" fld="7" subtotal="average" baseField="0" baseItem="0"/>
  </dataFields>
  <formats count="1">
    <format dxfId="1">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0934C45-D42D-4CFE-A3F4-0AC8EB4E25D4}" name="slicer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3:G6" firstHeaderRow="1" firstDataRow="2" firstDataCol="1"/>
  <pivotFields count="26">
    <pivotField axis="axisRow" showAll="0">
      <items count="8">
        <item h="1" x="0"/>
        <item h="1" x="4"/>
        <item h="1" x="2"/>
        <item x="6"/>
        <item h="1" x="5"/>
        <item h="1" x="3"/>
        <item h="1" x="1"/>
        <item t="default"/>
      </items>
    </pivotField>
    <pivotField showAll="0"/>
    <pivotField axis="axisCol" showAll="0">
      <items count="5">
        <item x="1"/>
        <item x="2"/>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2">
    <i>
      <x v="3"/>
    </i>
    <i t="grand">
      <x/>
    </i>
  </rowItems>
  <colFields count="1">
    <field x="2"/>
  </colFields>
  <colItems count="5">
    <i>
      <x/>
    </i>
    <i>
      <x v="1"/>
    </i>
    <i>
      <x v="2"/>
    </i>
    <i>
      <x v="3"/>
    </i>
    <i t="grand">
      <x/>
    </i>
  </colItems>
  <dataFields count="1">
    <dataField name="Count of Age" fld="7"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D026302-E199-46E0-94D4-834E8ADD7944}" sourceName="Department">
  <pivotTables>
    <pivotTable tabId="31" name="slicer1"/>
    <pivotTable tabId="31" name="slicer2"/>
    <pivotTable tabId="31" name="slicer3"/>
    <pivotTable tabId="32" name="slicer4"/>
  </pivotTables>
  <data>
    <tabular pivotCacheId="596645476">
      <items count="7">
        <i x="0"/>
        <i x="4"/>
        <i x="2"/>
        <i x="6" s="1"/>
        <i x="5"/>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AC50298-C499-47B9-9A7D-6D19DE0C64C9}" cache="Slicer_Department" caption="Department___" columnCount="3" showCaption="0" style="SlicerStyleOther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Q501" totalsRowShown="0">
  <autoFilter ref="A1:Q501" xr:uid="{EEB1E01D-E67F-4406-BD9B-575EC6D9A7E1}"/>
  <tableColumns count="17">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5"/>
    <tableColumn id="7" xr3:uid="{0954BE39-9E37-4B53-9EEB-6B2920B7EF3A}" name="Example_date"/>
    <tableColumn id="17" xr3:uid="{C42D85EB-6651-4B5C-ACB2-3EAC5C0A559B}" name="Decade in Current role" dataDxfId="4">
      <calculatedColumnFormula>data[[#This Row],[Years in Current Role]]/10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6.xml"/><Relationship Id="rId7" Type="http://schemas.openxmlformats.org/officeDocument/2006/relationships/printerSettings" Target="../printerSettings/printerSettings7.bin"/><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8.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052-6B64-43CE-9960-96048A45FE18}">
  <sheetPr>
    <tabColor theme="5" tint="0.39997558519241921"/>
  </sheetPr>
  <dimension ref="A1:O501"/>
  <sheetViews>
    <sheetView zoomScale="115" zoomScaleNormal="115" workbookViewId="0">
      <selection activeCell="K1" sqref="K1:K1048576"/>
    </sheetView>
  </sheetViews>
  <sheetFormatPr defaultRowHeight="14.25"/>
  <cols>
    <col min="1" max="1" width="15.6640625" bestFit="1" customWidth="1"/>
    <col min="2" max="2" width="6.73046875" bestFit="1" customWidth="1"/>
    <col min="3" max="3" width="11.796875" bestFit="1" customWidth="1"/>
    <col min="4" max="4" width="10.59765625" bestFit="1" customWidth="1"/>
    <col min="5" max="5" width="13.1328125" bestFit="1" customWidth="1"/>
    <col min="6" max="6" width="16.46484375" bestFit="1" customWidth="1"/>
    <col min="7" max="7" width="12.06640625" bestFit="1" customWidth="1"/>
    <col min="8" max="8" width="3.9296875" bestFit="1" customWidth="1"/>
    <col min="9" max="9" width="7.265625" bestFit="1" customWidth="1"/>
    <col min="10" max="10" width="16.46484375" bestFit="1" customWidth="1"/>
    <col min="11" max="11" width="17.3984375" bestFit="1" customWidth="1"/>
    <col min="12" max="12" width="16.33203125" bestFit="1" customWidth="1"/>
    <col min="13" max="13" width="16.46484375" bestFit="1" customWidth="1"/>
    <col min="14" max="14" width="18.33203125" bestFit="1" customWidth="1"/>
    <col min="15" max="15" width="12.59765625" bestFit="1" customWidth="1"/>
  </cols>
  <sheetData>
    <row r="1" spans="1:15">
      <c r="A1" t="s">
        <v>54</v>
      </c>
      <c r="B1" t="s">
        <v>55</v>
      </c>
      <c r="C1" t="s">
        <v>56</v>
      </c>
      <c r="D1" t="s">
        <v>57</v>
      </c>
      <c r="E1" t="s">
        <v>58</v>
      </c>
      <c r="F1" t="s">
        <v>59</v>
      </c>
      <c r="G1" t="s">
        <v>60</v>
      </c>
      <c r="H1" t="s">
        <v>61</v>
      </c>
      <c r="I1" t="s">
        <v>62</v>
      </c>
      <c r="J1" t="s">
        <v>63</v>
      </c>
      <c r="K1" t="s">
        <v>64</v>
      </c>
      <c r="L1" t="s">
        <v>65</v>
      </c>
      <c r="M1" t="s">
        <v>66</v>
      </c>
      <c r="N1" t="s">
        <v>67</v>
      </c>
      <c r="O1" t="s">
        <v>130</v>
      </c>
    </row>
    <row r="2" spans="1:15">
      <c r="A2" t="s">
        <v>68</v>
      </c>
      <c r="B2" t="s">
        <v>69</v>
      </c>
      <c r="C2" t="s">
        <v>70</v>
      </c>
      <c r="D2" t="s">
        <v>71</v>
      </c>
      <c r="E2" t="s">
        <v>72</v>
      </c>
      <c r="F2" t="s">
        <v>73</v>
      </c>
      <c r="G2" t="s">
        <v>74</v>
      </c>
      <c r="H2">
        <v>26</v>
      </c>
      <c r="I2">
        <v>107487</v>
      </c>
      <c r="J2">
        <v>38</v>
      </c>
      <c r="K2">
        <v>1</v>
      </c>
      <c r="L2">
        <v>2</v>
      </c>
      <c r="M2">
        <v>7</v>
      </c>
      <c r="N2">
        <v>31</v>
      </c>
      <c r="O2">
        <v>43151</v>
      </c>
    </row>
    <row r="3" spans="1:15">
      <c r="A3" t="s">
        <v>75</v>
      </c>
      <c r="B3" t="s">
        <v>76</v>
      </c>
      <c r="C3" t="s">
        <v>77</v>
      </c>
      <c r="D3" t="s">
        <v>71</v>
      </c>
      <c r="E3" t="s">
        <v>78</v>
      </c>
      <c r="F3" t="s">
        <v>79</v>
      </c>
      <c r="G3" t="s">
        <v>80</v>
      </c>
      <c r="H3">
        <v>24</v>
      </c>
      <c r="I3">
        <v>47438</v>
      </c>
      <c r="J3">
        <v>27</v>
      </c>
      <c r="K3">
        <v>4</v>
      </c>
      <c r="L3">
        <v>11</v>
      </c>
      <c r="M3">
        <v>1</v>
      </c>
      <c r="N3">
        <v>44</v>
      </c>
      <c r="O3">
        <v>34967</v>
      </c>
    </row>
    <row r="4" spans="1:15">
      <c r="A4" t="s">
        <v>81</v>
      </c>
      <c r="B4" t="s">
        <v>69</v>
      </c>
      <c r="C4" t="s">
        <v>77</v>
      </c>
      <c r="D4" t="s">
        <v>82</v>
      </c>
      <c r="E4" t="s">
        <v>83</v>
      </c>
      <c r="F4" t="s">
        <v>79</v>
      </c>
      <c r="G4" t="s">
        <v>84</v>
      </c>
      <c r="H4">
        <v>44</v>
      </c>
      <c r="I4">
        <v>78515</v>
      </c>
      <c r="J4">
        <v>34</v>
      </c>
      <c r="K4">
        <v>12</v>
      </c>
      <c r="L4">
        <v>13</v>
      </c>
      <c r="M4">
        <v>2</v>
      </c>
      <c r="N4">
        <v>36</v>
      </c>
      <c r="O4">
        <v>45009</v>
      </c>
    </row>
    <row r="5" spans="1:15">
      <c r="A5" t="s">
        <v>68</v>
      </c>
      <c r="B5" t="s">
        <v>85</v>
      </c>
      <c r="C5" t="s">
        <v>77</v>
      </c>
      <c r="D5" t="s">
        <v>71</v>
      </c>
      <c r="E5" t="s">
        <v>86</v>
      </c>
      <c r="F5" t="s">
        <v>87</v>
      </c>
      <c r="G5" t="s">
        <v>84</v>
      </c>
      <c r="H5">
        <v>47</v>
      </c>
      <c r="I5">
        <v>35744</v>
      </c>
      <c r="J5">
        <v>15</v>
      </c>
      <c r="K5">
        <v>10</v>
      </c>
      <c r="L5">
        <v>7</v>
      </c>
      <c r="M5">
        <v>1</v>
      </c>
      <c r="N5">
        <v>45</v>
      </c>
      <c r="O5">
        <v>34855</v>
      </c>
    </row>
    <row r="6" spans="1:15">
      <c r="A6" t="s">
        <v>88</v>
      </c>
      <c r="B6" t="s">
        <v>85</v>
      </c>
      <c r="C6" t="s">
        <v>70</v>
      </c>
      <c r="D6" t="s">
        <v>71</v>
      </c>
      <c r="E6" t="s">
        <v>83</v>
      </c>
      <c r="F6" t="s">
        <v>79</v>
      </c>
      <c r="G6" t="s">
        <v>89</v>
      </c>
      <c r="H6">
        <v>58</v>
      </c>
      <c r="I6">
        <v>113820</v>
      </c>
      <c r="J6">
        <v>32</v>
      </c>
      <c r="K6">
        <v>13</v>
      </c>
      <c r="L6">
        <v>14</v>
      </c>
      <c r="M6">
        <v>9</v>
      </c>
      <c r="N6">
        <v>33</v>
      </c>
      <c r="O6">
        <v>40090</v>
      </c>
    </row>
    <row r="7" spans="1:15">
      <c r="A7" t="s">
        <v>81</v>
      </c>
      <c r="B7" t="s">
        <v>85</v>
      </c>
      <c r="C7" t="s">
        <v>90</v>
      </c>
      <c r="D7" t="s">
        <v>91</v>
      </c>
      <c r="E7" t="s">
        <v>78</v>
      </c>
      <c r="F7" t="s">
        <v>73</v>
      </c>
      <c r="G7" t="s">
        <v>92</v>
      </c>
      <c r="H7">
        <v>45</v>
      </c>
      <c r="I7">
        <v>72417</v>
      </c>
      <c r="J7">
        <v>21</v>
      </c>
      <c r="K7">
        <v>14</v>
      </c>
      <c r="L7">
        <v>8</v>
      </c>
      <c r="M7">
        <v>9</v>
      </c>
      <c r="N7">
        <v>55</v>
      </c>
      <c r="O7">
        <v>38463</v>
      </c>
    </row>
    <row r="8" spans="1:15">
      <c r="A8" t="s">
        <v>81</v>
      </c>
      <c r="B8" t="s">
        <v>85</v>
      </c>
      <c r="C8" t="s">
        <v>90</v>
      </c>
      <c r="D8" t="s">
        <v>93</v>
      </c>
      <c r="E8" t="s">
        <v>94</v>
      </c>
      <c r="F8" t="s">
        <v>87</v>
      </c>
      <c r="G8" t="s">
        <v>92</v>
      </c>
      <c r="H8">
        <v>40</v>
      </c>
      <c r="I8">
        <v>37069</v>
      </c>
      <c r="J8">
        <v>5</v>
      </c>
      <c r="K8">
        <v>5</v>
      </c>
      <c r="L8">
        <v>8</v>
      </c>
      <c r="M8">
        <v>7</v>
      </c>
      <c r="N8">
        <v>42</v>
      </c>
      <c r="O8">
        <v>35437</v>
      </c>
    </row>
    <row r="9" spans="1:15">
      <c r="A9" t="s">
        <v>68</v>
      </c>
      <c r="B9" t="s">
        <v>69</v>
      </c>
      <c r="C9" t="s">
        <v>90</v>
      </c>
      <c r="D9" t="s">
        <v>82</v>
      </c>
      <c r="E9" t="s">
        <v>78</v>
      </c>
      <c r="F9" t="s">
        <v>87</v>
      </c>
      <c r="G9" t="s">
        <v>84</v>
      </c>
      <c r="H9">
        <v>46</v>
      </c>
      <c r="I9">
        <v>72359</v>
      </c>
      <c r="J9">
        <v>6</v>
      </c>
      <c r="K9">
        <v>4</v>
      </c>
      <c r="L9">
        <v>11</v>
      </c>
      <c r="M9">
        <v>3</v>
      </c>
      <c r="N9">
        <v>25</v>
      </c>
      <c r="O9">
        <v>39310</v>
      </c>
    </row>
    <row r="10" spans="1:15">
      <c r="A10" t="s">
        <v>95</v>
      </c>
      <c r="B10" t="s">
        <v>76</v>
      </c>
      <c r="C10" t="s">
        <v>70</v>
      </c>
      <c r="D10" t="s">
        <v>82</v>
      </c>
      <c r="E10" t="s">
        <v>96</v>
      </c>
      <c r="F10" t="s">
        <v>87</v>
      </c>
      <c r="G10" t="s">
        <v>92</v>
      </c>
      <c r="H10">
        <v>42</v>
      </c>
      <c r="I10">
        <v>49799</v>
      </c>
      <c r="J10">
        <v>38</v>
      </c>
      <c r="K10">
        <v>14</v>
      </c>
      <c r="L10">
        <v>10</v>
      </c>
      <c r="M10">
        <v>5</v>
      </c>
      <c r="N10">
        <v>24</v>
      </c>
      <c r="O10">
        <v>38113</v>
      </c>
    </row>
    <row r="11" spans="1:15">
      <c r="A11" t="s">
        <v>88</v>
      </c>
      <c r="B11" t="s">
        <v>85</v>
      </c>
      <c r="C11" t="s">
        <v>77</v>
      </c>
      <c r="D11" t="s">
        <v>91</v>
      </c>
      <c r="E11" t="s">
        <v>72</v>
      </c>
      <c r="F11" t="s">
        <v>73</v>
      </c>
      <c r="G11" t="s">
        <v>84</v>
      </c>
      <c r="H11">
        <v>33</v>
      </c>
      <c r="I11">
        <v>100188</v>
      </c>
      <c r="J11">
        <v>22</v>
      </c>
      <c r="K11">
        <v>10</v>
      </c>
      <c r="L11">
        <v>11</v>
      </c>
      <c r="M11">
        <v>4</v>
      </c>
      <c r="N11">
        <v>44</v>
      </c>
      <c r="O11">
        <v>39080</v>
      </c>
    </row>
    <row r="12" spans="1:15">
      <c r="A12" t="s">
        <v>68</v>
      </c>
      <c r="B12" t="s">
        <v>76</v>
      </c>
      <c r="C12" t="s">
        <v>90</v>
      </c>
      <c r="D12" t="s">
        <v>91</v>
      </c>
      <c r="E12" t="s">
        <v>72</v>
      </c>
      <c r="F12" t="s">
        <v>79</v>
      </c>
      <c r="G12" t="s">
        <v>89</v>
      </c>
      <c r="H12">
        <v>62</v>
      </c>
      <c r="I12">
        <v>119859</v>
      </c>
      <c r="J12">
        <v>18</v>
      </c>
      <c r="K12">
        <v>17</v>
      </c>
      <c r="L12">
        <v>13</v>
      </c>
      <c r="M12">
        <v>7</v>
      </c>
      <c r="N12">
        <v>37</v>
      </c>
      <c r="O12">
        <v>38599</v>
      </c>
    </row>
    <row r="13" spans="1:15">
      <c r="A13" t="s">
        <v>88</v>
      </c>
      <c r="B13" t="s">
        <v>69</v>
      </c>
      <c r="C13" t="s">
        <v>70</v>
      </c>
      <c r="D13" t="s">
        <v>71</v>
      </c>
      <c r="E13" t="s">
        <v>83</v>
      </c>
      <c r="F13" t="s">
        <v>73</v>
      </c>
      <c r="G13" t="s">
        <v>97</v>
      </c>
      <c r="H13">
        <v>54</v>
      </c>
      <c r="I13">
        <v>37597</v>
      </c>
      <c r="J13">
        <v>14</v>
      </c>
      <c r="K13">
        <v>10</v>
      </c>
      <c r="L13">
        <v>7</v>
      </c>
      <c r="M13">
        <v>9</v>
      </c>
      <c r="N13">
        <v>32</v>
      </c>
      <c r="O13">
        <v>35388</v>
      </c>
    </row>
    <row r="14" spans="1:15">
      <c r="A14" t="s">
        <v>88</v>
      </c>
      <c r="B14" t="s">
        <v>69</v>
      </c>
      <c r="C14" t="s">
        <v>90</v>
      </c>
      <c r="D14" t="s">
        <v>82</v>
      </c>
      <c r="E14" t="s">
        <v>86</v>
      </c>
      <c r="F14" t="s">
        <v>87</v>
      </c>
      <c r="G14" t="s">
        <v>84</v>
      </c>
      <c r="H14">
        <v>25</v>
      </c>
      <c r="I14">
        <v>77093</v>
      </c>
      <c r="J14">
        <v>10</v>
      </c>
      <c r="K14">
        <v>7</v>
      </c>
      <c r="L14">
        <v>5</v>
      </c>
      <c r="M14">
        <v>2</v>
      </c>
      <c r="N14">
        <v>33</v>
      </c>
      <c r="O14">
        <v>41198</v>
      </c>
    </row>
    <row r="15" spans="1:15">
      <c r="A15" t="s">
        <v>81</v>
      </c>
      <c r="B15" t="s">
        <v>69</v>
      </c>
      <c r="C15" t="s">
        <v>98</v>
      </c>
      <c r="D15" t="s">
        <v>93</v>
      </c>
      <c r="E15" t="s">
        <v>94</v>
      </c>
      <c r="F15" t="s">
        <v>73</v>
      </c>
      <c r="G15" t="s">
        <v>74</v>
      </c>
      <c r="H15">
        <v>63</v>
      </c>
      <c r="I15">
        <v>67226</v>
      </c>
      <c r="J15">
        <v>13</v>
      </c>
      <c r="K15">
        <v>16</v>
      </c>
      <c r="L15">
        <v>1</v>
      </c>
      <c r="M15">
        <v>8</v>
      </c>
      <c r="N15">
        <v>47</v>
      </c>
      <c r="O15">
        <v>36446</v>
      </c>
    </row>
    <row r="16" spans="1:15">
      <c r="A16" t="s">
        <v>75</v>
      </c>
      <c r="B16" t="s">
        <v>85</v>
      </c>
      <c r="C16" t="s">
        <v>90</v>
      </c>
      <c r="D16" t="s">
        <v>91</v>
      </c>
      <c r="E16" t="s">
        <v>99</v>
      </c>
      <c r="F16" t="s">
        <v>73</v>
      </c>
      <c r="G16" t="s">
        <v>92</v>
      </c>
      <c r="H16">
        <v>28</v>
      </c>
      <c r="I16">
        <v>102127</v>
      </c>
      <c r="J16">
        <v>31</v>
      </c>
      <c r="K16">
        <v>1</v>
      </c>
      <c r="L16">
        <v>12</v>
      </c>
      <c r="M16">
        <v>9</v>
      </c>
      <c r="N16">
        <v>37</v>
      </c>
      <c r="O16">
        <v>41986</v>
      </c>
    </row>
    <row r="17" spans="1:15">
      <c r="A17" t="s">
        <v>88</v>
      </c>
      <c r="B17" t="s">
        <v>76</v>
      </c>
      <c r="C17" t="s">
        <v>90</v>
      </c>
      <c r="D17" t="s">
        <v>93</v>
      </c>
      <c r="E17" t="s">
        <v>72</v>
      </c>
      <c r="F17" t="s">
        <v>79</v>
      </c>
      <c r="G17" t="s">
        <v>84</v>
      </c>
      <c r="H17">
        <v>43</v>
      </c>
      <c r="I17">
        <v>107362</v>
      </c>
      <c r="J17">
        <v>30</v>
      </c>
      <c r="K17">
        <v>17</v>
      </c>
      <c r="L17">
        <v>9</v>
      </c>
      <c r="M17">
        <v>9</v>
      </c>
      <c r="N17">
        <v>47</v>
      </c>
      <c r="O17">
        <v>35889</v>
      </c>
    </row>
    <row r="18" spans="1:15">
      <c r="A18" t="s">
        <v>100</v>
      </c>
      <c r="B18" t="s">
        <v>76</v>
      </c>
      <c r="C18" t="s">
        <v>77</v>
      </c>
      <c r="D18" t="s">
        <v>93</v>
      </c>
      <c r="E18" t="s">
        <v>96</v>
      </c>
      <c r="F18" t="s">
        <v>79</v>
      </c>
      <c r="G18" t="s">
        <v>84</v>
      </c>
      <c r="H18">
        <v>54</v>
      </c>
      <c r="I18">
        <v>56417</v>
      </c>
      <c r="J18">
        <v>3</v>
      </c>
      <c r="K18">
        <v>9</v>
      </c>
      <c r="L18">
        <v>13</v>
      </c>
      <c r="M18">
        <v>7</v>
      </c>
      <c r="N18">
        <v>46</v>
      </c>
      <c r="O18">
        <v>39511</v>
      </c>
    </row>
    <row r="19" spans="1:15">
      <c r="A19" t="s">
        <v>81</v>
      </c>
      <c r="B19" t="s">
        <v>76</v>
      </c>
      <c r="C19" t="s">
        <v>70</v>
      </c>
      <c r="D19" t="s">
        <v>82</v>
      </c>
      <c r="E19" t="s">
        <v>83</v>
      </c>
      <c r="F19" t="s">
        <v>87</v>
      </c>
      <c r="G19" t="s">
        <v>89</v>
      </c>
      <c r="H19">
        <v>38</v>
      </c>
      <c r="I19">
        <v>48693</v>
      </c>
      <c r="J19">
        <v>30</v>
      </c>
      <c r="K19">
        <v>6</v>
      </c>
      <c r="L19">
        <v>7</v>
      </c>
      <c r="M19">
        <v>9</v>
      </c>
      <c r="N19">
        <v>51</v>
      </c>
      <c r="O19">
        <v>40870</v>
      </c>
    </row>
    <row r="20" spans="1:15">
      <c r="A20" t="s">
        <v>95</v>
      </c>
      <c r="B20" t="s">
        <v>69</v>
      </c>
      <c r="C20" t="s">
        <v>77</v>
      </c>
      <c r="D20" t="s">
        <v>82</v>
      </c>
      <c r="E20" t="s">
        <v>83</v>
      </c>
      <c r="F20" t="s">
        <v>73</v>
      </c>
      <c r="G20" t="s">
        <v>92</v>
      </c>
      <c r="H20">
        <v>45</v>
      </c>
      <c r="I20">
        <v>109674</v>
      </c>
      <c r="J20">
        <v>6</v>
      </c>
      <c r="K20">
        <v>19</v>
      </c>
      <c r="L20">
        <v>2</v>
      </c>
      <c r="M20">
        <v>9</v>
      </c>
      <c r="N20">
        <v>28</v>
      </c>
      <c r="O20">
        <v>41356</v>
      </c>
    </row>
    <row r="21" spans="1:15">
      <c r="A21" t="s">
        <v>75</v>
      </c>
      <c r="B21" t="s">
        <v>85</v>
      </c>
      <c r="C21" t="s">
        <v>77</v>
      </c>
      <c r="D21" t="s">
        <v>91</v>
      </c>
      <c r="E21" t="s">
        <v>99</v>
      </c>
      <c r="F21" t="s">
        <v>73</v>
      </c>
      <c r="G21" t="s">
        <v>97</v>
      </c>
      <c r="H21">
        <v>55</v>
      </c>
      <c r="I21">
        <v>83161</v>
      </c>
      <c r="J21">
        <v>29</v>
      </c>
      <c r="K21">
        <v>13</v>
      </c>
      <c r="L21">
        <v>6</v>
      </c>
      <c r="M21">
        <v>3</v>
      </c>
      <c r="N21">
        <v>59</v>
      </c>
      <c r="O21">
        <v>43158</v>
      </c>
    </row>
    <row r="22" spans="1:15">
      <c r="A22" t="s">
        <v>100</v>
      </c>
      <c r="B22" t="s">
        <v>69</v>
      </c>
      <c r="C22" t="s">
        <v>77</v>
      </c>
      <c r="D22" t="s">
        <v>82</v>
      </c>
      <c r="E22" t="s">
        <v>96</v>
      </c>
      <c r="F22" t="s">
        <v>79</v>
      </c>
      <c r="G22" t="s">
        <v>89</v>
      </c>
      <c r="H22">
        <v>49</v>
      </c>
      <c r="I22">
        <v>32169</v>
      </c>
      <c r="J22">
        <v>8</v>
      </c>
      <c r="K22">
        <v>3</v>
      </c>
      <c r="L22">
        <v>2</v>
      </c>
      <c r="M22">
        <v>4</v>
      </c>
      <c r="N22">
        <v>51</v>
      </c>
      <c r="O22">
        <v>38089</v>
      </c>
    </row>
    <row r="23" spans="1:15">
      <c r="A23" t="s">
        <v>100</v>
      </c>
      <c r="B23" t="s">
        <v>69</v>
      </c>
      <c r="C23" t="s">
        <v>77</v>
      </c>
      <c r="D23" t="s">
        <v>82</v>
      </c>
      <c r="E23" t="s">
        <v>86</v>
      </c>
      <c r="F23" t="s">
        <v>73</v>
      </c>
      <c r="G23" t="s">
        <v>97</v>
      </c>
      <c r="H23">
        <v>64</v>
      </c>
      <c r="I23">
        <v>114092</v>
      </c>
      <c r="J23">
        <v>33</v>
      </c>
      <c r="K23">
        <v>7</v>
      </c>
      <c r="L23">
        <v>1</v>
      </c>
      <c r="M23">
        <v>2</v>
      </c>
      <c r="N23">
        <v>39</v>
      </c>
      <c r="O23">
        <v>45509</v>
      </c>
    </row>
    <row r="24" spans="1:15">
      <c r="A24" t="s">
        <v>95</v>
      </c>
      <c r="B24" t="s">
        <v>76</v>
      </c>
      <c r="C24" t="s">
        <v>77</v>
      </c>
      <c r="D24" t="s">
        <v>82</v>
      </c>
      <c r="E24" t="s">
        <v>96</v>
      </c>
      <c r="F24" t="s">
        <v>73</v>
      </c>
      <c r="G24" t="s">
        <v>89</v>
      </c>
      <c r="H24">
        <v>62</v>
      </c>
      <c r="I24">
        <v>52052</v>
      </c>
      <c r="J24">
        <v>17</v>
      </c>
      <c r="K24">
        <v>9</v>
      </c>
      <c r="L24">
        <v>14</v>
      </c>
      <c r="M24">
        <v>3</v>
      </c>
      <c r="N24">
        <v>47</v>
      </c>
      <c r="O24">
        <v>42503</v>
      </c>
    </row>
    <row r="25" spans="1:15">
      <c r="A25" t="s">
        <v>75</v>
      </c>
      <c r="B25" t="s">
        <v>69</v>
      </c>
      <c r="C25" t="s">
        <v>90</v>
      </c>
      <c r="D25" t="s">
        <v>93</v>
      </c>
      <c r="E25" t="s">
        <v>86</v>
      </c>
      <c r="F25" t="s">
        <v>73</v>
      </c>
      <c r="G25" t="s">
        <v>92</v>
      </c>
      <c r="H25">
        <v>60</v>
      </c>
      <c r="I25">
        <v>101849</v>
      </c>
      <c r="J25">
        <v>11</v>
      </c>
      <c r="K25">
        <v>5</v>
      </c>
      <c r="L25">
        <v>7</v>
      </c>
      <c r="M25">
        <v>5</v>
      </c>
      <c r="N25">
        <v>52</v>
      </c>
      <c r="O25">
        <v>41283</v>
      </c>
    </row>
    <row r="26" spans="1:15">
      <c r="A26" t="s">
        <v>81</v>
      </c>
      <c r="B26" t="s">
        <v>76</v>
      </c>
      <c r="C26" t="s">
        <v>77</v>
      </c>
      <c r="D26" t="s">
        <v>91</v>
      </c>
      <c r="E26" t="s">
        <v>96</v>
      </c>
      <c r="F26" t="s">
        <v>79</v>
      </c>
      <c r="G26" t="s">
        <v>101</v>
      </c>
      <c r="H26">
        <v>43</v>
      </c>
      <c r="I26">
        <v>103851</v>
      </c>
      <c r="J26">
        <v>13</v>
      </c>
      <c r="K26">
        <v>10</v>
      </c>
      <c r="L26">
        <v>13</v>
      </c>
      <c r="M26">
        <v>5</v>
      </c>
      <c r="N26">
        <v>23</v>
      </c>
      <c r="O26">
        <v>38198</v>
      </c>
    </row>
    <row r="27" spans="1:15">
      <c r="A27" t="s">
        <v>102</v>
      </c>
      <c r="B27" t="s">
        <v>85</v>
      </c>
      <c r="C27" t="s">
        <v>77</v>
      </c>
      <c r="D27" t="s">
        <v>71</v>
      </c>
      <c r="E27" t="s">
        <v>96</v>
      </c>
      <c r="F27" t="s">
        <v>87</v>
      </c>
      <c r="G27" t="s">
        <v>92</v>
      </c>
      <c r="H27">
        <v>38</v>
      </c>
      <c r="I27">
        <v>38036</v>
      </c>
      <c r="J27">
        <v>11</v>
      </c>
      <c r="K27">
        <v>17</v>
      </c>
      <c r="L27">
        <v>2</v>
      </c>
      <c r="M27">
        <v>6</v>
      </c>
      <c r="N27">
        <v>53</v>
      </c>
      <c r="O27">
        <v>43284</v>
      </c>
    </row>
    <row r="28" spans="1:15">
      <c r="A28" t="s">
        <v>75</v>
      </c>
      <c r="B28" t="s">
        <v>76</v>
      </c>
      <c r="C28" t="s">
        <v>70</v>
      </c>
      <c r="D28" t="s">
        <v>93</v>
      </c>
      <c r="E28" t="s">
        <v>78</v>
      </c>
      <c r="F28" t="s">
        <v>87</v>
      </c>
      <c r="G28" t="s">
        <v>92</v>
      </c>
      <c r="H28">
        <v>55</v>
      </c>
      <c r="I28">
        <v>61778</v>
      </c>
      <c r="J28">
        <v>31</v>
      </c>
      <c r="K28">
        <v>12</v>
      </c>
      <c r="L28">
        <v>13</v>
      </c>
      <c r="M28">
        <v>7</v>
      </c>
      <c r="N28">
        <v>22</v>
      </c>
      <c r="O28">
        <v>40290</v>
      </c>
    </row>
    <row r="29" spans="1:15">
      <c r="A29" t="s">
        <v>95</v>
      </c>
      <c r="B29" t="s">
        <v>85</v>
      </c>
      <c r="C29" t="s">
        <v>98</v>
      </c>
      <c r="D29" t="s">
        <v>82</v>
      </c>
      <c r="E29" t="s">
        <v>83</v>
      </c>
      <c r="F29" t="s">
        <v>73</v>
      </c>
      <c r="G29" t="s">
        <v>97</v>
      </c>
      <c r="H29">
        <v>27</v>
      </c>
      <c r="I29">
        <v>57734</v>
      </c>
      <c r="J29">
        <v>28</v>
      </c>
      <c r="K29">
        <v>16</v>
      </c>
      <c r="L29">
        <v>14</v>
      </c>
      <c r="M29">
        <v>7</v>
      </c>
      <c r="N29">
        <v>45</v>
      </c>
      <c r="O29">
        <v>41780</v>
      </c>
    </row>
    <row r="30" spans="1:15">
      <c r="A30" t="s">
        <v>100</v>
      </c>
      <c r="B30" t="s">
        <v>76</v>
      </c>
      <c r="C30" t="s">
        <v>90</v>
      </c>
      <c r="D30" t="s">
        <v>93</v>
      </c>
      <c r="E30" t="s">
        <v>96</v>
      </c>
      <c r="F30" t="s">
        <v>87</v>
      </c>
      <c r="G30" t="s">
        <v>97</v>
      </c>
      <c r="H30">
        <v>27</v>
      </c>
      <c r="I30">
        <v>53173</v>
      </c>
      <c r="J30">
        <v>6</v>
      </c>
      <c r="K30">
        <v>3</v>
      </c>
      <c r="L30">
        <v>14</v>
      </c>
      <c r="M30">
        <v>1</v>
      </c>
      <c r="N30">
        <v>27</v>
      </c>
      <c r="O30">
        <v>44119</v>
      </c>
    </row>
    <row r="31" spans="1:15">
      <c r="A31" t="s">
        <v>81</v>
      </c>
      <c r="B31" t="s">
        <v>69</v>
      </c>
      <c r="C31" t="s">
        <v>90</v>
      </c>
      <c r="D31" t="s">
        <v>82</v>
      </c>
      <c r="E31" t="s">
        <v>99</v>
      </c>
      <c r="F31" t="s">
        <v>79</v>
      </c>
      <c r="G31" t="s">
        <v>92</v>
      </c>
      <c r="H31">
        <v>55</v>
      </c>
      <c r="I31">
        <v>60403</v>
      </c>
      <c r="J31">
        <v>16</v>
      </c>
      <c r="K31">
        <v>9</v>
      </c>
      <c r="L31">
        <v>2</v>
      </c>
      <c r="M31">
        <v>2</v>
      </c>
      <c r="N31">
        <v>25</v>
      </c>
      <c r="O31">
        <v>36252</v>
      </c>
    </row>
    <row r="32" spans="1:15">
      <c r="A32" t="s">
        <v>75</v>
      </c>
      <c r="B32" t="s">
        <v>69</v>
      </c>
      <c r="C32" t="s">
        <v>90</v>
      </c>
      <c r="D32" t="s">
        <v>82</v>
      </c>
      <c r="E32" t="s">
        <v>96</v>
      </c>
      <c r="F32" t="s">
        <v>79</v>
      </c>
      <c r="G32" t="s">
        <v>92</v>
      </c>
      <c r="H32">
        <v>22</v>
      </c>
      <c r="I32">
        <v>96321</v>
      </c>
      <c r="J32">
        <v>4</v>
      </c>
      <c r="K32">
        <v>15</v>
      </c>
      <c r="L32">
        <v>13</v>
      </c>
      <c r="M32">
        <v>9</v>
      </c>
      <c r="N32">
        <v>35</v>
      </c>
      <c r="O32">
        <v>35080</v>
      </c>
    </row>
    <row r="33" spans="1:15">
      <c r="A33" t="s">
        <v>102</v>
      </c>
      <c r="B33" t="s">
        <v>85</v>
      </c>
      <c r="C33" t="s">
        <v>77</v>
      </c>
      <c r="D33" t="s">
        <v>93</v>
      </c>
      <c r="E33" t="s">
        <v>72</v>
      </c>
      <c r="F33" t="s">
        <v>87</v>
      </c>
      <c r="G33" t="s">
        <v>92</v>
      </c>
      <c r="H33">
        <v>31</v>
      </c>
      <c r="I33">
        <v>101675</v>
      </c>
      <c r="J33">
        <v>35</v>
      </c>
      <c r="K33">
        <v>5</v>
      </c>
      <c r="L33">
        <v>11</v>
      </c>
      <c r="M33">
        <v>2</v>
      </c>
      <c r="N33">
        <v>43</v>
      </c>
      <c r="O33">
        <v>45439</v>
      </c>
    </row>
    <row r="34" spans="1:15">
      <c r="A34" t="s">
        <v>102</v>
      </c>
      <c r="B34" t="s">
        <v>85</v>
      </c>
      <c r="C34" t="s">
        <v>77</v>
      </c>
      <c r="D34" t="s">
        <v>91</v>
      </c>
      <c r="E34" t="s">
        <v>83</v>
      </c>
      <c r="F34" t="s">
        <v>87</v>
      </c>
      <c r="G34" t="s">
        <v>97</v>
      </c>
      <c r="H34">
        <v>42</v>
      </c>
      <c r="I34">
        <v>36344</v>
      </c>
      <c r="J34">
        <v>26</v>
      </c>
      <c r="K34">
        <v>13</v>
      </c>
      <c r="L34">
        <v>5</v>
      </c>
      <c r="M34">
        <v>6</v>
      </c>
      <c r="N34">
        <v>58</v>
      </c>
      <c r="O34">
        <v>44546</v>
      </c>
    </row>
    <row r="35" spans="1:15">
      <c r="A35" t="s">
        <v>88</v>
      </c>
      <c r="B35" t="s">
        <v>85</v>
      </c>
      <c r="C35" t="s">
        <v>77</v>
      </c>
      <c r="D35" t="s">
        <v>82</v>
      </c>
      <c r="E35" t="s">
        <v>72</v>
      </c>
      <c r="F35" t="s">
        <v>73</v>
      </c>
      <c r="G35" t="s">
        <v>92</v>
      </c>
      <c r="H35">
        <v>26</v>
      </c>
      <c r="I35">
        <v>48800</v>
      </c>
      <c r="J35">
        <v>12</v>
      </c>
      <c r="K35">
        <v>14</v>
      </c>
      <c r="L35">
        <v>14</v>
      </c>
      <c r="M35">
        <v>1</v>
      </c>
      <c r="N35">
        <v>49</v>
      </c>
      <c r="O35">
        <v>44968</v>
      </c>
    </row>
    <row r="36" spans="1:15">
      <c r="A36" t="s">
        <v>88</v>
      </c>
      <c r="B36" t="s">
        <v>76</v>
      </c>
      <c r="C36" t="s">
        <v>70</v>
      </c>
      <c r="D36" t="s">
        <v>91</v>
      </c>
      <c r="E36" t="s">
        <v>83</v>
      </c>
      <c r="F36" t="s">
        <v>87</v>
      </c>
      <c r="G36" t="s">
        <v>92</v>
      </c>
      <c r="H36">
        <v>23</v>
      </c>
      <c r="I36">
        <v>55372</v>
      </c>
      <c r="J36">
        <v>11</v>
      </c>
      <c r="K36">
        <v>15</v>
      </c>
      <c r="L36">
        <v>5</v>
      </c>
      <c r="M36">
        <v>3</v>
      </c>
      <c r="N36">
        <v>32</v>
      </c>
      <c r="O36">
        <v>35627</v>
      </c>
    </row>
    <row r="37" spans="1:15">
      <c r="A37" t="s">
        <v>68</v>
      </c>
      <c r="B37" t="s">
        <v>76</v>
      </c>
      <c r="C37" t="s">
        <v>98</v>
      </c>
      <c r="D37" t="s">
        <v>71</v>
      </c>
      <c r="E37" t="s">
        <v>72</v>
      </c>
      <c r="F37" t="s">
        <v>73</v>
      </c>
      <c r="G37" t="s">
        <v>80</v>
      </c>
      <c r="H37">
        <v>43</v>
      </c>
      <c r="I37">
        <v>91516</v>
      </c>
      <c r="J37">
        <v>37</v>
      </c>
      <c r="K37">
        <v>16</v>
      </c>
      <c r="L37">
        <v>7</v>
      </c>
      <c r="M37">
        <v>2</v>
      </c>
      <c r="N37">
        <v>24</v>
      </c>
      <c r="O37">
        <v>37249</v>
      </c>
    </row>
    <row r="38" spans="1:15">
      <c r="A38" t="s">
        <v>95</v>
      </c>
      <c r="B38" t="s">
        <v>85</v>
      </c>
      <c r="C38" t="s">
        <v>77</v>
      </c>
      <c r="D38" t="s">
        <v>82</v>
      </c>
      <c r="E38" t="s">
        <v>96</v>
      </c>
      <c r="F38" t="s">
        <v>73</v>
      </c>
      <c r="G38" t="s">
        <v>101</v>
      </c>
      <c r="H38">
        <v>23</v>
      </c>
      <c r="I38">
        <v>50538</v>
      </c>
      <c r="J38">
        <v>25</v>
      </c>
      <c r="K38">
        <v>13</v>
      </c>
      <c r="L38">
        <v>1</v>
      </c>
      <c r="M38">
        <v>3</v>
      </c>
      <c r="N38">
        <v>44</v>
      </c>
      <c r="O38">
        <v>43247</v>
      </c>
    </row>
    <row r="39" spans="1:15">
      <c r="A39" t="s">
        <v>75</v>
      </c>
      <c r="B39" t="s">
        <v>69</v>
      </c>
      <c r="C39" t="s">
        <v>98</v>
      </c>
      <c r="D39" t="s">
        <v>91</v>
      </c>
      <c r="E39" t="s">
        <v>96</v>
      </c>
      <c r="F39" t="s">
        <v>79</v>
      </c>
      <c r="G39" t="s">
        <v>74</v>
      </c>
      <c r="H39">
        <v>31</v>
      </c>
      <c r="I39">
        <v>93918</v>
      </c>
      <c r="J39">
        <v>18</v>
      </c>
      <c r="K39">
        <v>17</v>
      </c>
      <c r="L39">
        <v>8</v>
      </c>
      <c r="M39">
        <v>5</v>
      </c>
      <c r="N39">
        <v>39</v>
      </c>
      <c r="O39">
        <v>38099</v>
      </c>
    </row>
    <row r="40" spans="1:15">
      <c r="A40" t="s">
        <v>75</v>
      </c>
      <c r="B40" t="s">
        <v>76</v>
      </c>
      <c r="C40" t="s">
        <v>70</v>
      </c>
      <c r="D40" t="s">
        <v>91</v>
      </c>
      <c r="E40" t="s">
        <v>78</v>
      </c>
      <c r="F40" t="s">
        <v>79</v>
      </c>
      <c r="G40" t="s">
        <v>101</v>
      </c>
      <c r="H40">
        <v>55</v>
      </c>
      <c r="I40">
        <v>44973</v>
      </c>
      <c r="J40">
        <v>19</v>
      </c>
      <c r="K40">
        <v>8</v>
      </c>
      <c r="L40">
        <v>3</v>
      </c>
      <c r="M40">
        <v>6</v>
      </c>
      <c r="N40">
        <v>37</v>
      </c>
      <c r="O40">
        <v>37009</v>
      </c>
    </row>
    <row r="41" spans="1:15">
      <c r="A41" t="s">
        <v>68</v>
      </c>
      <c r="B41" t="s">
        <v>76</v>
      </c>
      <c r="C41" t="s">
        <v>90</v>
      </c>
      <c r="D41" t="s">
        <v>71</v>
      </c>
      <c r="E41" t="s">
        <v>99</v>
      </c>
      <c r="F41" t="s">
        <v>79</v>
      </c>
      <c r="G41" t="s">
        <v>80</v>
      </c>
      <c r="H41">
        <v>37</v>
      </c>
      <c r="I41">
        <v>101155</v>
      </c>
      <c r="J41">
        <v>23</v>
      </c>
      <c r="K41">
        <v>2</v>
      </c>
      <c r="L41">
        <v>4</v>
      </c>
      <c r="M41">
        <v>9</v>
      </c>
      <c r="N41">
        <v>37</v>
      </c>
      <c r="O41">
        <v>44942</v>
      </c>
    </row>
    <row r="42" spans="1:15">
      <c r="A42" t="s">
        <v>100</v>
      </c>
      <c r="B42" t="s">
        <v>76</v>
      </c>
      <c r="C42" t="s">
        <v>77</v>
      </c>
      <c r="D42" t="s">
        <v>91</v>
      </c>
      <c r="E42" t="s">
        <v>72</v>
      </c>
      <c r="F42" t="s">
        <v>79</v>
      </c>
      <c r="G42" t="s">
        <v>74</v>
      </c>
      <c r="H42">
        <v>60</v>
      </c>
      <c r="I42">
        <v>89500</v>
      </c>
      <c r="J42">
        <v>38</v>
      </c>
      <c r="K42">
        <v>5</v>
      </c>
      <c r="L42">
        <v>9</v>
      </c>
      <c r="M42">
        <v>4</v>
      </c>
      <c r="N42">
        <v>21</v>
      </c>
      <c r="O42">
        <v>44910</v>
      </c>
    </row>
    <row r="43" spans="1:15">
      <c r="A43" t="s">
        <v>100</v>
      </c>
      <c r="B43" t="s">
        <v>85</v>
      </c>
      <c r="C43" t="s">
        <v>98</v>
      </c>
      <c r="D43" t="s">
        <v>91</v>
      </c>
      <c r="E43" t="s">
        <v>86</v>
      </c>
      <c r="F43" t="s">
        <v>87</v>
      </c>
      <c r="G43" t="s">
        <v>89</v>
      </c>
      <c r="H43">
        <v>43</v>
      </c>
      <c r="I43">
        <v>66575</v>
      </c>
      <c r="J43">
        <v>18</v>
      </c>
      <c r="K43">
        <v>6</v>
      </c>
      <c r="L43">
        <v>4</v>
      </c>
      <c r="M43">
        <v>7</v>
      </c>
      <c r="N43">
        <v>29</v>
      </c>
      <c r="O43">
        <v>35095</v>
      </c>
    </row>
    <row r="44" spans="1:15">
      <c r="A44" t="s">
        <v>68</v>
      </c>
      <c r="B44" t="s">
        <v>85</v>
      </c>
      <c r="C44" t="s">
        <v>98</v>
      </c>
      <c r="D44" t="s">
        <v>71</v>
      </c>
      <c r="E44" t="s">
        <v>78</v>
      </c>
      <c r="F44" t="s">
        <v>79</v>
      </c>
      <c r="G44" t="s">
        <v>92</v>
      </c>
      <c r="H44">
        <v>33</v>
      </c>
      <c r="I44">
        <v>72261</v>
      </c>
      <c r="J44">
        <v>26</v>
      </c>
      <c r="K44">
        <v>12</v>
      </c>
      <c r="L44">
        <v>10</v>
      </c>
      <c r="M44">
        <v>6</v>
      </c>
      <c r="N44">
        <v>31</v>
      </c>
      <c r="O44">
        <v>37748</v>
      </c>
    </row>
    <row r="45" spans="1:15">
      <c r="A45" t="s">
        <v>100</v>
      </c>
      <c r="B45" t="s">
        <v>85</v>
      </c>
      <c r="C45" t="s">
        <v>77</v>
      </c>
      <c r="D45" t="s">
        <v>82</v>
      </c>
      <c r="E45" t="s">
        <v>72</v>
      </c>
      <c r="F45" t="s">
        <v>87</v>
      </c>
      <c r="G45" t="s">
        <v>80</v>
      </c>
      <c r="H45">
        <v>45</v>
      </c>
      <c r="I45">
        <v>57716</v>
      </c>
      <c r="J45">
        <v>6</v>
      </c>
      <c r="K45">
        <v>18</v>
      </c>
      <c r="L45">
        <v>12</v>
      </c>
      <c r="M45">
        <v>2</v>
      </c>
      <c r="N45">
        <v>32</v>
      </c>
      <c r="O45">
        <v>34772</v>
      </c>
    </row>
    <row r="46" spans="1:15">
      <c r="A46" t="s">
        <v>88</v>
      </c>
      <c r="B46" t="s">
        <v>85</v>
      </c>
      <c r="C46" t="s">
        <v>90</v>
      </c>
      <c r="D46" t="s">
        <v>91</v>
      </c>
      <c r="E46" t="s">
        <v>72</v>
      </c>
      <c r="F46" t="s">
        <v>79</v>
      </c>
      <c r="G46" t="s">
        <v>89</v>
      </c>
      <c r="H46">
        <v>61</v>
      </c>
      <c r="I46">
        <v>33236</v>
      </c>
      <c r="J46">
        <v>4</v>
      </c>
      <c r="K46">
        <v>1</v>
      </c>
      <c r="L46">
        <v>5</v>
      </c>
      <c r="M46">
        <v>8</v>
      </c>
      <c r="N46">
        <v>30</v>
      </c>
      <c r="O46">
        <v>41938</v>
      </c>
    </row>
    <row r="47" spans="1:15">
      <c r="A47" t="s">
        <v>75</v>
      </c>
      <c r="B47" t="s">
        <v>85</v>
      </c>
      <c r="C47" t="s">
        <v>90</v>
      </c>
      <c r="D47" t="s">
        <v>91</v>
      </c>
      <c r="E47" t="s">
        <v>78</v>
      </c>
      <c r="F47" t="s">
        <v>87</v>
      </c>
      <c r="G47" t="s">
        <v>92</v>
      </c>
      <c r="H47">
        <v>59</v>
      </c>
      <c r="I47">
        <v>45848</v>
      </c>
      <c r="J47">
        <v>29</v>
      </c>
      <c r="K47">
        <v>17</v>
      </c>
      <c r="L47">
        <v>7</v>
      </c>
      <c r="M47">
        <v>7</v>
      </c>
      <c r="N47">
        <v>38</v>
      </c>
      <c r="O47">
        <v>42435</v>
      </c>
    </row>
    <row r="48" spans="1:15">
      <c r="A48" t="s">
        <v>68</v>
      </c>
      <c r="B48" t="s">
        <v>69</v>
      </c>
      <c r="C48" t="s">
        <v>90</v>
      </c>
      <c r="D48" t="s">
        <v>91</v>
      </c>
      <c r="E48" t="s">
        <v>96</v>
      </c>
      <c r="F48" t="s">
        <v>73</v>
      </c>
      <c r="G48" t="s">
        <v>97</v>
      </c>
      <c r="H48">
        <v>31</v>
      </c>
      <c r="I48">
        <v>32352</v>
      </c>
      <c r="J48">
        <v>34</v>
      </c>
      <c r="K48">
        <v>11</v>
      </c>
      <c r="L48">
        <v>4</v>
      </c>
      <c r="M48">
        <v>7</v>
      </c>
      <c r="N48">
        <v>54</v>
      </c>
      <c r="O48">
        <v>38579</v>
      </c>
    </row>
    <row r="49" spans="1:15">
      <c r="A49" t="s">
        <v>75</v>
      </c>
      <c r="B49" t="s">
        <v>69</v>
      </c>
      <c r="C49" t="s">
        <v>70</v>
      </c>
      <c r="D49" t="s">
        <v>93</v>
      </c>
      <c r="E49" t="s">
        <v>72</v>
      </c>
      <c r="F49" t="s">
        <v>87</v>
      </c>
      <c r="G49" t="s">
        <v>84</v>
      </c>
      <c r="H49">
        <v>56</v>
      </c>
      <c r="I49">
        <v>31932</v>
      </c>
      <c r="J49">
        <v>17</v>
      </c>
      <c r="K49">
        <v>10</v>
      </c>
      <c r="L49">
        <v>14</v>
      </c>
      <c r="M49">
        <v>8</v>
      </c>
      <c r="N49">
        <v>58</v>
      </c>
      <c r="O49">
        <v>44865</v>
      </c>
    </row>
    <row r="50" spans="1:15">
      <c r="A50" t="s">
        <v>102</v>
      </c>
      <c r="B50" t="s">
        <v>85</v>
      </c>
      <c r="C50" t="s">
        <v>98</v>
      </c>
      <c r="D50" t="s">
        <v>71</v>
      </c>
      <c r="E50" t="s">
        <v>96</v>
      </c>
      <c r="F50" t="s">
        <v>87</v>
      </c>
      <c r="G50" t="s">
        <v>80</v>
      </c>
      <c r="H50">
        <v>53</v>
      </c>
      <c r="I50">
        <v>106449</v>
      </c>
      <c r="J50">
        <v>16</v>
      </c>
      <c r="K50">
        <v>19</v>
      </c>
      <c r="L50">
        <v>1</v>
      </c>
      <c r="M50">
        <v>1</v>
      </c>
      <c r="N50">
        <v>45</v>
      </c>
      <c r="O50">
        <v>43754</v>
      </c>
    </row>
    <row r="51" spans="1:15">
      <c r="A51" t="s">
        <v>88</v>
      </c>
      <c r="B51" t="s">
        <v>76</v>
      </c>
      <c r="C51" t="s">
        <v>98</v>
      </c>
      <c r="D51" t="s">
        <v>93</v>
      </c>
      <c r="E51" t="s">
        <v>78</v>
      </c>
      <c r="F51" t="s">
        <v>79</v>
      </c>
      <c r="G51" t="s">
        <v>97</v>
      </c>
      <c r="H51">
        <v>28</v>
      </c>
      <c r="I51">
        <v>38556</v>
      </c>
      <c r="J51">
        <v>2</v>
      </c>
      <c r="K51">
        <v>14</v>
      </c>
      <c r="L51">
        <v>9</v>
      </c>
      <c r="M51">
        <v>1</v>
      </c>
      <c r="N51">
        <v>33</v>
      </c>
      <c r="O51">
        <v>41530</v>
      </c>
    </row>
    <row r="52" spans="1:15">
      <c r="A52" t="s">
        <v>81</v>
      </c>
      <c r="B52" t="s">
        <v>85</v>
      </c>
      <c r="C52" t="s">
        <v>98</v>
      </c>
      <c r="D52" t="s">
        <v>71</v>
      </c>
      <c r="E52" t="s">
        <v>96</v>
      </c>
      <c r="F52" t="s">
        <v>87</v>
      </c>
      <c r="G52" t="s">
        <v>80</v>
      </c>
      <c r="H52">
        <v>42</v>
      </c>
      <c r="I52">
        <v>116836</v>
      </c>
      <c r="J52">
        <v>34</v>
      </c>
      <c r="K52">
        <v>10</v>
      </c>
      <c r="L52">
        <v>4</v>
      </c>
      <c r="M52">
        <v>8</v>
      </c>
      <c r="N52">
        <v>43</v>
      </c>
      <c r="O52">
        <v>43247</v>
      </c>
    </row>
    <row r="53" spans="1:15">
      <c r="A53" t="s">
        <v>88</v>
      </c>
      <c r="B53" t="s">
        <v>69</v>
      </c>
      <c r="C53" t="s">
        <v>70</v>
      </c>
      <c r="D53" t="s">
        <v>82</v>
      </c>
      <c r="E53" t="s">
        <v>83</v>
      </c>
      <c r="F53" t="s">
        <v>73</v>
      </c>
      <c r="G53" t="s">
        <v>80</v>
      </c>
      <c r="H53">
        <v>41</v>
      </c>
      <c r="I53">
        <v>35498</v>
      </c>
      <c r="J53">
        <v>8</v>
      </c>
      <c r="K53">
        <v>15</v>
      </c>
      <c r="L53">
        <v>9</v>
      </c>
      <c r="M53">
        <v>4</v>
      </c>
      <c r="N53">
        <v>20</v>
      </c>
      <c r="O53">
        <v>45531</v>
      </c>
    </row>
    <row r="54" spans="1:15">
      <c r="A54" t="s">
        <v>68</v>
      </c>
      <c r="B54" t="s">
        <v>69</v>
      </c>
      <c r="C54" t="s">
        <v>98</v>
      </c>
      <c r="D54" t="s">
        <v>82</v>
      </c>
      <c r="E54" t="s">
        <v>86</v>
      </c>
      <c r="F54" t="s">
        <v>73</v>
      </c>
      <c r="G54" t="s">
        <v>97</v>
      </c>
      <c r="H54">
        <v>47</v>
      </c>
      <c r="I54">
        <v>106118</v>
      </c>
      <c r="J54">
        <v>13</v>
      </c>
      <c r="K54">
        <v>19</v>
      </c>
      <c r="L54">
        <v>6</v>
      </c>
      <c r="M54">
        <v>5</v>
      </c>
      <c r="N54">
        <v>41</v>
      </c>
      <c r="O54">
        <v>45433</v>
      </c>
    </row>
    <row r="55" spans="1:15">
      <c r="A55" t="s">
        <v>81</v>
      </c>
      <c r="B55" t="s">
        <v>76</v>
      </c>
      <c r="C55" t="s">
        <v>70</v>
      </c>
      <c r="D55" t="s">
        <v>91</v>
      </c>
      <c r="E55" t="s">
        <v>94</v>
      </c>
      <c r="F55" t="s">
        <v>79</v>
      </c>
      <c r="G55" t="s">
        <v>74</v>
      </c>
      <c r="H55">
        <v>25</v>
      </c>
      <c r="I55">
        <v>80098</v>
      </c>
      <c r="J55">
        <v>8</v>
      </c>
      <c r="K55">
        <v>4</v>
      </c>
      <c r="L55">
        <v>1</v>
      </c>
      <c r="M55">
        <v>8</v>
      </c>
      <c r="N55">
        <v>42</v>
      </c>
      <c r="O55">
        <v>43360</v>
      </c>
    </row>
    <row r="56" spans="1:15">
      <c r="A56" t="s">
        <v>102</v>
      </c>
      <c r="B56" t="s">
        <v>69</v>
      </c>
      <c r="C56" t="s">
        <v>90</v>
      </c>
      <c r="D56" t="s">
        <v>71</v>
      </c>
      <c r="E56" t="s">
        <v>72</v>
      </c>
      <c r="F56" t="s">
        <v>73</v>
      </c>
      <c r="G56" t="s">
        <v>101</v>
      </c>
      <c r="H56">
        <v>43</v>
      </c>
      <c r="I56">
        <v>94386</v>
      </c>
      <c r="J56">
        <v>30</v>
      </c>
      <c r="K56">
        <v>2</v>
      </c>
      <c r="L56">
        <v>12</v>
      </c>
      <c r="M56">
        <v>5</v>
      </c>
      <c r="N56">
        <v>38</v>
      </c>
      <c r="O56">
        <v>45192</v>
      </c>
    </row>
    <row r="57" spans="1:15">
      <c r="A57" t="s">
        <v>68</v>
      </c>
      <c r="B57" t="s">
        <v>85</v>
      </c>
      <c r="C57" t="s">
        <v>77</v>
      </c>
      <c r="D57" t="s">
        <v>82</v>
      </c>
      <c r="E57" t="s">
        <v>99</v>
      </c>
      <c r="F57" t="s">
        <v>87</v>
      </c>
      <c r="G57" t="s">
        <v>92</v>
      </c>
      <c r="H57">
        <v>36</v>
      </c>
      <c r="I57">
        <v>39569</v>
      </c>
      <c r="J57">
        <v>32</v>
      </c>
      <c r="K57">
        <v>9</v>
      </c>
      <c r="L57">
        <v>3</v>
      </c>
      <c r="M57">
        <v>4</v>
      </c>
      <c r="N57">
        <v>37</v>
      </c>
      <c r="O57">
        <v>42722</v>
      </c>
    </row>
    <row r="58" spans="1:15">
      <c r="A58" t="s">
        <v>95</v>
      </c>
      <c r="B58" t="s">
        <v>76</v>
      </c>
      <c r="C58" t="s">
        <v>98</v>
      </c>
      <c r="D58" t="s">
        <v>71</v>
      </c>
      <c r="E58" t="s">
        <v>86</v>
      </c>
      <c r="F58" t="s">
        <v>73</v>
      </c>
      <c r="G58" t="s">
        <v>80</v>
      </c>
      <c r="H58">
        <v>61</v>
      </c>
      <c r="I58">
        <v>86882</v>
      </c>
      <c r="J58">
        <v>36</v>
      </c>
      <c r="K58">
        <v>10</v>
      </c>
      <c r="L58">
        <v>11</v>
      </c>
      <c r="M58">
        <v>6</v>
      </c>
      <c r="N58">
        <v>31</v>
      </c>
      <c r="O58">
        <v>41495</v>
      </c>
    </row>
    <row r="59" spans="1:15">
      <c r="A59" t="s">
        <v>75</v>
      </c>
      <c r="B59" t="s">
        <v>85</v>
      </c>
      <c r="C59" t="s">
        <v>98</v>
      </c>
      <c r="D59" t="s">
        <v>82</v>
      </c>
      <c r="E59" t="s">
        <v>94</v>
      </c>
      <c r="F59" t="s">
        <v>79</v>
      </c>
      <c r="G59" t="s">
        <v>92</v>
      </c>
      <c r="H59">
        <v>42</v>
      </c>
      <c r="I59">
        <v>100393</v>
      </c>
      <c r="J59">
        <v>30</v>
      </c>
      <c r="K59">
        <v>11</v>
      </c>
      <c r="L59">
        <v>2</v>
      </c>
      <c r="M59">
        <v>5</v>
      </c>
      <c r="N59">
        <v>47</v>
      </c>
      <c r="O59">
        <v>44284</v>
      </c>
    </row>
    <row r="60" spans="1:15">
      <c r="A60" t="s">
        <v>102</v>
      </c>
      <c r="B60" t="s">
        <v>85</v>
      </c>
      <c r="C60" t="s">
        <v>90</v>
      </c>
      <c r="D60" t="s">
        <v>93</v>
      </c>
      <c r="E60" t="s">
        <v>96</v>
      </c>
      <c r="F60" t="s">
        <v>87</v>
      </c>
      <c r="G60" t="s">
        <v>84</v>
      </c>
      <c r="H60">
        <v>36</v>
      </c>
      <c r="I60">
        <v>30340</v>
      </c>
      <c r="J60">
        <v>1</v>
      </c>
      <c r="K60">
        <v>14</v>
      </c>
      <c r="L60">
        <v>9</v>
      </c>
      <c r="M60">
        <v>7</v>
      </c>
      <c r="N60">
        <v>47</v>
      </c>
      <c r="O60">
        <v>38369</v>
      </c>
    </row>
    <row r="61" spans="1:15">
      <c r="A61" t="s">
        <v>75</v>
      </c>
      <c r="B61" t="s">
        <v>76</v>
      </c>
      <c r="C61" t="s">
        <v>77</v>
      </c>
      <c r="D61" t="s">
        <v>82</v>
      </c>
      <c r="E61" t="s">
        <v>72</v>
      </c>
      <c r="F61" t="s">
        <v>79</v>
      </c>
      <c r="G61" t="s">
        <v>97</v>
      </c>
      <c r="H61">
        <v>43</v>
      </c>
      <c r="I61">
        <v>73949</v>
      </c>
      <c r="J61">
        <v>39</v>
      </c>
      <c r="K61">
        <v>7</v>
      </c>
      <c r="L61">
        <v>12</v>
      </c>
      <c r="M61">
        <v>7</v>
      </c>
      <c r="N61">
        <v>52</v>
      </c>
      <c r="O61">
        <v>43234</v>
      </c>
    </row>
    <row r="62" spans="1:15">
      <c r="A62" t="s">
        <v>100</v>
      </c>
      <c r="B62" t="s">
        <v>85</v>
      </c>
      <c r="C62" t="s">
        <v>70</v>
      </c>
      <c r="D62" t="s">
        <v>93</v>
      </c>
      <c r="E62" t="s">
        <v>96</v>
      </c>
      <c r="F62" t="s">
        <v>87</v>
      </c>
      <c r="G62" t="s">
        <v>92</v>
      </c>
      <c r="H62">
        <v>49</v>
      </c>
      <c r="I62">
        <v>112302</v>
      </c>
      <c r="J62">
        <v>17</v>
      </c>
      <c r="K62">
        <v>15</v>
      </c>
      <c r="L62">
        <v>1</v>
      </c>
      <c r="M62">
        <v>4</v>
      </c>
      <c r="N62">
        <v>38</v>
      </c>
      <c r="O62">
        <v>38279</v>
      </c>
    </row>
    <row r="63" spans="1:15">
      <c r="A63" t="s">
        <v>95</v>
      </c>
      <c r="B63" t="s">
        <v>69</v>
      </c>
      <c r="C63" t="s">
        <v>77</v>
      </c>
      <c r="D63" t="s">
        <v>82</v>
      </c>
      <c r="E63" t="s">
        <v>83</v>
      </c>
      <c r="F63" t="s">
        <v>73</v>
      </c>
      <c r="G63" t="s">
        <v>97</v>
      </c>
      <c r="H63">
        <v>35</v>
      </c>
      <c r="I63">
        <v>92443</v>
      </c>
      <c r="J63">
        <v>20</v>
      </c>
      <c r="K63">
        <v>19</v>
      </c>
      <c r="L63">
        <v>13</v>
      </c>
      <c r="M63">
        <v>5</v>
      </c>
      <c r="N63">
        <v>47</v>
      </c>
      <c r="O63">
        <v>38028</v>
      </c>
    </row>
    <row r="64" spans="1:15">
      <c r="A64" t="s">
        <v>95</v>
      </c>
      <c r="B64" t="s">
        <v>85</v>
      </c>
      <c r="C64" t="s">
        <v>90</v>
      </c>
      <c r="D64" t="s">
        <v>91</v>
      </c>
      <c r="E64" t="s">
        <v>78</v>
      </c>
      <c r="F64" t="s">
        <v>79</v>
      </c>
      <c r="G64" t="s">
        <v>92</v>
      </c>
      <c r="H64">
        <v>48</v>
      </c>
      <c r="I64">
        <v>104027</v>
      </c>
      <c r="J64">
        <v>24</v>
      </c>
      <c r="K64">
        <v>15</v>
      </c>
      <c r="L64">
        <v>14</v>
      </c>
      <c r="M64">
        <v>3</v>
      </c>
      <c r="N64">
        <v>56</v>
      </c>
      <c r="O64">
        <v>35597</v>
      </c>
    </row>
    <row r="65" spans="1:15">
      <c r="A65" t="s">
        <v>102</v>
      </c>
      <c r="B65" t="s">
        <v>76</v>
      </c>
      <c r="C65" t="s">
        <v>90</v>
      </c>
      <c r="D65" t="s">
        <v>93</v>
      </c>
      <c r="E65" t="s">
        <v>72</v>
      </c>
      <c r="F65" t="s">
        <v>79</v>
      </c>
      <c r="G65" t="s">
        <v>101</v>
      </c>
      <c r="H65">
        <v>62</v>
      </c>
      <c r="I65">
        <v>30138</v>
      </c>
      <c r="J65">
        <v>22</v>
      </c>
      <c r="K65">
        <v>8</v>
      </c>
      <c r="L65">
        <v>9</v>
      </c>
      <c r="M65">
        <v>4</v>
      </c>
      <c r="N65">
        <v>45</v>
      </c>
      <c r="O65">
        <v>35170</v>
      </c>
    </row>
    <row r="66" spans="1:15">
      <c r="A66" t="s">
        <v>95</v>
      </c>
      <c r="B66" t="s">
        <v>76</v>
      </c>
      <c r="C66" t="s">
        <v>77</v>
      </c>
      <c r="D66" t="s">
        <v>82</v>
      </c>
      <c r="E66" t="s">
        <v>94</v>
      </c>
      <c r="F66" t="s">
        <v>87</v>
      </c>
      <c r="G66" t="s">
        <v>101</v>
      </c>
      <c r="H66">
        <v>61</v>
      </c>
      <c r="I66">
        <v>30358</v>
      </c>
      <c r="J66">
        <v>29</v>
      </c>
      <c r="K66">
        <v>11</v>
      </c>
      <c r="L66">
        <v>9</v>
      </c>
      <c r="M66">
        <v>4</v>
      </c>
      <c r="N66">
        <v>54</v>
      </c>
      <c r="O66">
        <v>41601</v>
      </c>
    </row>
    <row r="67" spans="1:15">
      <c r="A67" t="s">
        <v>81</v>
      </c>
      <c r="B67" t="s">
        <v>76</v>
      </c>
      <c r="C67" t="s">
        <v>70</v>
      </c>
      <c r="D67" t="s">
        <v>91</v>
      </c>
      <c r="E67" t="s">
        <v>94</v>
      </c>
      <c r="F67" t="s">
        <v>79</v>
      </c>
      <c r="G67" t="s">
        <v>101</v>
      </c>
      <c r="H67">
        <v>49</v>
      </c>
      <c r="I67">
        <v>105250</v>
      </c>
      <c r="J67">
        <v>22</v>
      </c>
      <c r="K67">
        <v>9</v>
      </c>
      <c r="L67">
        <v>8</v>
      </c>
      <c r="M67">
        <v>3</v>
      </c>
      <c r="N67">
        <v>53</v>
      </c>
      <c r="O67">
        <v>42223</v>
      </c>
    </row>
    <row r="68" spans="1:15">
      <c r="A68" t="s">
        <v>95</v>
      </c>
      <c r="B68" t="s">
        <v>85</v>
      </c>
      <c r="C68" t="s">
        <v>70</v>
      </c>
      <c r="D68" t="s">
        <v>93</v>
      </c>
      <c r="E68" t="s">
        <v>83</v>
      </c>
      <c r="F68" t="s">
        <v>87</v>
      </c>
      <c r="G68" t="s">
        <v>101</v>
      </c>
      <c r="H68">
        <v>47</v>
      </c>
      <c r="I68">
        <v>115376</v>
      </c>
      <c r="J68">
        <v>9</v>
      </c>
      <c r="K68">
        <v>15</v>
      </c>
      <c r="L68">
        <v>8</v>
      </c>
      <c r="M68">
        <v>5</v>
      </c>
      <c r="N68">
        <v>54</v>
      </c>
      <c r="O68">
        <v>41247</v>
      </c>
    </row>
    <row r="69" spans="1:15">
      <c r="A69" t="s">
        <v>75</v>
      </c>
      <c r="B69" t="s">
        <v>76</v>
      </c>
      <c r="C69" t="s">
        <v>98</v>
      </c>
      <c r="D69" t="s">
        <v>91</v>
      </c>
      <c r="E69" t="s">
        <v>83</v>
      </c>
      <c r="F69" t="s">
        <v>87</v>
      </c>
      <c r="G69" t="s">
        <v>101</v>
      </c>
      <c r="H69">
        <v>23</v>
      </c>
      <c r="I69">
        <v>60654</v>
      </c>
      <c r="J69">
        <v>37</v>
      </c>
      <c r="K69">
        <v>1</v>
      </c>
      <c r="L69">
        <v>11</v>
      </c>
      <c r="M69">
        <v>5</v>
      </c>
      <c r="N69">
        <v>59</v>
      </c>
      <c r="O69">
        <v>41399</v>
      </c>
    </row>
    <row r="70" spans="1:15">
      <c r="A70" t="s">
        <v>75</v>
      </c>
      <c r="B70" t="s">
        <v>76</v>
      </c>
      <c r="C70" t="s">
        <v>70</v>
      </c>
      <c r="D70" t="s">
        <v>71</v>
      </c>
      <c r="E70" t="s">
        <v>72</v>
      </c>
      <c r="F70" t="s">
        <v>87</v>
      </c>
      <c r="G70" t="s">
        <v>101</v>
      </c>
      <c r="H70">
        <v>46</v>
      </c>
      <c r="I70">
        <v>55879</v>
      </c>
      <c r="J70">
        <v>10</v>
      </c>
      <c r="K70">
        <v>1</v>
      </c>
      <c r="L70">
        <v>14</v>
      </c>
      <c r="M70">
        <v>7</v>
      </c>
      <c r="N70">
        <v>35</v>
      </c>
      <c r="O70">
        <v>38856</v>
      </c>
    </row>
    <row r="71" spans="1:15">
      <c r="A71" t="s">
        <v>68</v>
      </c>
      <c r="B71" t="s">
        <v>85</v>
      </c>
      <c r="C71" t="s">
        <v>77</v>
      </c>
      <c r="D71" t="s">
        <v>71</v>
      </c>
      <c r="E71" t="s">
        <v>96</v>
      </c>
      <c r="F71" t="s">
        <v>87</v>
      </c>
      <c r="G71" t="s">
        <v>97</v>
      </c>
      <c r="H71">
        <v>24</v>
      </c>
      <c r="I71">
        <v>111532</v>
      </c>
      <c r="J71">
        <v>36</v>
      </c>
      <c r="K71">
        <v>19</v>
      </c>
      <c r="L71">
        <v>12</v>
      </c>
      <c r="M71">
        <v>4</v>
      </c>
      <c r="N71">
        <v>57</v>
      </c>
      <c r="O71">
        <v>41182</v>
      </c>
    </row>
    <row r="72" spans="1:15">
      <c r="A72" t="s">
        <v>75</v>
      </c>
      <c r="B72" t="s">
        <v>69</v>
      </c>
      <c r="C72" t="s">
        <v>90</v>
      </c>
      <c r="D72" t="s">
        <v>93</v>
      </c>
      <c r="E72" t="s">
        <v>99</v>
      </c>
      <c r="F72" t="s">
        <v>73</v>
      </c>
      <c r="G72" t="s">
        <v>80</v>
      </c>
      <c r="H72">
        <v>29</v>
      </c>
      <c r="I72">
        <v>85778</v>
      </c>
      <c r="J72">
        <v>37</v>
      </c>
      <c r="K72">
        <v>3</v>
      </c>
      <c r="L72">
        <v>1</v>
      </c>
      <c r="M72">
        <v>4</v>
      </c>
      <c r="N72">
        <v>32</v>
      </c>
      <c r="O72">
        <v>34705</v>
      </c>
    </row>
    <row r="73" spans="1:15">
      <c r="A73" t="s">
        <v>68</v>
      </c>
      <c r="B73" t="s">
        <v>85</v>
      </c>
      <c r="C73" t="s">
        <v>98</v>
      </c>
      <c r="D73" t="s">
        <v>82</v>
      </c>
      <c r="E73" t="s">
        <v>94</v>
      </c>
      <c r="F73" t="s">
        <v>87</v>
      </c>
      <c r="G73" t="s">
        <v>92</v>
      </c>
      <c r="H73">
        <v>54</v>
      </c>
      <c r="I73">
        <v>67772</v>
      </c>
      <c r="J73">
        <v>28</v>
      </c>
      <c r="K73">
        <v>10</v>
      </c>
      <c r="L73">
        <v>11</v>
      </c>
      <c r="M73">
        <v>9</v>
      </c>
      <c r="N73">
        <v>42</v>
      </c>
      <c r="O73">
        <v>42384</v>
      </c>
    </row>
    <row r="74" spans="1:15">
      <c r="A74" t="s">
        <v>75</v>
      </c>
      <c r="B74" t="s">
        <v>76</v>
      </c>
      <c r="C74" t="s">
        <v>98</v>
      </c>
      <c r="D74" t="s">
        <v>93</v>
      </c>
      <c r="E74" t="s">
        <v>94</v>
      </c>
      <c r="F74" t="s">
        <v>79</v>
      </c>
      <c r="G74" t="s">
        <v>101</v>
      </c>
      <c r="H74">
        <v>63</v>
      </c>
      <c r="I74">
        <v>88478</v>
      </c>
      <c r="J74">
        <v>28</v>
      </c>
      <c r="K74">
        <v>8</v>
      </c>
      <c r="L74">
        <v>8</v>
      </c>
      <c r="M74">
        <v>6</v>
      </c>
      <c r="N74">
        <v>41</v>
      </c>
      <c r="O74">
        <v>41791</v>
      </c>
    </row>
    <row r="75" spans="1:15">
      <c r="A75" t="s">
        <v>81</v>
      </c>
      <c r="B75" t="s">
        <v>76</v>
      </c>
      <c r="C75" t="s">
        <v>90</v>
      </c>
      <c r="D75" t="s">
        <v>91</v>
      </c>
      <c r="E75" t="s">
        <v>83</v>
      </c>
      <c r="F75" t="s">
        <v>73</v>
      </c>
      <c r="G75" t="s">
        <v>97</v>
      </c>
      <c r="H75">
        <v>56</v>
      </c>
      <c r="I75">
        <v>94353</v>
      </c>
      <c r="J75">
        <v>21</v>
      </c>
      <c r="K75">
        <v>15</v>
      </c>
      <c r="L75">
        <v>10</v>
      </c>
      <c r="M75">
        <v>4</v>
      </c>
      <c r="N75">
        <v>35</v>
      </c>
      <c r="O75">
        <v>35557</v>
      </c>
    </row>
    <row r="76" spans="1:15">
      <c r="A76" t="s">
        <v>68</v>
      </c>
      <c r="B76" t="s">
        <v>85</v>
      </c>
      <c r="C76" t="s">
        <v>70</v>
      </c>
      <c r="D76" t="s">
        <v>82</v>
      </c>
      <c r="E76" t="s">
        <v>86</v>
      </c>
      <c r="F76" t="s">
        <v>79</v>
      </c>
      <c r="G76" t="s">
        <v>97</v>
      </c>
      <c r="H76">
        <v>27</v>
      </c>
      <c r="I76">
        <v>56762</v>
      </c>
      <c r="J76">
        <v>24</v>
      </c>
      <c r="K76">
        <v>10</v>
      </c>
      <c r="L76">
        <v>14</v>
      </c>
      <c r="M76">
        <v>2</v>
      </c>
      <c r="N76">
        <v>47</v>
      </c>
      <c r="O76">
        <v>35939</v>
      </c>
    </row>
    <row r="77" spans="1:15">
      <c r="A77" t="s">
        <v>88</v>
      </c>
      <c r="B77" t="s">
        <v>69</v>
      </c>
      <c r="C77" t="s">
        <v>90</v>
      </c>
      <c r="D77" t="s">
        <v>71</v>
      </c>
      <c r="E77" t="s">
        <v>83</v>
      </c>
      <c r="F77" t="s">
        <v>73</v>
      </c>
      <c r="G77" t="s">
        <v>97</v>
      </c>
      <c r="H77">
        <v>60</v>
      </c>
      <c r="I77">
        <v>43283</v>
      </c>
      <c r="J77">
        <v>2</v>
      </c>
      <c r="K77">
        <v>1</v>
      </c>
      <c r="L77">
        <v>3</v>
      </c>
      <c r="M77">
        <v>6</v>
      </c>
      <c r="N77">
        <v>54</v>
      </c>
      <c r="O77">
        <v>41943</v>
      </c>
    </row>
    <row r="78" spans="1:15">
      <c r="A78" t="s">
        <v>100</v>
      </c>
      <c r="B78" t="s">
        <v>76</v>
      </c>
      <c r="C78" t="s">
        <v>70</v>
      </c>
      <c r="D78" t="s">
        <v>82</v>
      </c>
      <c r="E78" t="s">
        <v>99</v>
      </c>
      <c r="F78" t="s">
        <v>87</v>
      </c>
      <c r="G78" t="s">
        <v>80</v>
      </c>
      <c r="H78">
        <v>44</v>
      </c>
      <c r="I78">
        <v>93922</v>
      </c>
      <c r="J78">
        <v>8</v>
      </c>
      <c r="K78">
        <v>18</v>
      </c>
      <c r="L78">
        <v>11</v>
      </c>
      <c r="M78">
        <v>2</v>
      </c>
      <c r="N78">
        <v>27</v>
      </c>
      <c r="O78">
        <v>42647</v>
      </c>
    </row>
    <row r="79" spans="1:15">
      <c r="A79" t="s">
        <v>102</v>
      </c>
      <c r="B79" t="s">
        <v>76</v>
      </c>
      <c r="C79" t="s">
        <v>90</v>
      </c>
      <c r="D79" t="s">
        <v>71</v>
      </c>
      <c r="E79" t="s">
        <v>96</v>
      </c>
      <c r="F79" t="s">
        <v>73</v>
      </c>
      <c r="G79" t="s">
        <v>92</v>
      </c>
      <c r="H79">
        <v>46</v>
      </c>
      <c r="I79">
        <v>69420</v>
      </c>
      <c r="J79">
        <v>27</v>
      </c>
      <c r="K79">
        <v>2</v>
      </c>
      <c r="L79">
        <v>7</v>
      </c>
      <c r="M79">
        <v>5</v>
      </c>
      <c r="N79">
        <v>41</v>
      </c>
      <c r="O79">
        <v>43916</v>
      </c>
    </row>
    <row r="80" spans="1:15">
      <c r="A80" t="s">
        <v>75</v>
      </c>
      <c r="B80" t="s">
        <v>76</v>
      </c>
      <c r="C80" t="s">
        <v>77</v>
      </c>
      <c r="D80" t="s">
        <v>82</v>
      </c>
      <c r="E80" t="s">
        <v>96</v>
      </c>
      <c r="F80" t="s">
        <v>73</v>
      </c>
      <c r="G80" t="s">
        <v>80</v>
      </c>
      <c r="H80">
        <v>64</v>
      </c>
      <c r="I80">
        <v>85568</v>
      </c>
      <c r="J80">
        <v>22</v>
      </c>
      <c r="K80">
        <v>19</v>
      </c>
      <c r="L80">
        <v>11</v>
      </c>
      <c r="M80">
        <v>6</v>
      </c>
      <c r="N80">
        <v>40</v>
      </c>
      <c r="O80">
        <v>40118</v>
      </c>
    </row>
    <row r="81" spans="1:15">
      <c r="A81" t="s">
        <v>95</v>
      </c>
      <c r="B81" t="s">
        <v>85</v>
      </c>
      <c r="C81" t="s">
        <v>70</v>
      </c>
      <c r="D81" t="s">
        <v>82</v>
      </c>
      <c r="E81" t="s">
        <v>86</v>
      </c>
      <c r="F81" t="s">
        <v>79</v>
      </c>
      <c r="G81" t="s">
        <v>74</v>
      </c>
      <c r="H81">
        <v>40</v>
      </c>
      <c r="I81">
        <v>115090</v>
      </c>
      <c r="J81">
        <v>37</v>
      </c>
      <c r="K81">
        <v>13</v>
      </c>
      <c r="L81">
        <v>1</v>
      </c>
      <c r="M81">
        <v>4</v>
      </c>
      <c r="N81">
        <v>45</v>
      </c>
      <c r="O81">
        <v>42185</v>
      </c>
    </row>
    <row r="82" spans="1:15">
      <c r="A82" t="s">
        <v>75</v>
      </c>
      <c r="B82" t="s">
        <v>76</v>
      </c>
      <c r="C82" t="s">
        <v>77</v>
      </c>
      <c r="D82" t="s">
        <v>82</v>
      </c>
      <c r="E82" t="s">
        <v>94</v>
      </c>
      <c r="F82" t="s">
        <v>79</v>
      </c>
      <c r="G82" t="s">
        <v>89</v>
      </c>
      <c r="H82">
        <v>26</v>
      </c>
      <c r="I82">
        <v>50219</v>
      </c>
      <c r="J82">
        <v>27</v>
      </c>
      <c r="K82">
        <v>1</v>
      </c>
      <c r="L82">
        <v>1</v>
      </c>
      <c r="M82">
        <v>3</v>
      </c>
      <c r="N82">
        <v>59</v>
      </c>
      <c r="O82">
        <v>42511</v>
      </c>
    </row>
    <row r="83" spans="1:15">
      <c r="A83" t="s">
        <v>95</v>
      </c>
      <c r="B83" t="s">
        <v>69</v>
      </c>
      <c r="C83" t="s">
        <v>98</v>
      </c>
      <c r="D83" t="s">
        <v>91</v>
      </c>
      <c r="E83" t="s">
        <v>83</v>
      </c>
      <c r="F83" t="s">
        <v>87</v>
      </c>
      <c r="G83" t="s">
        <v>97</v>
      </c>
      <c r="H83">
        <v>32</v>
      </c>
      <c r="I83">
        <v>87169</v>
      </c>
      <c r="J83">
        <v>29</v>
      </c>
      <c r="K83">
        <v>2</v>
      </c>
      <c r="L83">
        <v>10</v>
      </c>
      <c r="M83">
        <v>7</v>
      </c>
      <c r="N83">
        <v>40</v>
      </c>
      <c r="O83">
        <v>43580</v>
      </c>
    </row>
    <row r="84" spans="1:15">
      <c r="A84" t="s">
        <v>100</v>
      </c>
      <c r="B84" t="s">
        <v>76</v>
      </c>
      <c r="C84" t="s">
        <v>90</v>
      </c>
      <c r="D84" t="s">
        <v>91</v>
      </c>
      <c r="E84" t="s">
        <v>96</v>
      </c>
      <c r="F84" t="s">
        <v>73</v>
      </c>
      <c r="G84" t="s">
        <v>74</v>
      </c>
      <c r="H84">
        <v>33</v>
      </c>
      <c r="I84">
        <v>104965</v>
      </c>
      <c r="J84">
        <v>3</v>
      </c>
      <c r="K84">
        <v>16</v>
      </c>
      <c r="L84">
        <v>13</v>
      </c>
      <c r="M84">
        <v>2</v>
      </c>
      <c r="N84">
        <v>44</v>
      </c>
      <c r="O84">
        <v>41238</v>
      </c>
    </row>
    <row r="85" spans="1:15">
      <c r="A85" t="s">
        <v>100</v>
      </c>
      <c r="B85" t="s">
        <v>76</v>
      </c>
      <c r="C85" t="s">
        <v>98</v>
      </c>
      <c r="D85" t="s">
        <v>93</v>
      </c>
      <c r="E85" t="s">
        <v>99</v>
      </c>
      <c r="F85" t="s">
        <v>73</v>
      </c>
      <c r="G85" t="s">
        <v>84</v>
      </c>
      <c r="H85">
        <v>31</v>
      </c>
      <c r="I85">
        <v>76840</v>
      </c>
      <c r="J85">
        <v>13</v>
      </c>
      <c r="K85">
        <v>15</v>
      </c>
      <c r="L85">
        <v>5</v>
      </c>
      <c r="M85">
        <v>6</v>
      </c>
      <c r="N85">
        <v>20</v>
      </c>
      <c r="O85">
        <v>42718</v>
      </c>
    </row>
    <row r="86" spans="1:15">
      <c r="A86" t="s">
        <v>100</v>
      </c>
      <c r="B86" t="s">
        <v>69</v>
      </c>
      <c r="C86" t="s">
        <v>98</v>
      </c>
      <c r="D86" t="s">
        <v>93</v>
      </c>
      <c r="E86" t="s">
        <v>72</v>
      </c>
      <c r="F86" t="s">
        <v>73</v>
      </c>
      <c r="G86" t="s">
        <v>101</v>
      </c>
      <c r="H86">
        <v>29</v>
      </c>
      <c r="I86">
        <v>74695</v>
      </c>
      <c r="J86">
        <v>10</v>
      </c>
      <c r="K86">
        <v>13</v>
      </c>
      <c r="L86">
        <v>5</v>
      </c>
      <c r="M86">
        <v>4</v>
      </c>
      <c r="N86">
        <v>25</v>
      </c>
      <c r="O86">
        <v>45081</v>
      </c>
    </row>
    <row r="87" spans="1:15">
      <c r="A87" t="s">
        <v>95</v>
      </c>
      <c r="B87" t="s">
        <v>76</v>
      </c>
      <c r="C87" t="s">
        <v>98</v>
      </c>
      <c r="D87" t="s">
        <v>71</v>
      </c>
      <c r="E87" t="s">
        <v>78</v>
      </c>
      <c r="F87" t="s">
        <v>87</v>
      </c>
      <c r="G87" t="s">
        <v>89</v>
      </c>
      <c r="H87">
        <v>45</v>
      </c>
      <c r="I87">
        <v>114754</v>
      </c>
      <c r="J87">
        <v>36</v>
      </c>
      <c r="K87">
        <v>16</v>
      </c>
      <c r="L87">
        <v>8</v>
      </c>
      <c r="M87">
        <v>6</v>
      </c>
      <c r="N87">
        <v>42</v>
      </c>
      <c r="O87">
        <v>35808</v>
      </c>
    </row>
    <row r="88" spans="1:15">
      <c r="A88" t="s">
        <v>75</v>
      </c>
      <c r="B88" t="s">
        <v>85</v>
      </c>
      <c r="C88" t="s">
        <v>98</v>
      </c>
      <c r="D88" t="s">
        <v>91</v>
      </c>
      <c r="E88" t="s">
        <v>78</v>
      </c>
      <c r="F88" t="s">
        <v>87</v>
      </c>
      <c r="G88" t="s">
        <v>101</v>
      </c>
      <c r="H88">
        <v>49</v>
      </c>
      <c r="I88">
        <v>107988</v>
      </c>
      <c r="J88">
        <v>9</v>
      </c>
      <c r="K88">
        <v>17</v>
      </c>
      <c r="L88">
        <v>7</v>
      </c>
      <c r="M88">
        <v>4</v>
      </c>
      <c r="N88">
        <v>42</v>
      </c>
      <c r="O88">
        <v>40476</v>
      </c>
    </row>
    <row r="89" spans="1:15">
      <c r="A89" t="s">
        <v>100</v>
      </c>
      <c r="B89" t="s">
        <v>85</v>
      </c>
      <c r="C89" t="s">
        <v>90</v>
      </c>
      <c r="D89" t="s">
        <v>71</v>
      </c>
      <c r="E89" t="s">
        <v>78</v>
      </c>
      <c r="F89" t="s">
        <v>87</v>
      </c>
      <c r="G89" t="s">
        <v>80</v>
      </c>
      <c r="H89">
        <v>62</v>
      </c>
      <c r="I89">
        <v>88342</v>
      </c>
      <c r="J89">
        <v>27</v>
      </c>
      <c r="K89">
        <v>7</v>
      </c>
      <c r="L89">
        <v>8</v>
      </c>
      <c r="M89">
        <v>4</v>
      </c>
      <c r="N89">
        <v>42</v>
      </c>
      <c r="O89">
        <v>35625</v>
      </c>
    </row>
    <row r="90" spans="1:15">
      <c r="A90" t="s">
        <v>81</v>
      </c>
      <c r="B90" t="s">
        <v>85</v>
      </c>
      <c r="C90" t="s">
        <v>98</v>
      </c>
      <c r="D90" t="s">
        <v>93</v>
      </c>
      <c r="E90" t="s">
        <v>94</v>
      </c>
      <c r="F90" t="s">
        <v>87</v>
      </c>
      <c r="G90" t="s">
        <v>89</v>
      </c>
      <c r="H90">
        <v>57</v>
      </c>
      <c r="I90">
        <v>48951</v>
      </c>
      <c r="J90">
        <v>34</v>
      </c>
      <c r="K90">
        <v>17</v>
      </c>
      <c r="L90">
        <v>6</v>
      </c>
      <c r="M90">
        <v>4</v>
      </c>
      <c r="N90">
        <v>51</v>
      </c>
      <c r="O90">
        <v>39529</v>
      </c>
    </row>
    <row r="91" spans="1:15">
      <c r="A91" t="s">
        <v>68</v>
      </c>
      <c r="B91" t="s">
        <v>69</v>
      </c>
      <c r="C91" t="s">
        <v>90</v>
      </c>
      <c r="D91" t="s">
        <v>71</v>
      </c>
      <c r="E91" t="s">
        <v>83</v>
      </c>
      <c r="F91" t="s">
        <v>87</v>
      </c>
      <c r="G91" t="s">
        <v>92</v>
      </c>
      <c r="H91">
        <v>58</v>
      </c>
      <c r="I91">
        <v>31307</v>
      </c>
      <c r="J91">
        <v>1</v>
      </c>
      <c r="K91">
        <v>7</v>
      </c>
      <c r="L91">
        <v>6</v>
      </c>
      <c r="M91">
        <v>9</v>
      </c>
      <c r="N91">
        <v>49</v>
      </c>
      <c r="O91">
        <v>37733</v>
      </c>
    </row>
    <row r="92" spans="1:15">
      <c r="A92" t="s">
        <v>95</v>
      </c>
      <c r="B92" t="s">
        <v>76</v>
      </c>
      <c r="C92" t="s">
        <v>90</v>
      </c>
      <c r="D92" t="s">
        <v>93</v>
      </c>
      <c r="E92" t="s">
        <v>86</v>
      </c>
      <c r="F92" t="s">
        <v>79</v>
      </c>
      <c r="G92" t="s">
        <v>74</v>
      </c>
      <c r="H92">
        <v>42</v>
      </c>
      <c r="I92">
        <v>110388</v>
      </c>
      <c r="J92">
        <v>32</v>
      </c>
      <c r="K92">
        <v>13</v>
      </c>
      <c r="L92">
        <v>2</v>
      </c>
      <c r="M92">
        <v>7</v>
      </c>
      <c r="N92">
        <v>32</v>
      </c>
      <c r="O92">
        <v>42597</v>
      </c>
    </row>
    <row r="93" spans="1:15">
      <c r="A93" t="s">
        <v>95</v>
      </c>
      <c r="B93" t="s">
        <v>85</v>
      </c>
      <c r="C93" t="s">
        <v>77</v>
      </c>
      <c r="D93" t="s">
        <v>91</v>
      </c>
      <c r="E93" t="s">
        <v>96</v>
      </c>
      <c r="F93" t="s">
        <v>73</v>
      </c>
      <c r="G93" t="s">
        <v>92</v>
      </c>
      <c r="H93">
        <v>29</v>
      </c>
      <c r="I93">
        <v>65428</v>
      </c>
      <c r="J93">
        <v>25</v>
      </c>
      <c r="K93">
        <v>5</v>
      </c>
      <c r="L93">
        <v>6</v>
      </c>
      <c r="M93">
        <v>3</v>
      </c>
      <c r="N93">
        <v>37</v>
      </c>
      <c r="O93">
        <v>35717</v>
      </c>
    </row>
    <row r="94" spans="1:15">
      <c r="A94" t="s">
        <v>75</v>
      </c>
      <c r="B94" t="s">
        <v>69</v>
      </c>
      <c r="C94" t="s">
        <v>70</v>
      </c>
      <c r="D94" t="s">
        <v>82</v>
      </c>
      <c r="E94" t="s">
        <v>72</v>
      </c>
      <c r="F94" t="s">
        <v>73</v>
      </c>
      <c r="G94" t="s">
        <v>80</v>
      </c>
      <c r="H94">
        <v>30</v>
      </c>
      <c r="I94">
        <v>105774</v>
      </c>
      <c r="J94">
        <v>29</v>
      </c>
      <c r="K94">
        <v>17</v>
      </c>
      <c r="L94">
        <v>5</v>
      </c>
      <c r="M94">
        <v>3</v>
      </c>
      <c r="N94">
        <v>42</v>
      </c>
      <c r="O94">
        <v>38930</v>
      </c>
    </row>
    <row r="95" spans="1:15">
      <c r="A95" t="s">
        <v>95</v>
      </c>
      <c r="B95" t="s">
        <v>76</v>
      </c>
      <c r="C95" t="s">
        <v>70</v>
      </c>
      <c r="D95" t="s">
        <v>91</v>
      </c>
      <c r="E95" t="s">
        <v>99</v>
      </c>
      <c r="F95" t="s">
        <v>73</v>
      </c>
      <c r="G95" t="s">
        <v>101</v>
      </c>
      <c r="H95">
        <v>36</v>
      </c>
      <c r="I95">
        <v>68975</v>
      </c>
      <c r="J95">
        <v>7</v>
      </c>
      <c r="K95">
        <v>3</v>
      </c>
      <c r="L95">
        <v>13</v>
      </c>
      <c r="M95">
        <v>6</v>
      </c>
      <c r="N95">
        <v>34</v>
      </c>
      <c r="O95">
        <v>39177</v>
      </c>
    </row>
    <row r="96" spans="1:15">
      <c r="A96" t="s">
        <v>95</v>
      </c>
      <c r="B96" t="s">
        <v>69</v>
      </c>
      <c r="C96" t="s">
        <v>90</v>
      </c>
      <c r="D96" t="s">
        <v>71</v>
      </c>
      <c r="E96" t="s">
        <v>72</v>
      </c>
      <c r="F96" t="s">
        <v>73</v>
      </c>
      <c r="G96" t="s">
        <v>89</v>
      </c>
      <c r="H96">
        <v>61</v>
      </c>
      <c r="I96">
        <v>31140</v>
      </c>
      <c r="J96">
        <v>3</v>
      </c>
      <c r="K96">
        <v>7</v>
      </c>
      <c r="L96">
        <v>3</v>
      </c>
      <c r="M96">
        <v>6</v>
      </c>
      <c r="N96">
        <v>52</v>
      </c>
      <c r="O96">
        <v>43012</v>
      </c>
    </row>
    <row r="97" spans="1:15">
      <c r="A97" t="s">
        <v>100</v>
      </c>
      <c r="B97" t="s">
        <v>85</v>
      </c>
      <c r="C97" t="s">
        <v>77</v>
      </c>
      <c r="D97" t="s">
        <v>71</v>
      </c>
      <c r="E97" t="s">
        <v>99</v>
      </c>
      <c r="F97" t="s">
        <v>73</v>
      </c>
      <c r="G97" t="s">
        <v>92</v>
      </c>
      <c r="H97">
        <v>39</v>
      </c>
      <c r="I97">
        <v>54842</v>
      </c>
      <c r="J97">
        <v>20</v>
      </c>
      <c r="K97">
        <v>17</v>
      </c>
      <c r="L97">
        <v>6</v>
      </c>
      <c r="M97">
        <v>4</v>
      </c>
      <c r="N97">
        <v>40</v>
      </c>
      <c r="O97">
        <v>36266</v>
      </c>
    </row>
    <row r="98" spans="1:15">
      <c r="A98" t="s">
        <v>75</v>
      </c>
      <c r="B98" t="s">
        <v>85</v>
      </c>
      <c r="C98" t="s">
        <v>90</v>
      </c>
      <c r="D98" t="s">
        <v>91</v>
      </c>
      <c r="E98" t="s">
        <v>94</v>
      </c>
      <c r="F98" t="s">
        <v>73</v>
      </c>
      <c r="G98" t="s">
        <v>92</v>
      </c>
      <c r="H98">
        <v>63</v>
      </c>
      <c r="I98">
        <v>56421</v>
      </c>
      <c r="J98">
        <v>20</v>
      </c>
      <c r="K98">
        <v>7</v>
      </c>
      <c r="L98">
        <v>8</v>
      </c>
      <c r="M98">
        <v>9</v>
      </c>
      <c r="N98">
        <v>58</v>
      </c>
      <c r="O98">
        <v>44638</v>
      </c>
    </row>
    <row r="99" spans="1:15">
      <c r="A99" t="s">
        <v>100</v>
      </c>
      <c r="B99" t="s">
        <v>85</v>
      </c>
      <c r="C99" t="s">
        <v>90</v>
      </c>
      <c r="D99" t="s">
        <v>91</v>
      </c>
      <c r="E99" t="s">
        <v>83</v>
      </c>
      <c r="F99" t="s">
        <v>73</v>
      </c>
      <c r="G99" t="s">
        <v>101</v>
      </c>
      <c r="H99">
        <v>41</v>
      </c>
      <c r="I99">
        <v>31708</v>
      </c>
      <c r="J99">
        <v>30</v>
      </c>
      <c r="K99">
        <v>1</v>
      </c>
      <c r="L99">
        <v>9</v>
      </c>
      <c r="M99">
        <v>4</v>
      </c>
      <c r="N99">
        <v>42</v>
      </c>
      <c r="O99">
        <v>44403</v>
      </c>
    </row>
    <row r="100" spans="1:15">
      <c r="A100" t="s">
        <v>68</v>
      </c>
      <c r="B100" t="s">
        <v>69</v>
      </c>
      <c r="C100" t="s">
        <v>90</v>
      </c>
      <c r="D100" t="s">
        <v>93</v>
      </c>
      <c r="E100" t="s">
        <v>78</v>
      </c>
      <c r="F100" t="s">
        <v>73</v>
      </c>
      <c r="G100" t="s">
        <v>89</v>
      </c>
      <c r="H100">
        <v>27</v>
      </c>
      <c r="I100">
        <v>33630</v>
      </c>
      <c r="J100">
        <v>35</v>
      </c>
      <c r="K100">
        <v>17</v>
      </c>
      <c r="L100">
        <v>1</v>
      </c>
      <c r="M100">
        <v>9</v>
      </c>
      <c r="N100">
        <v>46</v>
      </c>
      <c r="O100">
        <v>36280</v>
      </c>
    </row>
    <row r="101" spans="1:15">
      <c r="A101" t="s">
        <v>68</v>
      </c>
      <c r="B101" t="s">
        <v>69</v>
      </c>
      <c r="C101" t="s">
        <v>77</v>
      </c>
      <c r="D101" t="s">
        <v>71</v>
      </c>
      <c r="E101" t="s">
        <v>83</v>
      </c>
      <c r="F101" t="s">
        <v>79</v>
      </c>
      <c r="G101" t="s">
        <v>74</v>
      </c>
      <c r="H101">
        <v>33</v>
      </c>
      <c r="I101">
        <v>49595</v>
      </c>
      <c r="J101">
        <v>35</v>
      </c>
      <c r="K101">
        <v>17</v>
      </c>
      <c r="L101">
        <v>3</v>
      </c>
      <c r="M101">
        <v>4</v>
      </c>
      <c r="N101">
        <v>37</v>
      </c>
      <c r="O101">
        <v>43395</v>
      </c>
    </row>
    <row r="102" spans="1:15">
      <c r="A102" t="s">
        <v>100</v>
      </c>
      <c r="B102" t="s">
        <v>85</v>
      </c>
      <c r="C102" t="s">
        <v>70</v>
      </c>
      <c r="D102" t="s">
        <v>71</v>
      </c>
      <c r="E102" t="s">
        <v>94</v>
      </c>
      <c r="F102" t="s">
        <v>73</v>
      </c>
      <c r="G102" t="s">
        <v>101</v>
      </c>
      <c r="H102">
        <v>23</v>
      </c>
      <c r="I102">
        <v>106021</v>
      </c>
      <c r="J102">
        <v>39</v>
      </c>
      <c r="K102">
        <v>11</v>
      </c>
      <c r="L102">
        <v>3</v>
      </c>
      <c r="M102">
        <v>2</v>
      </c>
      <c r="N102">
        <v>43</v>
      </c>
      <c r="O102">
        <v>40819</v>
      </c>
    </row>
    <row r="103" spans="1:15">
      <c r="A103" t="s">
        <v>68</v>
      </c>
      <c r="B103" t="s">
        <v>69</v>
      </c>
      <c r="C103" t="s">
        <v>77</v>
      </c>
      <c r="D103" t="s">
        <v>91</v>
      </c>
      <c r="E103" t="s">
        <v>86</v>
      </c>
      <c r="F103" t="s">
        <v>79</v>
      </c>
      <c r="G103" t="s">
        <v>92</v>
      </c>
      <c r="H103">
        <v>28</v>
      </c>
      <c r="I103">
        <v>58308</v>
      </c>
      <c r="J103">
        <v>27</v>
      </c>
      <c r="K103">
        <v>3</v>
      </c>
      <c r="L103">
        <v>11</v>
      </c>
      <c r="M103">
        <v>2</v>
      </c>
      <c r="N103">
        <v>59</v>
      </c>
      <c r="O103">
        <v>37089</v>
      </c>
    </row>
    <row r="104" spans="1:15">
      <c r="A104" t="s">
        <v>75</v>
      </c>
      <c r="B104" t="s">
        <v>85</v>
      </c>
      <c r="C104" t="s">
        <v>98</v>
      </c>
      <c r="D104" t="s">
        <v>82</v>
      </c>
      <c r="E104" t="s">
        <v>86</v>
      </c>
      <c r="F104" t="s">
        <v>87</v>
      </c>
      <c r="G104" t="s">
        <v>74</v>
      </c>
      <c r="H104">
        <v>37</v>
      </c>
      <c r="I104">
        <v>74789</v>
      </c>
      <c r="J104">
        <v>26</v>
      </c>
      <c r="K104">
        <v>15</v>
      </c>
      <c r="L104">
        <v>8</v>
      </c>
      <c r="M104">
        <v>5</v>
      </c>
      <c r="N104">
        <v>26</v>
      </c>
      <c r="O104">
        <v>36789</v>
      </c>
    </row>
    <row r="105" spans="1:15">
      <c r="A105" t="s">
        <v>102</v>
      </c>
      <c r="B105" t="s">
        <v>85</v>
      </c>
      <c r="C105" t="s">
        <v>77</v>
      </c>
      <c r="D105" t="s">
        <v>71</v>
      </c>
      <c r="E105" t="s">
        <v>94</v>
      </c>
      <c r="F105" t="s">
        <v>73</v>
      </c>
      <c r="G105" t="s">
        <v>74</v>
      </c>
      <c r="H105">
        <v>24</v>
      </c>
      <c r="I105">
        <v>85690</v>
      </c>
      <c r="J105">
        <v>14</v>
      </c>
      <c r="K105">
        <v>11</v>
      </c>
      <c r="L105">
        <v>1</v>
      </c>
      <c r="M105">
        <v>4</v>
      </c>
      <c r="N105">
        <v>39</v>
      </c>
      <c r="O105">
        <v>42183</v>
      </c>
    </row>
    <row r="106" spans="1:15">
      <c r="A106" t="s">
        <v>100</v>
      </c>
      <c r="B106" t="s">
        <v>76</v>
      </c>
      <c r="C106" t="s">
        <v>77</v>
      </c>
      <c r="D106" t="s">
        <v>82</v>
      </c>
      <c r="E106" t="s">
        <v>99</v>
      </c>
      <c r="F106" t="s">
        <v>87</v>
      </c>
      <c r="G106" t="s">
        <v>101</v>
      </c>
      <c r="H106">
        <v>24</v>
      </c>
      <c r="I106">
        <v>56086</v>
      </c>
      <c r="J106">
        <v>17</v>
      </c>
      <c r="K106">
        <v>16</v>
      </c>
      <c r="L106">
        <v>5</v>
      </c>
      <c r="M106">
        <v>7</v>
      </c>
      <c r="N106">
        <v>46</v>
      </c>
      <c r="O106">
        <v>41891</v>
      </c>
    </row>
    <row r="107" spans="1:15">
      <c r="A107" t="s">
        <v>81</v>
      </c>
      <c r="B107" t="s">
        <v>69</v>
      </c>
      <c r="C107" t="s">
        <v>77</v>
      </c>
      <c r="D107" t="s">
        <v>91</v>
      </c>
      <c r="E107" t="s">
        <v>96</v>
      </c>
      <c r="F107" t="s">
        <v>87</v>
      </c>
      <c r="G107" t="s">
        <v>92</v>
      </c>
      <c r="H107">
        <v>48</v>
      </c>
      <c r="I107">
        <v>46859</v>
      </c>
      <c r="J107">
        <v>18</v>
      </c>
      <c r="K107">
        <v>9</v>
      </c>
      <c r="L107">
        <v>3</v>
      </c>
      <c r="M107">
        <v>5</v>
      </c>
      <c r="N107">
        <v>25</v>
      </c>
      <c r="O107">
        <v>38412</v>
      </c>
    </row>
    <row r="108" spans="1:15">
      <c r="A108" t="s">
        <v>81</v>
      </c>
      <c r="B108" t="s">
        <v>85</v>
      </c>
      <c r="C108" t="s">
        <v>77</v>
      </c>
      <c r="D108" t="s">
        <v>91</v>
      </c>
      <c r="E108" t="s">
        <v>96</v>
      </c>
      <c r="F108" t="s">
        <v>87</v>
      </c>
      <c r="G108" t="s">
        <v>80</v>
      </c>
      <c r="H108">
        <v>64</v>
      </c>
      <c r="I108">
        <v>37684</v>
      </c>
      <c r="J108">
        <v>29</v>
      </c>
      <c r="K108">
        <v>1</v>
      </c>
      <c r="L108">
        <v>2</v>
      </c>
      <c r="M108">
        <v>6</v>
      </c>
      <c r="N108">
        <v>46</v>
      </c>
      <c r="O108">
        <v>37569</v>
      </c>
    </row>
    <row r="109" spans="1:15">
      <c r="A109" t="s">
        <v>95</v>
      </c>
      <c r="B109" t="s">
        <v>85</v>
      </c>
      <c r="C109" t="s">
        <v>70</v>
      </c>
      <c r="D109" t="s">
        <v>93</v>
      </c>
      <c r="E109" t="s">
        <v>99</v>
      </c>
      <c r="F109" t="s">
        <v>79</v>
      </c>
      <c r="G109" t="s">
        <v>92</v>
      </c>
      <c r="H109">
        <v>61</v>
      </c>
      <c r="I109">
        <v>31207</v>
      </c>
      <c r="J109">
        <v>20</v>
      </c>
      <c r="K109">
        <v>16</v>
      </c>
      <c r="L109">
        <v>8</v>
      </c>
      <c r="M109">
        <v>4</v>
      </c>
      <c r="N109">
        <v>28</v>
      </c>
      <c r="O109">
        <v>43583</v>
      </c>
    </row>
    <row r="110" spans="1:15">
      <c r="A110" t="s">
        <v>68</v>
      </c>
      <c r="B110" t="s">
        <v>69</v>
      </c>
      <c r="C110" t="s">
        <v>98</v>
      </c>
      <c r="D110" t="s">
        <v>71</v>
      </c>
      <c r="E110" t="s">
        <v>86</v>
      </c>
      <c r="F110" t="s">
        <v>87</v>
      </c>
      <c r="G110" t="s">
        <v>97</v>
      </c>
      <c r="H110">
        <v>59</v>
      </c>
      <c r="I110">
        <v>76099</v>
      </c>
      <c r="J110">
        <v>27</v>
      </c>
      <c r="K110">
        <v>9</v>
      </c>
      <c r="L110">
        <v>3</v>
      </c>
      <c r="M110">
        <v>2</v>
      </c>
      <c r="N110">
        <v>50</v>
      </c>
      <c r="O110">
        <v>43354</v>
      </c>
    </row>
    <row r="111" spans="1:15">
      <c r="A111" t="s">
        <v>81</v>
      </c>
      <c r="B111" t="s">
        <v>76</v>
      </c>
      <c r="C111" t="s">
        <v>70</v>
      </c>
      <c r="D111" t="s">
        <v>82</v>
      </c>
      <c r="E111" t="s">
        <v>86</v>
      </c>
      <c r="F111" t="s">
        <v>87</v>
      </c>
      <c r="G111" t="s">
        <v>89</v>
      </c>
      <c r="H111">
        <v>54</v>
      </c>
      <c r="I111">
        <v>97496</v>
      </c>
      <c r="J111">
        <v>18</v>
      </c>
      <c r="K111">
        <v>19</v>
      </c>
      <c r="L111">
        <v>7</v>
      </c>
      <c r="M111">
        <v>9</v>
      </c>
      <c r="N111">
        <v>40</v>
      </c>
      <c r="O111">
        <v>37063</v>
      </c>
    </row>
    <row r="112" spans="1:15">
      <c r="A112" t="s">
        <v>95</v>
      </c>
      <c r="B112" t="s">
        <v>76</v>
      </c>
      <c r="C112" t="s">
        <v>70</v>
      </c>
      <c r="D112" t="s">
        <v>93</v>
      </c>
      <c r="E112" t="s">
        <v>86</v>
      </c>
      <c r="F112" t="s">
        <v>87</v>
      </c>
      <c r="G112" t="s">
        <v>84</v>
      </c>
      <c r="H112">
        <v>49</v>
      </c>
      <c r="I112">
        <v>96093</v>
      </c>
      <c r="J112">
        <v>4</v>
      </c>
      <c r="K112">
        <v>12</v>
      </c>
      <c r="L112">
        <v>12</v>
      </c>
      <c r="M112">
        <v>7</v>
      </c>
      <c r="N112">
        <v>45</v>
      </c>
      <c r="O112">
        <v>36755</v>
      </c>
    </row>
    <row r="113" spans="1:15">
      <c r="A113" t="s">
        <v>102</v>
      </c>
      <c r="B113" t="s">
        <v>85</v>
      </c>
      <c r="C113" t="s">
        <v>77</v>
      </c>
      <c r="D113" t="s">
        <v>71</v>
      </c>
      <c r="E113" t="s">
        <v>83</v>
      </c>
      <c r="F113" t="s">
        <v>73</v>
      </c>
      <c r="G113" t="s">
        <v>80</v>
      </c>
      <c r="H113">
        <v>22</v>
      </c>
      <c r="I113">
        <v>59689</v>
      </c>
      <c r="J113">
        <v>1</v>
      </c>
      <c r="K113">
        <v>19</v>
      </c>
      <c r="L113">
        <v>11</v>
      </c>
      <c r="M113">
        <v>4</v>
      </c>
      <c r="N113">
        <v>59</v>
      </c>
      <c r="O113">
        <v>41741</v>
      </c>
    </row>
    <row r="114" spans="1:15">
      <c r="A114" t="s">
        <v>75</v>
      </c>
      <c r="B114" t="s">
        <v>69</v>
      </c>
      <c r="C114" t="s">
        <v>90</v>
      </c>
      <c r="D114" t="s">
        <v>93</v>
      </c>
      <c r="E114" t="s">
        <v>86</v>
      </c>
      <c r="F114" t="s">
        <v>73</v>
      </c>
      <c r="G114" t="s">
        <v>74</v>
      </c>
      <c r="H114">
        <v>29</v>
      </c>
      <c r="I114">
        <v>78651</v>
      </c>
      <c r="J114">
        <v>1</v>
      </c>
      <c r="K114">
        <v>9</v>
      </c>
      <c r="L114">
        <v>1</v>
      </c>
      <c r="M114">
        <v>3</v>
      </c>
      <c r="N114">
        <v>32</v>
      </c>
      <c r="O114">
        <v>40567</v>
      </c>
    </row>
    <row r="115" spans="1:15">
      <c r="A115" t="s">
        <v>75</v>
      </c>
      <c r="B115" t="s">
        <v>76</v>
      </c>
      <c r="C115" t="s">
        <v>90</v>
      </c>
      <c r="D115" t="s">
        <v>91</v>
      </c>
      <c r="E115" t="s">
        <v>72</v>
      </c>
      <c r="F115" t="s">
        <v>79</v>
      </c>
      <c r="G115" t="s">
        <v>80</v>
      </c>
      <c r="H115">
        <v>58</v>
      </c>
      <c r="I115">
        <v>43893</v>
      </c>
      <c r="J115">
        <v>26</v>
      </c>
      <c r="K115">
        <v>7</v>
      </c>
      <c r="L115">
        <v>6</v>
      </c>
      <c r="M115">
        <v>3</v>
      </c>
      <c r="N115">
        <v>42</v>
      </c>
      <c r="O115">
        <v>41744</v>
      </c>
    </row>
    <row r="116" spans="1:15">
      <c r="A116" t="s">
        <v>75</v>
      </c>
      <c r="B116" t="s">
        <v>69</v>
      </c>
      <c r="C116" t="s">
        <v>70</v>
      </c>
      <c r="D116" t="s">
        <v>71</v>
      </c>
      <c r="E116" t="s">
        <v>78</v>
      </c>
      <c r="F116" t="s">
        <v>79</v>
      </c>
      <c r="G116" t="s">
        <v>89</v>
      </c>
      <c r="H116">
        <v>53</v>
      </c>
      <c r="I116">
        <v>96418</v>
      </c>
      <c r="J116">
        <v>20</v>
      </c>
      <c r="K116">
        <v>14</v>
      </c>
      <c r="L116">
        <v>3</v>
      </c>
      <c r="M116">
        <v>9</v>
      </c>
      <c r="N116">
        <v>39</v>
      </c>
      <c r="O116">
        <v>45152</v>
      </c>
    </row>
    <row r="117" spans="1:15">
      <c r="A117" t="s">
        <v>81</v>
      </c>
      <c r="B117" t="s">
        <v>69</v>
      </c>
      <c r="C117" t="s">
        <v>70</v>
      </c>
      <c r="D117" t="s">
        <v>93</v>
      </c>
      <c r="E117" t="s">
        <v>86</v>
      </c>
      <c r="F117" t="s">
        <v>73</v>
      </c>
      <c r="G117" t="s">
        <v>74</v>
      </c>
      <c r="H117">
        <v>64</v>
      </c>
      <c r="I117">
        <v>90011</v>
      </c>
      <c r="J117">
        <v>23</v>
      </c>
      <c r="K117">
        <v>19</v>
      </c>
      <c r="L117">
        <v>8</v>
      </c>
      <c r="M117">
        <v>5</v>
      </c>
      <c r="N117">
        <v>56</v>
      </c>
      <c r="O117">
        <v>42314</v>
      </c>
    </row>
    <row r="118" spans="1:15">
      <c r="A118" t="s">
        <v>102</v>
      </c>
      <c r="B118" t="s">
        <v>85</v>
      </c>
      <c r="C118" t="s">
        <v>77</v>
      </c>
      <c r="D118" t="s">
        <v>93</v>
      </c>
      <c r="E118" t="s">
        <v>99</v>
      </c>
      <c r="F118" t="s">
        <v>79</v>
      </c>
      <c r="G118" t="s">
        <v>89</v>
      </c>
      <c r="H118">
        <v>58</v>
      </c>
      <c r="I118">
        <v>68635</v>
      </c>
      <c r="J118">
        <v>10</v>
      </c>
      <c r="K118">
        <v>19</v>
      </c>
      <c r="L118">
        <v>6</v>
      </c>
      <c r="M118">
        <v>3</v>
      </c>
      <c r="N118">
        <v>47</v>
      </c>
      <c r="O118">
        <v>38802</v>
      </c>
    </row>
    <row r="119" spans="1:15">
      <c r="A119" t="s">
        <v>81</v>
      </c>
      <c r="B119" t="s">
        <v>76</v>
      </c>
      <c r="C119" t="s">
        <v>70</v>
      </c>
      <c r="D119" t="s">
        <v>82</v>
      </c>
      <c r="E119" t="s">
        <v>78</v>
      </c>
      <c r="F119" t="s">
        <v>73</v>
      </c>
      <c r="G119" t="s">
        <v>74</v>
      </c>
      <c r="H119">
        <v>25</v>
      </c>
      <c r="I119">
        <v>86115</v>
      </c>
      <c r="J119">
        <v>11</v>
      </c>
      <c r="K119">
        <v>2</v>
      </c>
      <c r="L119">
        <v>12</v>
      </c>
      <c r="M119">
        <v>5</v>
      </c>
      <c r="N119">
        <v>36</v>
      </c>
      <c r="O119">
        <v>36763</v>
      </c>
    </row>
    <row r="120" spans="1:15">
      <c r="A120" t="s">
        <v>68</v>
      </c>
      <c r="B120" t="s">
        <v>85</v>
      </c>
      <c r="C120" t="s">
        <v>77</v>
      </c>
      <c r="D120" t="s">
        <v>93</v>
      </c>
      <c r="E120" t="s">
        <v>83</v>
      </c>
      <c r="F120" t="s">
        <v>87</v>
      </c>
      <c r="G120" t="s">
        <v>80</v>
      </c>
      <c r="H120">
        <v>51</v>
      </c>
      <c r="I120">
        <v>108405</v>
      </c>
      <c r="J120">
        <v>5</v>
      </c>
      <c r="K120">
        <v>9</v>
      </c>
      <c r="L120">
        <v>2</v>
      </c>
      <c r="M120">
        <v>2</v>
      </c>
      <c r="N120">
        <v>47</v>
      </c>
      <c r="O120">
        <v>42891</v>
      </c>
    </row>
    <row r="121" spans="1:15">
      <c r="A121" t="s">
        <v>81</v>
      </c>
      <c r="B121" t="s">
        <v>76</v>
      </c>
      <c r="C121" t="s">
        <v>90</v>
      </c>
      <c r="D121" t="s">
        <v>71</v>
      </c>
      <c r="E121" t="s">
        <v>99</v>
      </c>
      <c r="F121" t="s">
        <v>87</v>
      </c>
      <c r="G121" t="s">
        <v>74</v>
      </c>
      <c r="H121">
        <v>27</v>
      </c>
      <c r="I121">
        <v>102702</v>
      </c>
      <c r="J121">
        <v>1</v>
      </c>
      <c r="K121">
        <v>13</v>
      </c>
      <c r="L121">
        <v>6</v>
      </c>
      <c r="M121">
        <v>4</v>
      </c>
      <c r="N121">
        <v>21</v>
      </c>
      <c r="O121">
        <v>40137</v>
      </c>
    </row>
    <row r="122" spans="1:15">
      <c r="A122" t="s">
        <v>102</v>
      </c>
      <c r="B122" t="s">
        <v>76</v>
      </c>
      <c r="C122" t="s">
        <v>90</v>
      </c>
      <c r="D122" t="s">
        <v>71</v>
      </c>
      <c r="E122" t="s">
        <v>78</v>
      </c>
      <c r="F122" t="s">
        <v>79</v>
      </c>
      <c r="G122" t="s">
        <v>74</v>
      </c>
      <c r="H122">
        <v>40</v>
      </c>
      <c r="I122">
        <v>108518</v>
      </c>
      <c r="J122">
        <v>17</v>
      </c>
      <c r="K122">
        <v>15</v>
      </c>
      <c r="L122">
        <v>7</v>
      </c>
      <c r="M122">
        <v>2</v>
      </c>
      <c r="N122">
        <v>44</v>
      </c>
      <c r="O122">
        <v>36680</v>
      </c>
    </row>
    <row r="123" spans="1:15">
      <c r="A123" t="s">
        <v>102</v>
      </c>
      <c r="B123" t="s">
        <v>76</v>
      </c>
      <c r="C123" t="s">
        <v>98</v>
      </c>
      <c r="D123" t="s">
        <v>82</v>
      </c>
      <c r="E123" t="s">
        <v>99</v>
      </c>
      <c r="F123" t="s">
        <v>73</v>
      </c>
      <c r="G123" t="s">
        <v>97</v>
      </c>
      <c r="H123">
        <v>53</v>
      </c>
      <c r="I123">
        <v>102805</v>
      </c>
      <c r="J123">
        <v>22</v>
      </c>
      <c r="K123">
        <v>3</v>
      </c>
      <c r="L123">
        <v>5</v>
      </c>
      <c r="M123">
        <v>2</v>
      </c>
      <c r="N123">
        <v>25</v>
      </c>
      <c r="O123">
        <v>37585</v>
      </c>
    </row>
    <row r="124" spans="1:15">
      <c r="A124" t="s">
        <v>68</v>
      </c>
      <c r="B124" t="s">
        <v>76</v>
      </c>
      <c r="C124" t="s">
        <v>90</v>
      </c>
      <c r="D124" t="s">
        <v>71</v>
      </c>
      <c r="E124" t="s">
        <v>83</v>
      </c>
      <c r="F124" t="s">
        <v>73</v>
      </c>
      <c r="G124" t="s">
        <v>92</v>
      </c>
      <c r="H124">
        <v>30</v>
      </c>
      <c r="I124">
        <v>88954</v>
      </c>
      <c r="J124">
        <v>34</v>
      </c>
      <c r="K124">
        <v>11</v>
      </c>
      <c r="L124">
        <v>3</v>
      </c>
      <c r="M124">
        <v>8</v>
      </c>
      <c r="N124">
        <v>30</v>
      </c>
      <c r="O124">
        <v>43149</v>
      </c>
    </row>
    <row r="125" spans="1:15">
      <c r="A125" t="s">
        <v>102</v>
      </c>
      <c r="B125" t="s">
        <v>76</v>
      </c>
      <c r="C125" t="s">
        <v>70</v>
      </c>
      <c r="D125" t="s">
        <v>91</v>
      </c>
      <c r="E125" t="s">
        <v>72</v>
      </c>
      <c r="F125" t="s">
        <v>79</v>
      </c>
      <c r="G125" t="s">
        <v>92</v>
      </c>
      <c r="H125">
        <v>33</v>
      </c>
      <c r="I125">
        <v>58064</v>
      </c>
      <c r="J125">
        <v>29</v>
      </c>
      <c r="K125">
        <v>14</v>
      </c>
      <c r="L125">
        <v>4</v>
      </c>
      <c r="M125">
        <v>1</v>
      </c>
      <c r="N125">
        <v>57</v>
      </c>
      <c r="O125">
        <v>43869</v>
      </c>
    </row>
    <row r="126" spans="1:15">
      <c r="A126" t="s">
        <v>102</v>
      </c>
      <c r="B126" t="s">
        <v>69</v>
      </c>
      <c r="C126" t="s">
        <v>90</v>
      </c>
      <c r="D126" t="s">
        <v>71</v>
      </c>
      <c r="E126" t="s">
        <v>83</v>
      </c>
      <c r="F126" t="s">
        <v>73</v>
      </c>
      <c r="G126" t="s">
        <v>84</v>
      </c>
      <c r="H126">
        <v>32</v>
      </c>
      <c r="I126">
        <v>109063</v>
      </c>
      <c r="J126">
        <v>4</v>
      </c>
      <c r="K126">
        <v>8</v>
      </c>
      <c r="L126">
        <v>4</v>
      </c>
      <c r="M126">
        <v>7</v>
      </c>
      <c r="N126">
        <v>25</v>
      </c>
      <c r="O126">
        <v>40205</v>
      </c>
    </row>
    <row r="127" spans="1:15">
      <c r="A127" t="s">
        <v>75</v>
      </c>
      <c r="B127" t="s">
        <v>85</v>
      </c>
      <c r="C127" t="s">
        <v>77</v>
      </c>
      <c r="D127" t="s">
        <v>71</v>
      </c>
      <c r="E127" t="s">
        <v>83</v>
      </c>
      <c r="F127" t="s">
        <v>87</v>
      </c>
      <c r="G127" t="s">
        <v>84</v>
      </c>
      <c r="H127">
        <v>37</v>
      </c>
      <c r="I127">
        <v>32454</v>
      </c>
      <c r="J127">
        <v>5</v>
      </c>
      <c r="K127">
        <v>18</v>
      </c>
      <c r="L127">
        <v>6</v>
      </c>
      <c r="M127">
        <v>5</v>
      </c>
      <c r="N127">
        <v>30</v>
      </c>
      <c r="O127">
        <v>38822</v>
      </c>
    </row>
    <row r="128" spans="1:15">
      <c r="A128" t="s">
        <v>68</v>
      </c>
      <c r="B128" t="s">
        <v>69</v>
      </c>
      <c r="C128" t="s">
        <v>90</v>
      </c>
      <c r="D128" t="s">
        <v>93</v>
      </c>
      <c r="E128" t="s">
        <v>99</v>
      </c>
      <c r="F128" t="s">
        <v>79</v>
      </c>
      <c r="G128" t="s">
        <v>97</v>
      </c>
      <c r="H128">
        <v>22</v>
      </c>
      <c r="I128">
        <v>50878</v>
      </c>
      <c r="J128">
        <v>11</v>
      </c>
      <c r="K128">
        <v>19</v>
      </c>
      <c r="L128">
        <v>10</v>
      </c>
      <c r="M128">
        <v>8</v>
      </c>
      <c r="N128">
        <v>33</v>
      </c>
      <c r="O128">
        <v>45180</v>
      </c>
    </row>
    <row r="129" spans="1:15">
      <c r="A129" t="s">
        <v>88</v>
      </c>
      <c r="B129" t="s">
        <v>76</v>
      </c>
      <c r="C129" t="s">
        <v>98</v>
      </c>
      <c r="D129" t="s">
        <v>93</v>
      </c>
      <c r="E129" t="s">
        <v>94</v>
      </c>
      <c r="F129" t="s">
        <v>79</v>
      </c>
      <c r="G129" t="s">
        <v>84</v>
      </c>
      <c r="H129">
        <v>42</v>
      </c>
      <c r="I129">
        <v>81098</v>
      </c>
      <c r="J129">
        <v>21</v>
      </c>
      <c r="K129">
        <v>16</v>
      </c>
      <c r="L129">
        <v>1</v>
      </c>
      <c r="M129">
        <v>1</v>
      </c>
      <c r="N129">
        <v>21</v>
      </c>
      <c r="O129">
        <v>40916</v>
      </c>
    </row>
    <row r="130" spans="1:15">
      <c r="A130" t="s">
        <v>88</v>
      </c>
      <c r="B130" t="s">
        <v>85</v>
      </c>
      <c r="C130" t="s">
        <v>90</v>
      </c>
      <c r="D130" t="s">
        <v>71</v>
      </c>
      <c r="E130" t="s">
        <v>96</v>
      </c>
      <c r="F130" t="s">
        <v>73</v>
      </c>
      <c r="G130" t="s">
        <v>89</v>
      </c>
      <c r="H130">
        <v>51</v>
      </c>
      <c r="I130">
        <v>92154</v>
      </c>
      <c r="J130">
        <v>35</v>
      </c>
      <c r="K130">
        <v>2</v>
      </c>
      <c r="L130">
        <v>11</v>
      </c>
      <c r="M130">
        <v>7</v>
      </c>
      <c r="N130">
        <v>59</v>
      </c>
      <c r="O130">
        <v>40734</v>
      </c>
    </row>
    <row r="131" spans="1:15">
      <c r="A131" t="s">
        <v>102</v>
      </c>
      <c r="B131" t="s">
        <v>76</v>
      </c>
      <c r="C131" t="s">
        <v>77</v>
      </c>
      <c r="D131" t="s">
        <v>82</v>
      </c>
      <c r="E131" t="s">
        <v>86</v>
      </c>
      <c r="F131" t="s">
        <v>79</v>
      </c>
      <c r="G131" t="s">
        <v>80</v>
      </c>
      <c r="H131">
        <v>34</v>
      </c>
      <c r="I131">
        <v>42991</v>
      </c>
      <c r="J131">
        <v>12</v>
      </c>
      <c r="K131">
        <v>8</v>
      </c>
      <c r="L131">
        <v>4</v>
      </c>
      <c r="M131">
        <v>5</v>
      </c>
      <c r="N131">
        <v>22</v>
      </c>
      <c r="O131">
        <v>36314</v>
      </c>
    </row>
    <row r="132" spans="1:15">
      <c r="A132" t="s">
        <v>88</v>
      </c>
      <c r="B132" t="s">
        <v>85</v>
      </c>
      <c r="C132" t="s">
        <v>77</v>
      </c>
      <c r="D132" t="s">
        <v>93</v>
      </c>
      <c r="E132" t="s">
        <v>86</v>
      </c>
      <c r="F132" t="s">
        <v>73</v>
      </c>
      <c r="G132" t="s">
        <v>101</v>
      </c>
      <c r="H132">
        <v>55</v>
      </c>
      <c r="I132">
        <v>98344</v>
      </c>
      <c r="J132">
        <v>26</v>
      </c>
      <c r="K132">
        <v>6</v>
      </c>
      <c r="L132">
        <v>10</v>
      </c>
      <c r="M132">
        <v>4</v>
      </c>
      <c r="N132">
        <v>54</v>
      </c>
      <c r="O132">
        <v>42360</v>
      </c>
    </row>
    <row r="133" spans="1:15">
      <c r="A133" t="s">
        <v>88</v>
      </c>
      <c r="B133" t="s">
        <v>69</v>
      </c>
      <c r="C133" t="s">
        <v>70</v>
      </c>
      <c r="D133" t="s">
        <v>82</v>
      </c>
      <c r="E133" t="s">
        <v>72</v>
      </c>
      <c r="F133" t="s">
        <v>73</v>
      </c>
      <c r="G133" t="s">
        <v>89</v>
      </c>
      <c r="H133">
        <v>25</v>
      </c>
      <c r="I133">
        <v>66593</v>
      </c>
      <c r="J133">
        <v>19</v>
      </c>
      <c r="K133">
        <v>12</v>
      </c>
      <c r="L133">
        <v>13</v>
      </c>
      <c r="M133">
        <v>7</v>
      </c>
      <c r="N133">
        <v>52</v>
      </c>
      <c r="O133">
        <v>41630</v>
      </c>
    </row>
    <row r="134" spans="1:15">
      <c r="A134" t="s">
        <v>102</v>
      </c>
      <c r="B134" t="s">
        <v>85</v>
      </c>
      <c r="C134" t="s">
        <v>90</v>
      </c>
      <c r="D134" t="s">
        <v>71</v>
      </c>
      <c r="E134" t="s">
        <v>72</v>
      </c>
      <c r="F134" t="s">
        <v>73</v>
      </c>
      <c r="G134" t="s">
        <v>101</v>
      </c>
      <c r="H134">
        <v>49</v>
      </c>
      <c r="I134">
        <v>66304</v>
      </c>
      <c r="J134">
        <v>7</v>
      </c>
      <c r="K134">
        <v>15</v>
      </c>
      <c r="L134">
        <v>4</v>
      </c>
      <c r="M134">
        <v>2</v>
      </c>
      <c r="N134">
        <v>43</v>
      </c>
      <c r="O134">
        <v>42197</v>
      </c>
    </row>
    <row r="135" spans="1:15">
      <c r="A135" t="s">
        <v>88</v>
      </c>
      <c r="B135" t="s">
        <v>85</v>
      </c>
      <c r="C135" t="s">
        <v>77</v>
      </c>
      <c r="D135" t="s">
        <v>71</v>
      </c>
      <c r="E135" t="s">
        <v>86</v>
      </c>
      <c r="F135" t="s">
        <v>73</v>
      </c>
      <c r="G135" t="s">
        <v>101</v>
      </c>
      <c r="H135">
        <v>59</v>
      </c>
      <c r="I135">
        <v>60386</v>
      </c>
      <c r="J135">
        <v>7</v>
      </c>
      <c r="K135">
        <v>8</v>
      </c>
      <c r="L135">
        <v>10</v>
      </c>
      <c r="M135">
        <v>1</v>
      </c>
      <c r="N135">
        <v>38</v>
      </c>
      <c r="O135">
        <v>39130</v>
      </c>
    </row>
    <row r="136" spans="1:15">
      <c r="A136" t="s">
        <v>81</v>
      </c>
      <c r="B136" t="s">
        <v>85</v>
      </c>
      <c r="C136" t="s">
        <v>98</v>
      </c>
      <c r="D136" t="s">
        <v>91</v>
      </c>
      <c r="E136" t="s">
        <v>96</v>
      </c>
      <c r="F136" t="s">
        <v>73</v>
      </c>
      <c r="G136" t="s">
        <v>97</v>
      </c>
      <c r="H136">
        <v>52</v>
      </c>
      <c r="I136">
        <v>85220</v>
      </c>
      <c r="J136">
        <v>26</v>
      </c>
      <c r="K136">
        <v>4</v>
      </c>
      <c r="L136">
        <v>1</v>
      </c>
      <c r="M136">
        <v>1</v>
      </c>
      <c r="N136">
        <v>37</v>
      </c>
      <c r="O136">
        <v>41852</v>
      </c>
    </row>
    <row r="137" spans="1:15">
      <c r="A137" t="s">
        <v>95</v>
      </c>
      <c r="B137" t="s">
        <v>85</v>
      </c>
      <c r="C137" t="s">
        <v>70</v>
      </c>
      <c r="D137" t="s">
        <v>93</v>
      </c>
      <c r="E137" t="s">
        <v>86</v>
      </c>
      <c r="F137" t="s">
        <v>79</v>
      </c>
      <c r="G137" t="s">
        <v>89</v>
      </c>
      <c r="H137">
        <v>48</v>
      </c>
      <c r="I137">
        <v>99338</v>
      </c>
      <c r="J137">
        <v>5</v>
      </c>
      <c r="K137">
        <v>15</v>
      </c>
      <c r="L137">
        <v>9</v>
      </c>
      <c r="M137">
        <v>1</v>
      </c>
      <c r="N137">
        <v>43</v>
      </c>
      <c r="O137">
        <v>35417</v>
      </c>
    </row>
    <row r="138" spans="1:15">
      <c r="A138" t="s">
        <v>68</v>
      </c>
      <c r="B138" t="s">
        <v>85</v>
      </c>
      <c r="C138" t="s">
        <v>98</v>
      </c>
      <c r="D138" t="s">
        <v>71</v>
      </c>
      <c r="E138" t="s">
        <v>94</v>
      </c>
      <c r="F138" t="s">
        <v>87</v>
      </c>
      <c r="G138" t="s">
        <v>97</v>
      </c>
      <c r="H138">
        <v>26</v>
      </c>
      <c r="I138">
        <v>51083</v>
      </c>
      <c r="J138">
        <v>21</v>
      </c>
      <c r="K138">
        <v>17</v>
      </c>
      <c r="L138">
        <v>4</v>
      </c>
      <c r="M138">
        <v>5</v>
      </c>
      <c r="N138">
        <v>54</v>
      </c>
      <c r="O138">
        <v>39626</v>
      </c>
    </row>
    <row r="139" spans="1:15">
      <c r="A139" t="s">
        <v>95</v>
      </c>
      <c r="B139" t="s">
        <v>76</v>
      </c>
      <c r="C139" t="s">
        <v>90</v>
      </c>
      <c r="D139" t="s">
        <v>91</v>
      </c>
      <c r="E139" t="s">
        <v>96</v>
      </c>
      <c r="F139" t="s">
        <v>87</v>
      </c>
      <c r="G139" t="s">
        <v>74</v>
      </c>
      <c r="H139">
        <v>46</v>
      </c>
      <c r="I139">
        <v>48354</v>
      </c>
      <c r="J139">
        <v>14</v>
      </c>
      <c r="K139">
        <v>13</v>
      </c>
      <c r="L139">
        <v>7</v>
      </c>
      <c r="M139">
        <v>7</v>
      </c>
      <c r="N139">
        <v>20</v>
      </c>
      <c r="O139">
        <v>44600</v>
      </c>
    </row>
    <row r="140" spans="1:15">
      <c r="A140" t="s">
        <v>102</v>
      </c>
      <c r="B140" t="s">
        <v>85</v>
      </c>
      <c r="C140" t="s">
        <v>90</v>
      </c>
      <c r="D140" t="s">
        <v>93</v>
      </c>
      <c r="E140" t="s">
        <v>72</v>
      </c>
      <c r="F140" t="s">
        <v>79</v>
      </c>
      <c r="G140" t="s">
        <v>101</v>
      </c>
      <c r="H140">
        <v>24</v>
      </c>
      <c r="I140">
        <v>52190</v>
      </c>
      <c r="J140">
        <v>4</v>
      </c>
      <c r="K140">
        <v>18</v>
      </c>
      <c r="L140">
        <v>12</v>
      </c>
      <c r="M140">
        <v>2</v>
      </c>
      <c r="N140">
        <v>55</v>
      </c>
      <c r="O140">
        <v>40948</v>
      </c>
    </row>
    <row r="141" spans="1:15">
      <c r="A141" t="s">
        <v>75</v>
      </c>
      <c r="B141" t="s">
        <v>85</v>
      </c>
      <c r="C141" t="s">
        <v>90</v>
      </c>
      <c r="D141" t="s">
        <v>71</v>
      </c>
      <c r="E141" t="s">
        <v>78</v>
      </c>
      <c r="F141" t="s">
        <v>79</v>
      </c>
      <c r="G141" t="s">
        <v>80</v>
      </c>
      <c r="H141">
        <v>54</v>
      </c>
      <c r="I141">
        <v>36142</v>
      </c>
      <c r="J141">
        <v>23</v>
      </c>
      <c r="K141">
        <v>2</v>
      </c>
      <c r="L141">
        <v>14</v>
      </c>
      <c r="M141">
        <v>8</v>
      </c>
      <c r="N141">
        <v>44</v>
      </c>
      <c r="O141">
        <v>35547</v>
      </c>
    </row>
    <row r="142" spans="1:15">
      <c r="A142" t="s">
        <v>68</v>
      </c>
      <c r="B142" t="s">
        <v>69</v>
      </c>
      <c r="C142" t="s">
        <v>70</v>
      </c>
      <c r="D142" t="s">
        <v>71</v>
      </c>
      <c r="E142" t="s">
        <v>99</v>
      </c>
      <c r="F142" t="s">
        <v>87</v>
      </c>
      <c r="G142" t="s">
        <v>84</v>
      </c>
      <c r="H142">
        <v>25</v>
      </c>
      <c r="I142">
        <v>58398</v>
      </c>
      <c r="J142">
        <v>20</v>
      </c>
      <c r="K142">
        <v>13</v>
      </c>
      <c r="L142">
        <v>3</v>
      </c>
      <c r="M142">
        <v>4</v>
      </c>
      <c r="N142">
        <v>53</v>
      </c>
      <c r="O142">
        <v>44226</v>
      </c>
    </row>
    <row r="143" spans="1:15">
      <c r="A143" t="s">
        <v>102</v>
      </c>
      <c r="B143" t="s">
        <v>85</v>
      </c>
      <c r="C143" t="s">
        <v>77</v>
      </c>
      <c r="D143" t="s">
        <v>93</v>
      </c>
      <c r="E143" t="s">
        <v>94</v>
      </c>
      <c r="F143" t="s">
        <v>87</v>
      </c>
      <c r="G143" t="s">
        <v>80</v>
      </c>
      <c r="H143">
        <v>46</v>
      </c>
      <c r="I143">
        <v>81971</v>
      </c>
      <c r="J143">
        <v>15</v>
      </c>
      <c r="K143">
        <v>13</v>
      </c>
      <c r="L143">
        <v>10</v>
      </c>
      <c r="M143">
        <v>3</v>
      </c>
      <c r="N143">
        <v>44</v>
      </c>
      <c r="O143">
        <v>34903</v>
      </c>
    </row>
    <row r="144" spans="1:15">
      <c r="A144" t="s">
        <v>75</v>
      </c>
      <c r="B144" t="s">
        <v>69</v>
      </c>
      <c r="C144" t="s">
        <v>70</v>
      </c>
      <c r="D144" t="s">
        <v>93</v>
      </c>
      <c r="E144" t="s">
        <v>94</v>
      </c>
      <c r="F144" t="s">
        <v>87</v>
      </c>
      <c r="G144" t="s">
        <v>84</v>
      </c>
      <c r="H144">
        <v>41</v>
      </c>
      <c r="I144">
        <v>71862</v>
      </c>
      <c r="J144">
        <v>29</v>
      </c>
      <c r="K144">
        <v>15</v>
      </c>
      <c r="L144">
        <v>12</v>
      </c>
      <c r="M144">
        <v>8</v>
      </c>
      <c r="N144">
        <v>35</v>
      </c>
      <c r="O144">
        <v>40836</v>
      </c>
    </row>
    <row r="145" spans="1:15">
      <c r="A145" t="s">
        <v>95</v>
      </c>
      <c r="B145" t="s">
        <v>76</v>
      </c>
      <c r="C145" t="s">
        <v>98</v>
      </c>
      <c r="D145" t="s">
        <v>93</v>
      </c>
      <c r="E145" t="s">
        <v>72</v>
      </c>
      <c r="F145" t="s">
        <v>87</v>
      </c>
      <c r="G145" t="s">
        <v>101</v>
      </c>
      <c r="H145">
        <v>55</v>
      </c>
      <c r="I145">
        <v>83410</v>
      </c>
      <c r="J145">
        <v>8</v>
      </c>
      <c r="K145">
        <v>10</v>
      </c>
      <c r="L145">
        <v>3</v>
      </c>
      <c r="M145">
        <v>2</v>
      </c>
      <c r="N145">
        <v>53</v>
      </c>
      <c r="O145">
        <v>39246</v>
      </c>
    </row>
    <row r="146" spans="1:15">
      <c r="A146" t="s">
        <v>102</v>
      </c>
      <c r="B146" t="s">
        <v>85</v>
      </c>
      <c r="C146" t="s">
        <v>70</v>
      </c>
      <c r="D146" t="s">
        <v>71</v>
      </c>
      <c r="E146" t="s">
        <v>72</v>
      </c>
      <c r="F146" t="s">
        <v>87</v>
      </c>
      <c r="G146" t="s">
        <v>101</v>
      </c>
      <c r="H146">
        <v>47</v>
      </c>
      <c r="I146">
        <v>49503</v>
      </c>
      <c r="J146">
        <v>19</v>
      </c>
      <c r="K146">
        <v>3</v>
      </c>
      <c r="L146">
        <v>14</v>
      </c>
      <c r="M146">
        <v>3</v>
      </c>
      <c r="N146">
        <v>48</v>
      </c>
      <c r="O146">
        <v>42433</v>
      </c>
    </row>
    <row r="147" spans="1:15">
      <c r="A147" t="s">
        <v>68</v>
      </c>
      <c r="B147" t="s">
        <v>69</v>
      </c>
      <c r="C147" t="s">
        <v>98</v>
      </c>
      <c r="D147" t="s">
        <v>71</v>
      </c>
      <c r="E147" t="s">
        <v>83</v>
      </c>
      <c r="F147" t="s">
        <v>73</v>
      </c>
      <c r="G147" t="s">
        <v>101</v>
      </c>
      <c r="H147">
        <v>26</v>
      </c>
      <c r="I147">
        <v>78456</v>
      </c>
      <c r="J147">
        <v>39</v>
      </c>
      <c r="K147">
        <v>19</v>
      </c>
      <c r="L147">
        <v>8</v>
      </c>
      <c r="M147">
        <v>3</v>
      </c>
      <c r="N147">
        <v>38</v>
      </c>
      <c r="O147">
        <v>41393</v>
      </c>
    </row>
    <row r="148" spans="1:15">
      <c r="A148" t="s">
        <v>68</v>
      </c>
      <c r="B148" t="s">
        <v>69</v>
      </c>
      <c r="C148" t="s">
        <v>70</v>
      </c>
      <c r="D148" t="s">
        <v>91</v>
      </c>
      <c r="E148" t="s">
        <v>94</v>
      </c>
      <c r="F148" t="s">
        <v>79</v>
      </c>
      <c r="G148" t="s">
        <v>97</v>
      </c>
      <c r="H148">
        <v>56</v>
      </c>
      <c r="I148">
        <v>112035</v>
      </c>
      <c r="J148">
        <v>28</v>
      </c>
      <c r="K148">
        <v>3</v>
      </c>
      <c r="L148">
        <v>8</v>
      </c>
      <c r="M148">
        <v>1</v>
      </c>
      <c r="N148">
        <v>42</v>
      </c>
      <c r="O148">
        <v>35115</v>
      </c>
    </row>
    <row r="149" spans="1:15">
      <c r="A149" t="s">
        <v>100</v>
      </c>
      <c r="B149" t="s">
        <v>76</v>
      </c>
      <c r="C149" t="s">
        <v>77</v>
      </c>
      <c r="D149" t="s">
        <v>82</v>
      </c>
      <c r="E149" t="s">
        <v>83</v>
      </c>
      <c r="F149" t="s">
        <v>73</v>
      </c>
      <c r="G149" t="s">
        <v>89</v>
      </c>
      <c r="H149">
        <v>49</v>
      </c>
      <c r="I149">
        <v>38016</v>
      </c>
      <c r="J149">
        <v>27</v>
      </c>
      <c r="K149">
        <v>14</v>
      </c>
      <c r="L149">
        <v>11</v>
      </c>
      <c r="M149">
        <v>6</v>
      </c>
      <c r="N149">
        <v>38</v>
      </c>
      <c r="O149">
        <v>40335</v>
      </c>
    </row>
    <row r="150" spans="1:15">
      <c r="A150" t="s">
        <v>81</v>
      </c>
      <c r="B150" t="s">
        <v>85</v>
      </c>
      <c r="C150" t="s">
        <v>98</v>
      </c>
      <c r="D150" t="s">
        <v>93</v>
      </c>
      <c r="E150" t="s">
        <v>83</v>
      </c>
      <c r="F150" t="s">
        <v>87</v>
      </c>
      <c r="G150" t="s">
        <v>84</v>
      </c>
      <c r="H150">
        <v>50</v>
      </c>
      <c r="I150">
        <v>32384</v>
      </c>
      <c r="J150">
        <v>4</v>
      </c>
      <c r="K150">
        <v>8</v>
      </c>
      <c r="L150">
        <v>12</v>
      </c>
      <c r="M150">
        <v>2</v>
      </c>
      <c r="N150">
        <v>44</v>
      </c>
      <c r="O150">
        <v>44588</v>
      </c>
    </row>
    <row r="151" spans="1:15">
      <c r="A151" t="s">
        <v>88</v>
      </c>
      <c r="B151" t="s">
        <v>85</v>
      </c>
      <c r="C151" t="s">
        <v>90</v>
      </c>
      <c r="D151" t="s">
        <v>71</v>
      </c>
      <c r="E151" t="s">
        <v>99</v>
      </c>
      <c r="F151" t="s">
        <v>87</v>
      </c>
      <c r="G151" t="s">
        <v>89</v>
      </c>
      <c r="H151">
        <v>30</v>
      </c>
      <c r="I151">
        <v>92320</v>
      </c>
      <c r="J151">
        <v>15</v>
      </c>
      <c r="K151">
        <v>4</v>
      </c>
      <c r="L151">
        <v>1</v>
      </c>
      <c r="M151">
        <v>1</v>
      </c>
      <c r="N151">
        <v>35</v>
      </c>
      <c r="O151">
        <v>36735</v>
      </c>
    </row>
    <row r="152" spans="1:15">
      <c r="A152" t="s">
        <v>75</v>
      </c>
      <c r="B152" t="s">
        <v>69</v>
      </c>
      <c r="C152" t="s">
        <v>90</v>
      </c>
      <c r="D152" t="s">
        <v>71</v>
      </c>
      <c r="E152" t="s">
        <v>83</v>
      </c>
      <c r="F152" t="s">
        <v>87</v>
      </c>
      <c r="G152" t="s">
        <v>97</v>
      </c>
      <c r="H152">
        <v>59</v>
      </c>
      <c r="I152">
        <v>45072</v>
      </c>
      <c r="J152">
        <v>35</v>
      </c>
      <c r="K152">
        <v>11</v>
      </c>
      <c r="L152">
        <v>10</v>
      </c>
      <c r="M152">
        <v>2</v>
      </c>
      <c r="N152">
        <v>28</v>
      </c>
      <c r="O152">
        <v>39435</v>
      </c>
    </row>
    <row r="153" spans="1:15">
      <c r="A153" t="s">
        <v>100</v>
      </c>
      <c r="B153" t="s">
        <v>85</v>
      </c>
      <c r="C153" t="s">
        <v>70</v>
      </c>
      <c r="D153" t="s">
        <v>93</v>
      </c>
      <c r="E153" t="s">
        <v>96</v>
      </c>
      <c r="F153" t="s">
        <v>73</v>
      </c>
      <c r="G153" t="s">
        <v>97</v>
      </c>
      <c r="H153">
        <v>27</v>
      </c>
      <c r="I153">
        <v>110018</v>
      </c>
      <c r="J153">
        <v>37</v>
      </c>
      <c r="K153">
        <v>11</v>
      </c>
      <c r="L153">
        <v>2</v>
      </c>
      <c r="M153">
        <v>6</v>
      </c>
      <c r="N153">
        <v>20</v>
      </c>
      <c r="O153">
        <v>40530</v>
      </c>
    </row>
    <row r="154" spans="1:15">
      <c r="A154" t="s">
        <v>88</v>
      </c>
      <c r="B154" t="s">
        <v>69</v>
      </c>
      <c r="C154" t="s">
        <v>90</v>
      </c>
      <c r="D154" t="s">
        <v>82</v>
      </c>
      <c r="E154" t="s">
        <v>86</v>
      </c>
      <c r="F154" t="s">
        <v>73</v>
      </c>
      <c r="G154" t="s">
        <v>92</v>
      </c>
      <c r="H154">
        <v>40</v>
      </c>
      <c r="I154">
        <v>70510</v>
      </c>
      <c r="J154">
        <v>1</v>
      </c>
      <c r="K154">
        <v>11</v>
      </c>
      <c r="L154">
        <v>8</v>
      </c>
      <c r="M154">
        <v>4</v>
      </c>
      <c r="N154">
        <v>38</v>
      </c>
      <c r="O154">
        <v>38666</v>
      </c>
    </row>
    <row r="155" spans="1:15">
      <c r="A155" t="s">
        <v>88</v>
      </c>
      <c r="B155" t="s">
        <v>85</v>
      </c>
      <c r="C155" t="s">
        <v>98</v>
      </c>
      <c r="D155" t="s">
        <v>93</v>
      </c>
      <c r="E155" t="s">
        <v>78</v>
      </c>
      <c r="F155" t="s">
        <v>87</v>
      </c>
      <c r="G155" t="s">
        <v>80</v>
      </c>
      <c r="H155">
        <v>32</v>
      </c>
      <c r="I155">
        <v>78933</v>
      </c>
      <c r="J155">
        <v>3</v>
      </c>
      <c r="K155">
        <v>2</v>
      </c>
      <c r="L155">
        <v>1</v>
      </c>
      <c r="M155">
        <v>6</v>
      </c>
      <c r="N155">
        <v>52</v>
      </c>
      <c r="O155">
        <v>43384</v>
      </c>
    </row>
    <row r="156" spans="1:15">
      <c r="A156" t="s">
        <v>102</v>
      </c>
      <c r="B156" t="s">
        <v>69</v>
      </c>
      <c r="C156" t="s">
        <v>90</v>
      </c>
      <c r="D156" t="s">
        <v>82</v>
      </c>
      <c r="E156" t="s">
        <v>72</v>
      </c>
      <c r="F156" t="s">
        <v>73</v>
      </c>
      <c r="G156" t="s">
        <v>80</v>
      </c>
      <c r="H156">
        <v>23</v>
      </c>
      <c r="I156">
        <v>51826</v>
      </c>
      <c r="J156">
        <v>24</v>
      </c>
      <c r="K156">
        <v>17</v>
      </c>
      <c r="L156">
        <v>12</v>
      </c>
      <c r="M156">
        <v>9</v>
      </c>
      <c r="N156">
        <v>53</v>
      </c>
      <c r="O156">
        <v>42258</v>
      </c>
    </row>
    <row r="157" spans="1:15">
      <c r="A157" t="s">
        <v>88</v>
      </c>
      <c r="B157" t="s">
        <v>85</v>
      </c>
      <c r="C157" t="s">
        <v>77</v>
      </c>
      <c r="D157" t="s">
        <v>71</v>
      </c>
      <c r="E157" t="s">
        <v>96</v>
      </c>
      <c r="F157" t="s">
        <v>73</v>
      </c>
      <c r="G157" t="s">
        <v>74</v>
      </c>
      <c r="H157">
        <v>30</v>
      </c>
      <c r="I157">
        <v>98026</v>
      </c>
      <c r="J157">
        <v>27</v>
      </c>
      <c r="K157">
        <v>9</v>
      </c>
      <c r="L157">
        <v>8</v>
      </c>
      <c r="M157">
        <v>8</v>
      </c>
      <c r="N157">
        <v>35</v>
      </c>
      <c r="O157">
        <v>43518</v>
      </c>
    </row>
    <row r="158" spans="1:15">
      <c r="A158" t="s">
        <v>81</v>
      </c>
      <c r="B158" t="s">
        <v>76</v>
      </c>
      <c r="C158" t="s">
        <v>77</v>
      </c>
      <c r="D158" t="s">
        <v>82</v>
      </c>
      <c r="E158" t="s">
        <v>78</v>
      </c>
      <c r="F158" t="s">
        <v>87</v>
      </c>
      <c r="G158" t="s">
        <v>97</v>
      </c>
      <c r="H158">
        <v>42</v>
      </c>
      <c r="I158">
        <v>55518</v>
      </c>
      <c r="J158">
        <v>36</v>
      </c>
      <c r="K158">
        <v>2</v>
      </c>
      <c r="L158">
        <v>8</v>
      </c>
      <c r="M158">
        <v>1</v>
      </c>
      <c r="N158">
        <v>59</v>
      </c>
      <c r="O158">
        <v>37081</v>
      </c>
    </row>
    <row r="159" spans="1:15">
      <c r="A159" t="s">
        <v>68</v>
      </c>
      <c r="B159" t="s">
        <v>85</v>
      </c>
      <c r="C159" t="s">
        <v>70</v>
      </c>
      <c r="D159" t="s">
        <v>91</v>
      </c>
      <c r="E159" t="s">
        <v>94</v>
      </c>
      <c r="F159" t="s">
        <v>73</v>
      </c>
      <c r="G159" t="s">
        <v>84</v>
      </c>
      <c r="H159">
        <v>45</v>
      </c>
      <c r="I159">
        <v>54045</v>
      </c>
      <c r="J159">
        <v>34</v>
      </c>
      <c r="K159">
        <v>15</v>
      </c>
      <c r="L159">
        <v>2</v>
      </c>
      <c r="M159">
        <v>8</v>
      </c>
      <c r="N159">
        <v>37</v>
      </c>
      <c r="O159">
        <v>44246</v>
      </c>
    </row>
    <row r="160" spans="1:15">
      <c r="A160" t="s">
        <v>100</v>
      </c>
      <c r="B160" t="s">
        <v>85</v>
      </c>
      <c r="C160" t="s">
        <v>98</v>
      </c>
      <c r="D160" t="s">
        <v>71</v>
      </c>
      <c r="E160" t="s">
        <v>94</v>
      </c>
      <c r="F160" t="s">
        <v>79</v>
      </c>
      <c r="G160" t="s">
        <v>92</v>
      </c>
      <c r="H160">
        <v>55</v>
      </c>
      <c r="I160">
        <v>80876</v>
      </c>
      <c r="J160">
        <v>29</v>
      </c>
      <c r="K160">
        <v>16</v>
      </c>
      <c r="L160">
        <v>4</v>
      </c>
      <c r="M160">
        <v>9</v>
      </c>
      <c r="N160">
        <v>53</v>
      </c>
      <c r="O160">
        <v>38488</v>
      </c>
    </row>
    <row r="161" spans="1:15">
      <c r="A161" t="s">
        <v>88</v>
      </c>
      <c r="B161" t="s">
        <v>76</v>
      </c>
      <c r="C161" t="s">
        <v>77</v>
      </c>
      <c r="D161" t="s">
        <v>91</v>
      </c>
      <c r="E161" t="s">
        <v>94</v>
      </c>
      <c r="F161" t="s">
        <v>79</v>
      </c>
      <c r="G161" t="s">
        <v>92</v>
      </c>
      <c r="H161">
        <v>43</v>
      </c>
      <c r="I161">
        <v>81919</v>
      </c>
      <c r="J161">
        <v>24</v>
      </c>
      <c r="K161">
        <v>4</v>
      </c>
      <c r="L161">
        <v>6</v>
      </c>
      <c r="M161">
        <v>6</v>
      </c>
      <c r="N161">
        <v>44</v>
      </c>
      <c r="O161">
        <v>40556</v>
      </c>
    </row>
    <row r="162" spans="1:15">
      <c r="A162" t="s">
        <v>102</v>
      </c>
      <c r="B162" t="s">
        <v>85</v>
      </c>
      <c r="C162" t="s">
        <v>77</v>
      </c>
      <c r="D162" t="s">
        <v>93</v>
      </c>
      <c r="E162" t="s">
        <v>96</v>
      </c>
      <c r="F162" t="s">
        <v>79</v>
      </c>
      <c r="G162" t="s">
        <v>89</v>
      </c>
      <c r="H162">
        <v>24</v>
      </c>
      <c r="I162">
        <v>57103</v>
      </c>
      <c r="J162">
        <v>24</v>
      </c>
      <c r="K162">
        <v>8</v>
      </c>
      <c r="L162">
        <v>12</v>
      </c>
      <c r="M162">
        <v>5</v>
      </c>
      <c r="N162">
        <v>25</v>
      </c>
      <c r="O162">
        <v>38770</v>
      </c>
    </row>
    <row r="163" spans="1:15">
      <c r="A163" t="s">
        <v>81</v>
      </c>
      <c r="B163" t="s">
        <v>76</v>
      </c>
      <c r="C163" t="s">
        <v>98</v>
      </c>
      <c r="D163" t="s">
        <v>93</v>
      </c>
      <c r="E163" t="s">
        <v>96</v>
      </c>
      <c r="F163" t="s">
        <v>79</v>
      </c>
      <c r="G163" t="s">
        <v>80</v>
      </c>
      <c r="H163">
        <v>33</v>
      </c>
      <c r="I163">
        <v>66188</v>
      </c>
      <c r="J163">
        <v>4</v>
      </c>
      <c r="K163">
        <v>9</v>
      </c>
      <c r="L163">
        <v>11</v>
      </c>
      <c r="M163">
        <v>6</v>
      </c>
      <c r="N163">
        <v>40</v>
      </c>
      <c r="O163">
        <v>34798</v>
      </c>
    </row>
    <row r="164" spans="1:15">
      <c r="A164" t="s">
        <v>95</v>
      </c>
      <c r="B164" t="s">
        <v>85</v>
      </c>
      <c r="C164" t="s">
        <v>90</v>
      </c>
      <c r="D164" t="s">
        <v>93</v>
      </c>
      <c r="E164" t="s">
        <v>72</v>
      </c>
      <c r="F164" t="s">
        <v>87</v>
      </c>
      <c r="G164" t="s">
        <v>97</v>
      </c>
      <c r="H164">
        <v>49</v>
      </c>
      <c r="I164">
        <v>35845</v>
      </c>
      <c r="J164">
        <v>3</v>
      </c>
      <c r="K164">
        <v>5</v>
      </c>
      <c r="L164">
        <v>9</v>
      </c>
      <c r="M164">
        <v>6</v>
      </c>
      <c r="N164">
        <v>25</v>
      </c>
      <c r="O164">
        <v>44598</v>
      </c>
    </row>
    <row r="165" spans="1:15">
      <c r="A165" t="s">
        <v>68</v>
      </c>
      <c r="B165" t="s">
        <v>69</v>
      </c>
      <c r="C165" t="s">
        <v>90</v>
      </c>
      <c r="D165" t="s">
        <v>82</v>
      </c>
      <c r="E165" t="s">
        <v>86</v>
      </c>
      <c r="F165" t="s">
        <v>87</v>
      </c>
      <c r="G165" t="s">
        <v>74</v>
      </c>
      <c r="H165">
        <v>51</v>
      </c>
      <c r="I165">
        <v>116698</v>
      </c>
      <c r="J165">
        <v>34</v>
      </c>
      <c r="K165">
        <v>16</v>
      </c>
      <c r="L165">
        <v>8</v>
      </c>
      <c r="M165">
        <v>9</v>
      </c>
      <c r="N165">
        <v>51</v>
      </c>
      <c r="O165">
        <v>35869</v>
      </c>
    </row>
    <row r="166" spans="1:15">
      <c r="A166" t="s">
        <v>68</v>
      </c>
      <c r="B166" t="s">
        <v>69</v>
      </c>
      <c r="C166" t="s">
        <v>70</v>
      </c>
      <c r="D166" t="s">
        <v>71</v>
      </c>
      <c r="E166" t="s">
        <v>83</v>
      </c>
      <c r="F166" t="s">
        <v>87</v>
      </c>
      <c r="G166" t="s">
        <v>97</v>
      </c>
      <c r="H166">
        <v>47</v>
      </c>
      <c r="I166">
        <v>66674</v>
      </c>
      <c r="J166">
        <v>23</v>
      </c>
      <c r="K166">
        <v>13</v>
      </c>
      <c r="L166">
        <v>12</v>
      </c>
      <c r="M166">
        <v>4</v>
      </c>
      <c r="N166">
        <v>58</v>
      </c>
      <c r="O166">
        <v>40160</v>
      </c>
    </row>
    <row r="167" spans="1:15">
      <c r="A167" t="s">
        <v>100</v>
      </c>
      <c r="B167" t="s">
        <v>85</v>
      </c>
      <c r="C167" t="s">
        <v>90</v>
      </c>
      <c r="D167" t="s">
        <v>93</v>
      </c>
      <c r="E167" t="s">
        <v>94</v>
      </c>
      <c r="F167" t="s">
        <v>79</v>
      </c>
      <c r="G167" t="s">
        <v>89</v>
      </c>
      <c r="H167">
        <v>42</v>
      </c>
      <c r="I167">
        <v>49337</v>
      </c>
      <c r="J167">
        <v>23</v>
      </c>
      <c r="K167">
        <v>7</v>
      </c>
      <c r="L167">
        <v>8</v>
      </c>
      <c r="M167">
        <v>2</v>
      </c>
      <c r="N167">
        <v>50</v>
      </c>
      <c r="O167">
        <v>35164</v>
      </c>
    </row>
    <row r="168" spans="1:15">
      <c r="A168" t="s">
        <v>68</v>
      </c>
      <c r="B168" t="s">
        <v>85</v>
      </c>
      <c r="C168" t="s">
        <v>98</v>
      </c>
      <c r="D168" t="s">
        <v>93</v>
      </c>
      <c r="E168" t="s">
        <v>99</v>
      </c>
      <c r="F168" t="s">
        <v>79</v>
      </c>
      <c r="G168" t="s">
        <v>101</v>
      </c>
      <c r="H168">
        <v>49</v>
      </c>
      <c r="I168">
        <v>52313</v>
      </c>
      <c r="J168">
        <v>5</v>
      </c>
      <c r="K168">
        <v>17</v>
      </c>
      <c r="L168">
        <v>7</v>
      </c>
      <c r="M168">
        <v>9</v>
      </c>
      <c r="N168">
        <v>29</v>
      </c>
      <c r="O168">
        <v>37888</v>
      </c>
    </row>
    <row r="169" spans="1:15">
      <c r="A169" t="s">
        <v>88</v>
      </c>
      <c r="B169" t="s">
        <v>85</v>
      </c>
      <c r="C169" t="s">
        <v>77</v>
      </c>
      <c r="D169" t="s">
        <v>71</v>
      </c>
      <c r="E169" t="s">
        <v>86</v>
      </c>
      <c r="F169" t="s">
        <v>73</v>
      </c>
      <c r="G169" t="s">
        <v>97</v>
      </c>
      <c r="H169">
        <v>47</v>
      </c>
      <c r="I169">
        <v>56943</v>
      </c>
      <c r="J169">
        <v>31</v>
      </c>
      <c r="K169">
        <v>3</v>
      </c>
      <c r="L169">
        <v>14</v>
      </c>
      <c r="M169">
        <v>2</v>
      </c>
      <c r="N169">
        <v>49</v>
      </c>
      <c r="O169">
        <v>37498</v>
      </c>
    </row>
    <row r="170" spans="1:15">
      <c r="A170" t="s">
        <v>102</v>
      </c>
      <c r="B170" t="s">
        <v>69</v>
      </c>
      <c r="C170" t="s">
        <v>90</v>
      </c>
      <c r="D170" t="s">
        <v>93</v>
      </c>
      <c r="E170" t="s">
        <v>99</v>
      </c>
      <c r="F170" t="s">
        <v>73</v>
      </c>
      <c r="G170" t="s">
        <v>89</v>
      </c>
      <c r="H170">
        <v>54</v>
      </c>
      <c r="I170">
        <v>107949</v>
      </c>
      <c r="J170">
        <v>6</v>
      </c>
      <c r="K170">
        <v>5</v>
      </c>
      <c r="L170">
        <v>13</v>
      </c>
      <c r="M170">
        <v>9</v>
      </c>
      <c r="N170">
        <v>37</v>
      </c>
      <c r="O170">
        <v>35145</v>
      </c>
    </row>
    <row r="171" spans="1:15">
      <c r="A171" t="s">
        <v>68</v>
      </c>
      <c r="B171" t="s">
        <v>85</v>
      </c>
      <c r="C171" t="s">
        <v>70</v>
      </c>
      <c r="D171" t="s">
        <v>91</v>
      </c>
      <c r="E171" t="s">
        <v>72</v>
      </c>
      <c r="F171" t="s">
        <v>79</v>
      </c>
      <c r="G171" t="s">
        <v>101</v>
      </c>
      <c r="H171">
        <v>42</v>
      </c>
      <c r="I171">
        <v>30276</v>
      </c>
      <c r="J171">
        <v>37</v>
      </c>
      <c r="K171">
        <v>19</v>
      </c>
      <c r="L171">
        <v>9</v>
      </c>
      <c r="M171">
        <v>2</v>
      </c>
      <c r="N171">
        <v>43</v>
      </c>
      <c r="O171">
        <v>38785</v>
      </c>
    </row>
    <row r="172" spans="1:15">
      <c r="A172" t="s">
        <v>68</v>
      </c>
      <c r="B172" t="s">
        <v>69</v>
      </c>
      <c r="C172" t="s">
        <v>90</v>
      </c>
      <c r="D172" t="s">
        <v>71</v>
      </c>
      <c r="E172" t="s">
        <v>72</v>
      </c>
      <c r="F172" t="s">
        <v>79</v>
      </c>
      <c r="G172" t="s">
        <v>101</v>
      </c>
      <c r="H172">
        <v>56</v>
      </c>
      <c r="I172">
        <v>81151</v>
      </c>
      <c r="J172">
        <v>10</v>
      </c>
      <c r="K172">
        <v>12</v>
      </c>
      <c r="L172">
        <v>2</v>
      </c>
      <c r="M172">
        <v>8</v>
      </c>
      <c r="N172">
        <v>28</v>
      </c>
      <c r="O172">
        <v>40645</v>
      </c>
    </row>
    <row r="173" spans="1:15">
      <c r="A173" t="s">
        <v>95</v>
      </c>
      <c r="B173" t="s">
        <v>76</v>
      </c>
      <c r="C173" t="s">
        <v>98</v>
      </c>
      <c r="D173" t="s">
        <v>71</v>
      </c>
      <c r="E173" t="s">
        <v>72</v>
      </c>
      <c r="F173" t="s">
        <v>79</v>
      </c>
      <c r="G173" t="s">
        <v>74</v>
      </c>
      <c r="H173">
        <v>55</v>
      </c>
      <c r="I173">
        <v>47611</v>
      </c>
      <c r="J173">
        <v>7</v>
      </c>
      <c r="K173">
        <v>7</v>
      </c>
      <c r="L173">
        <v>3</v>
      </c>
      <c r="M173">
        <v>9</v>
      </c>
      <c r="N173">
        <v>50</v>
      </c>
      <c r="O173">
        <v>43560</v>
      </c>
    </row>
    <row r="174" spans="1:15">
      <c r="A174" t="s">
        <v>95</v>
      </c>
      <c r="B174" t="s">
        <v>69</v>
      </c>
      <c r="C174" t="s">
        <v>70</v>
      </c>
      <c r="D174" t="s">
        <v>71</v>
      </c>
      <c r="E174" t="s">
        <v>78</v>
      </c>
      <c r="F174" t="s">
        <v>79</v>
      </c>
      <c r="G174" t="s">
        <v>84</v>
      </c>
      <c r="H174">
        <v>62</v>
      </c>
      <c r="I174">
        <v>41944</v>
      </c>
      <c r="J174">
        <v>39</v>
      </c>
      <c r="K174">
        <v>9</v>
      </c>
      <c r="L174">
        <v>10</v>
      </c>
      <c r="M174">
        <v>9</v>
      </c>
      <c r="N174">
        <v>34</v>
      </c>
      <c r="O174">
        <v>39241</v>
      </c>
    </row>
    <row r="175" spans="1:15">
      <c r="A175" t="s">
        <v>75</v>
      </c>
      <c r="B175" t="s">
        <v>69</v>
      </c>
      <c r="C175" t="s">
        <v>90</v>
      </c>
      <c r="D175" t="s">
        <v>91</v>
      </c>
      <c r="E175" t="s">
        <v>99</v>
      </c>
      <c r="F175" t="s">
        <v>73</v>
      </c>
      <c r="G175" t="s">
        <v>80</v>
      </c>
      <c r="H175">
        <v>39</v>
      </c>
      <c r="I175">
        <v>82887</v>
      </c>
      <c r="J175">
        <v>38</v>
      </c>
      <c r="K175">
        <v>6</v>
      </c>
      <c r="L175">
        <v>8</v>
      </c>
      <c r="M175">
        <v>9</v>
      </c>
      <c r="N175">
        <v>23</v>
      </c>
      <c r="O175">
        <v>41371</v>
      </c>
    </row>
    <row r="176" spans="1:15">
      <c r="A176" t="s">
        <v>81</v>
      </c>
      <c r="B176" t="s">
        <v>76</v>
      </c>
      <c r="C176" t="s">
        <v>70</v>
      </c>
      <c r="D176" t="s">
        <v>71</v>
      </c>
      <c r="E176" t="s">
        <v>86</v>
      </c>
      <c r="F176" t="s">
        <v>79</v>
      </c>
      <c r="G176" t="s">
        <v>97</v>
      </c>
      <c r="H176">
        <v>32</v>
      </c>
      <c r="I176">
        <v>111442</v>
      </c>
      <c r="J176">
        <v>21</v>
      </c>
      <c r="K176">
        <v>17</v>
      </c>
      <c r="L176">
        <v>14</v>
      </c>
      <c r="M176">
        <v>2</v>
      </c>
      <c r="N176">
        <v>59</v>
      </c>
      <c r="O176">
        <v>40927</v>
      </c>
    </row>
    <row r="177" spans="1:15">
      <c r="A177" t="s">
        <v>88</v>
      </c>
      <c r="B177" t="s">
        <v>69</v>
      </c>
      <c r="C177" t="s">
        <v>98</v>
      </c>
      <c r="D177" t="s">
        <v>91</v>
      </c>
      <c r="E177" t="s">
        <v>86</v>
      </c>
      <c r="F177" t="s">
        <v>73</v>
      </c>
      <c r="G177" t="s">
        <v>101</v>
      </c>
      <c r="H177">
        <v>44</v>
      </c>
      <c r="I177">
        <v>79847</v>
      </c>
      <c r="J177">
        <v>20</v>
      </c>
      <c r="K177">
        <v>16</v>
      </c>
      <c r="L177">
        <v>6</v>
      </c>
      <c r="M177">
        <v>4</v>
      </c>
      <c r="N177">
        <v>28</v>
      </c>
      <c r="O177">
        <v>44333</v>
      </c>
    </row>
    <row r="178" spans="1:15">
      <c r="A178" t="s">
        <v>68</v>
      </c>
      <c r="B178" t="s">
        <v>85</v>
      </c>
      <c r="C178" t="s">
        <v>77</v>
      </c>
      <c r="D178" t="s">
        <v>71</v>
      </c>
      <c r="E178" t="s">
        <v>96</v>
      </c>
      <c r="F178" t="s">
        <v>79</v>
      </c>
      <c r="G178" t="s">
        <v>97</v>
      </c>
      <c r="H178">
        <v>43</v>
      </c>
      <c r="I178">
        <v>88653</v>
      </c>
      <c r="J178">
        <v>3</v>
      </c>
      <c r="K178">
        <v>3</v>
      </c>
      <c r="L178">
        <v>10</v>
      </c>
      <c r="M178">
        <v>7</v>
      </c>
      <c r="N178">
        <v>28</v>
      </c>
      <c r="O178">
        <v>42373</v>
      </c>
    </row>
    <row r="179" spans="1:15">
      <c r="A179" t="s">
        <v>68</v>
      </c>
      <c r="B179" t="s">
        <v>85</v>
      </c>
      <c r="C179" t="s">
        <v>98</v>
      </c>
      <c r="D179" t="s">
        <v>82</v>
      </c>
      <c r="E179" t="s">
        <v>96</v>
      </c>
      <c r="F179" t="s">
        <v>79</v>
      </c>
      <c r="G179" t="s">
        <v>84</v>
      </c>
      <c r="H179">
        <v>38</v>
      </c>
      <c r="I179">
        <v>116072</v>
      </c>
      <c r="J179">
        <v>22</v>
      </c>
      <c r="K179">
        <v>4</v>
      </c>
      <c r="L179">
        <v>9</v>
      </c>
      <c r="M179">
        <v>2</v>
      </c>
      <c r="N179">
        <v>45</v>
      </c>
      <c r="O179">
        <v>42634</v>
      </c>
    </row>
    <row r="180" spans="1:15">
      <c r="A180" t="s">
        <v>102</v>
      </c>
      <c r="B180" t="s">
        <v>69</v>
      </c>
      <c r="C180" t="s">
        <v>98</v>
      </c>
      <c r="D180" t="s">
        <v>93</v>
      </c>
      <c r="E180" t="s">
        <v>94</v>
      </c>
      <c r="F180" t="s">
        <v>79</v>
      </c>
      <c r="G180" t="s">
        <v>80</v>
      </c>
      <c r="H180">
        <v>26</v>
      </c>
      <c r="I180">
        <v>86622</v>
      </c>
      <c r="J180">
        <v>4</v>
      </c>
      <c r="K180">
        <v>10</v>
      </c>
      <c r="L180">
        <v>10</v>
      </c>
      <c r="M180">
        <v>1</v>
      </c>
      <c r="N180">
        <v>23</v>
      </c>
      <c r="O180">
        <v>34811</v>
      </c>
    </row>
    <row r="181" spans="1:15">
      <c r="A181" t="s">
        <v>75</v>
      </c>
      <c r="B181" t="s">
        <v>85</v>
      </c>
      <c r="C181" t="s">
        <v>98</v>
      </c>
      <c r="D181" t="s">
        <v>82</v>
      </c>
      <c r="E181" t="s">
        <v>96</v>
      </c>
      <c r="F181" t="s">
        <v>73</v>
      </c>
      <c r="G181" t="s">
        <v>84</v>
      </c>
      <c r="H181">
        <v>32</v>
      </c>
      <c r="I181">
        <v>57810</v>
      </c>
      <c r="J181">
        <v>28</v>
      </c>
      <c r="K181">
        <v>5</v>
      </c>
      <c r="L181">
        <v>4</v>
      </c>
      <c r="M181">
        <v>3</v>
      </c>
      <c r="N181">
        <v>36</v>
      </c>
      <c r="O181">
        <v>40903</v>
      </c>
    </row>
    <row r="182" spans="1:15">
      <c r="A182" t="s">
        <v>81</v>
      </c>
      <c r="B182" t="s">
        <v>69</v>
      </c>
      <c r="C182" t="s">
        <v>98</v>
      </c>
      <c r="D182" t="s">
        <v>93</v>
      </c>
      <c r="E182" t="s">
        <v>72</v>
      </c>
      <c r="F182" t="s">
        <v>73</v>
      </c>
      <c r="G182" t="s">
        <v>80</v>
      </c>
      <c r="H182">
        <v>51</v>
      </c>
      <c r="I182">
        <v>107842</v>
      </c>
      <c r="J182">
        <v>12</v>
      </c>
      <c r="K182">
        <v>10</v>
      </c>
      <c r="L182">
        <v>8</v>
      </c>
      <c r="M182">
        <v>4</v>
      </c>
      <c r="N182">
        <v>35</v>
      </c>
      <c r="O182">
        <v>39643</v>
      </c>
    </row>
    <row r="183" spans="1:15">
      <c r="A183" t="s">
        <v>75</v>
      </c>
      <c r="B183" t="s">
        <v>85</v>
      </c>
      <c r="C183" t="s">
        <v>77</v>
      </c>
      <c r="D183" t="s">
        <v>91</v>
      </c>
      <c r="E183" t="s">
        <v>86</v>
      </c>
      <c r="F183" t="s">
        <v>87</v>
      </c>
      <c r="G183" t="s">
        <v>92</v>
      </c>
      <c r="H183">
        <v>36</v>
      </c>
      <c r="I183">
        <v>40503</v>
      </c>
      <c r="J183">
        <v>38</v>
      </c>
      <c r="K183">
        <v>12</v>
      </c>
      <c r="L183">
        <v>10</v>
      </c>
      <c r="M183">
        <v>8</v>
      </c>
      <c r="N183">
        <v>34</v>
      </c>
      <c r="O183">
        <v>42793</v>
      </c>
    </row>
    <row r="184" spans="1:15">
      <c r="A184" t="s">
        <v>100</v>
      </c>
      <c r="B184" t="s">
        <v>85</v>
      </c>
      <c r="C184" t="s">
        <v>77</v>
      </c>
      <c r="D184" t="s">
        <v>82</v>
      </c>
      <c r="E184" t="s">
        <v>99</v>
      </c>
      <c r="F184" t="s">
        <v>79</v>
      </c>
      <c r="G184" t="s">
        <v>80</v>
      </c>
      <c r="H184">
        <v>48</v>
      </c>
      <c r="I184">
        <v>114761</v>
      </c>
      <c r="J184">
        <v>36</v>
      </c>
      <c r="K184">
        <v>10</v>
      </c>
      <c r="L184">
        <v>3</v>
      </c>
      <c r="M184">
        <v>6</v>
      </c>
      <c r="N184">
        <v>54</v>
      </c>
      <c r="O184">
        <v>45153</v>
      </c>
    </row>
    <row r="185" spans="1:15">
      <c r="A185" t="s">
        <v>81</v>
      </c>
      <c r="B185" t="s">
        <v>69</v>
      </c>
      <c r="C185" t="s">
        <v>70</v>
      </c>
      <c r="D185" t="s">
        <v>71</v>
      </c>
      <c r="E185" t="s">
        <v>72</v>
      </c>
      <c r="F185" t="s">
        <v>87</v>
      </c>
      <c r="G185" t="s">
        <v>74</v>
      </c>
      <c r="H185">
        <v>56</v>
      </c>
      <c r="I185">
        <v>66976</v>
      </c>
      <c r="J185">
        <v>5</v>
      </c>
      <c r="K185">
        <v>13</v>
      </c>
      <c r="L185">
        <v>3</v>
      </c>
      <c r="M185">
        <v>2</v>
      </c>
      <c r="N185">
        <v>24</v>
      </c>
      <c r="O185">
        <v>34905</v>
      </c>
    </row>
    <row r="186" spans="1:15">
      <c r="A186" t="s">
        <v>68</v>
      </c>
      <c r="B186" t="s">
        <v>85</v>
      </c>
      <c r="C186" t="s">
        <v>90</v>
      </c>
      <c r="D186" t="s">
        <v>93</v>
      </c>
      <c r="E186" t="s">
        <v>78</v>
      </c>
      <c r="F186" t="s">
        <v>87</v>
      </c>
      <c r="G186" t="s">
        <v>84</v>
      </c>
      <c r="H186">
        <v>54</v>
      </c>
      <c r="I186">
        <v>41590</v>
      </c>
      <c r="J186">
        <v>13</v>
      </c>
      <c r="K186">
        <v>11</v>
      </c>
      <c r="L186">
        <v>8</v>
      </c>
      <c r="M186">
        <v>9</v>
      </c>
      <c r="N186">
        <v>24</v>
      </c>
      <c r="O186">
        <v>45512</v>
      </c>
    </row>
    <row r="187" spans="1:15">
      <c r="A187" t="s">
        <v>68</v>
      </c>
      <c r="B187" t="s">
        <v>69</v>
      </c>
      <c r="C187" t="s">
        <v>77</v>
      </c>
      <c r="D187" t="s">
        <v>93</v>
      </c>
      <c r="E187" t="s">
        <v>96</v>
      </c>
      <c r="F187" t="s">
        <v>73</v>
      </c>
      <c r="G187" t="s">
        <v>101</v>
      </c>
      <c r="H187">
        <v>41</v>
      </c>
      <c r="I187">
        <v>40886</v>
      </c>
      <c r="J187">
        <v>23</v>
      </c>
      <c r="K187">
        <v>16</v>
      </c>
      <c r="L187">
        <v>5</v>
      </c>
      <c r="M187">
        <v>2</v>
      </c>
      <c r="N187">
        <v>39</v>
      </c>
      <c r="O187">
        <v>36815</v>
      </c>
    </row>
    <row r="188" spans="1:15">
      <c r="A188" t="s">
        <v>81</v>
      </c>
      <c r="B188" t="s">
        <v>85</v>
      </c>
      <c r="C188" t="s">
        <v>77</v>
      </c>
      <c r="D188" t="s">
        <v>82</v>
      </c>
      <c r="E188" t="s">
        <v>72</v>
      </c>
      <c r="F188" t="s">
        <v>73</v>
      </c>
      <c r="G188" t="s">
        <v>92</v>
      </c>
      <c r="H188">
        <v>37</v>
      </c>
      <c r="I188">
        <v>42866</v>
      </c>
      <c r="J188">
        <v>30</v>
      </c>
      <c r="K188">
        <v>8</v>
      </c>
      <c r="L188">
        <v>3</v>
      </c>
      <c r="M188">
        <v>5</v>
      </c>
      <c r="N188">
        <v>34</v>
      </c>
      <c r="O188">
        <v>38408</v>
      </c>
    </row>
    <row r="189" spans="1:15">
      <c r="A189" t="s">
        <v>68</v>
      </c>
      <c r="B189" t="s">
        <v>85</v>
      </c>
      <c r="C189" t="s">
        <v>90</v>
      </c>
      <c r="D189" t="s">
        <v>91</v>
      </c>
      <c r="E189" t="s">
        <v>72</v>
      </c>
      <c r="F189" t="s">
        <v>87</v>
      </c>
      <c r="G189" t="s">
        <v>74</v>
      </c>
      <c r="H189">
        <v>55</v>
      </c>
      <c r="I189">
        <v>96624</v>
      </c>
      <c r="J189">
        <v>37</v>
      </c>
      <c r="K189">
        <v>8</v>
      </c>
      <c r="L189">
        <v>10</v>
      </c>
      <c r="M189">
        <v>4</v>
      </c>
      <c r="N189">
        <v>37</v>
      </c>
      <c r="O189">
        <v>39806</v>
      </c>
    </row>
    <row r="190" spans="1:15">
      <c r="A190" t="s">
        <v>88</v>
      </c>
      <c r="B190" t="s">
        <v>76</v>
      </c>
      <c r="C190" t="s">
        <v>77</v>
      </c>
      <c r="D190" t="s">
        <v>82</v>
      </c>
      <c r="E190" t="s">
        <v>78</v>
      </c>
      <c r="F190" t="s">
        <v>79</v>
      </c>
      <c r="G190" t="s">
        <v>97</v>
      </c>
      <c r="H190">
        <v>23</v>
      </c>
      <c r="I190">
        <v>98899</v>
      </c>
      <c r="J190">
        <v>25</v>
      </c>
      <c r="K190">
        <v>8</v>
      </c>
      <c r="L190">
        <v>11</v>
      </c>
      <c r="M190">
        <v>7</v>
      </c>
      <c r="N190">
        <v>21</v>
      </c>
      <c r="O190">
        <v>42932</v>
      </c>
    </row>
    <row r="191" spans="1:15">
      <c r="A191" t="s">
        <v>81</v>
      </c>
      <c r="B191" t="s">
        <v>76</v>
      </c>
      <c r="C191" t="s">
        <v>98</v>
      </c>
      <c r="D191" t="s">
        <v>91</v>
      </c>
      <c r="E191" t="s">
        <v>83</v>
      </c>
      <c r="F191" t="s">
        <v>73</v>
      </c>
      <c r="G191" t="s">
        <v>84</v>
      </c>
      <c r="H191">
        <v>56</v>
      </c>
      <c r="I191">
        <v>62792</v>
      </c>
      <c r="J191">
        <v>27</v>
      </c>
      <c r="K191">
        <v>13</v>
      </c>
      <c r="L191">
        <v>1</v>
      </c>
      <c r="M191">
        <v>8</v>
      </c>
      <c r="N191">
        <v>48</v>
      </c>
      <c r="O191">
        <v>37778</v>
      </c>
    </row>
    <row r="192" spans="1:15">
      <c r="A192" t="s">
        <v>75</v>
      </c>
      <c r="B192" t="s">
        <v>69</v>
      </c>
      <c r="C192" t="s">
        <v>98</v>
      </c>
      <c r="D192" t="s">
        <v>91</v>
      </c>
      <c r="E192" t="s">
        <v>86</v>
      </c>
      <c r="F192" t="s">
        <v>79</v>
      </c>
      <c r="G192" t="s">
        <v>89</v>
      </c>
      <c r="H192">
        <v>61</v>
      </c>
      <c r="I192">
        <v>39764</v>
      </c>
      <c r="J192">
        <v>14</v>
      </c>
      <c r="K192">
        <v>2</v>
      </c>
      <c r="L192">
        <v>3</v>
      </c>
      <c r="M192">
        <v>5</v>
      </c>
      <c r="N192">
        <v>32</v>
      </c>
      <c r="O192">
        <v>40797</v>
      </c>
    </row>
    <row r="193" spans="1:15">
      <c r="A193" t="s">
        <v>81</v>
      </c>
      <c r="B193" t="s">
        <v>76</v>
      </c>
      <c r="C193" t="s">
        <v>90</v>
      </c>
      <c r="D193" t="s">
        <v>93</v>
      </c>
      <c r="E193" t="s">
        <v>99</v>
      </c>
      <c r="F193" t="s">
        <v>79</v>
      </c>
      <c r="G193" t="s">
        <v>89</v>
      </c>
      <c r="H193">
        <v>49</v>
      </c>
      <c r="I193">
        <v>116156</v>
      </c>
      <c r="J193">
        <v>36</v>
      </c>
      <c r="K193">
        <v>12</v>
      </c>
      <c r="L193">
        <v>12</v>
      </c>
      <c r="M193">
        <v>5</v>
      </c>
      <c r="N193">
        <v>23</v>
      </c>
      <c r="O193">
        <v>34823</v>
      </c>
    </row>
    <row r="194" spans="1:15">
      <c r="A194" t="s">
        <v>68</v>
      </c>
      <c r="B194" t="s">
        <v>69</v>
      </c>
      <c r="C194" t="s">
        <v>70</v>
      </c>
      <c r="D194" t="s">
        <v>82</v>
      </c>
      <c r="E194" t="s">
        <v>94</v>
      </c>
      <c r="F194" t="s">
        <v>87</v>
      </c>
      <c r="G194" t="s">
        <v>101</v>
      </c>
      <c r="H194">
        <v>60</v>
      </c>
      <c r="I194">
        <v>72727</v>
      </c>
      <c r="J194">
        <v>39</v>
      </c>
      <c r="K194">
        <v>10</v>
      </c>
      <c r="L194">
        <v>9</v>
      </c>
      <c r="M194">
        <v>2</v>
      </c>
      <c r="N194">
        <v>29</v>
      </c>
      <c r="O194">
        <v>41479</v>
      </c>
    </row>
    <row r="195" spans="1:15">
      <c r="A195" t="s">
        <v>88</v>
      </c>
      <c r="B195" t="s">
        <v>76</v>
      </c>
      <c r="C195" t="s">
        <v>70</v>
      </c>
      <c r="D195" t="s">
        <v>82</v>
      </c>
      <c r="E195" t="s">
        <v>83</v>
      </c>
      <c r="F195" t="s">
        <v>87</v>
      </c>
      <c r="G195" t="s">
        <v>80</v>
      </c>
      <c r="H195">
        <v>27</v>
      </c>
      <c r="I195">
        <v>108471</v>
      </c>
      <c r="J195">
        <v>16</v>
      </c>
      <c r="K195">
        <v>12</v>
      </c>
      <c r="L195">
        <v>5</v>
      </c>
      <c r="M195">
        <v>8</v>
      </c>
      <c r="N195">
        <v>50</v>
      </c>
      <c r="O195">
        <v>34734</v>
      </c>
    </row>
    <row r="196" spans="1:15">
      <c r="A196" t="s">
        <v>88</v>
      </c>
      <c r="B196" t="s">
        <v>85</v>
      </c>
      <c r="C196" t="s">
        <v>90</v>
      </c>
      <c r="D196" t="s">
        <v>91</v>
      </c>
      <c r="E196" t="s">
        <v>96</v>
      </c>
      <c r="F196" t="s">
        <v>87</v>
      </c>
      <c r="G196" t="s">
        <v>101</v>
      </c>
      <c r="H196">
        <v>30</v>
      </c>
      <c r="I196">
        <v>38068</v>
      </c>
      <c r="J196">
        <v>22</v>
      </c>
      <c r="K196">
        <v>11</v>
      </c>
      <c r="L196">
        <v>12</v>
      </c>
      <c r="M196">
        <v>2</v>
      </c>
      <c r="N196">
        <v>27</v>
      </c>
      <c r="O196">
        <v>36869</v>
      </c>
    </row>
    <row r="197" spans="1:15">
      <c r="A197" t="s">
        <v>100</v>
      </c>
      <c r="B197" t="s">
        <v>69</v>
      </c>
      <c r="C197" t="s">
        <v>90</v>
      </c>
      <c r="D197" t="s">
        <v>82</v>
      </c>
      <c r="E197" t="s">
        <v>72</v>
      </c>
      <c r="F197" t="s">
        <v>87</v>
      </c>
      <c r="G197" t="s">
        <v>89</v>
      </c>
      <c r="H197">
        <v>41</v>
      </c>
      <c r="I197">
        <v>37295</v>
      </c>
      <c r="J197">
        <v>21</v>
      </c>
      <c r="K197">
        <v>15</v>
      </c>
      <c r="L197">
        <v>10</v>
      </c>
      <c r="M197">
        <v>6</v>
      </c>
      <c r="N197">
        <v>22</v>
      </c>
      <c r="O197">
        <v>42692</v>
      </c>
    </row>
    <row r="198" spans="1:15">
      <c r="A198" t="s">
        <v>75</v>
      </c>
      <c r="B198" t="s">
        <v>69</v>
      </c>
      <c r="C198" t="s">
        <v>98</v>
      </c>
      <c r="D198" t="s">
        <v>71</v>
      </c>
      <c r="E198" t="s">
        <v>78</v>
      </c>
      <c r="F198" t="s">
        <v>73</v>
      </c>
      <c r="G198" t="s">
        <v>97</v>
      </c>
      <c r="H198">
        <v>22</v>
      </c>
      <c r="I198">
        <v>71160</v>
      </c>
      <c r="J198">
        <v>21</v>
      </c>
      <c r="K198">
        <v>16</v>
      </c>
      <c r="L198">
        <v>2</v>
      </c>
      <c r="M198">
        <v>8</v>
      </c>
      <c r="N198">
        <v>28</v>
      </c>
      <c r="O198">
        <v>37145</v>
      </c>
    </row>
    <row r="199" spans="1:15">
      <c r="A199" t="s">
        <v>95</v>
      </c>
      <c r="B199" t="s">
        <v>85</v>
      </c>
      <c r="C199" t="s">
        <v>70</v>
      </c>
      <c r="D199" t="s">
        <v>71</v>
      </c>
      <c r="E199" t="s">
        <v>78</v>
      </c>
      <c r="F199" t="s">
        <v>73</v>
      </c>
      <c r="G199" t="s">
        <v>92</v>
      </c>
      <c r="H199">
        <v>29</v>
      </c>
      <c r="I199">
        <v>41390</v>
      </c>
      <c r="J199">
        <v>8</v>
      </c>
      <c r="K199">
        <v>17</v>
      </c>
      <c r="L199">
        <v>7</v>
      </c>
      <c r="M199">
        <v>6</v>
      </c>
      <c r="N199">
        <v>49</v>
      </c>
      <c r="O199">
        <v>37352</v>
      </c>
    </row>
    <row r="200" spans="1:15">
      <c r="A200" t="s">
        <v>95</v>
      </c>
      <c r="B200" t="s">
        <v>69</v>
      </c>
      <c r="C200" t="s">
        <v>77</v>
      </c>
      <c r="D200" t="s">
        <v>82</v>
      </c>
      <c r="E200" t="s">
        <v>86</v>
      </c>
      <c r="F200" t="s">
        <v>87</v>
      </c>
      <c r="G200" t="s">
        <v>92</v>
      </c>
      <c r="H200">
        <v>44</v>
      </c>
      <c r="I200">
        <v>50131</v>
      </c>
      <c r="J200">
        <v>16</v>
      </c>
      <c r="K200">
        <v>2</v>
      </c>
      <c r="L200">
        <v>2</v>
      </c>
      <c r="M200">
        <v>4</v>
      </c>
      <c r="N200">
        <v>30</v>
      </c>
      <c r="O200">
        <v>39595</v>
      </c>
    </row>
    <row r="201" spans="1:15">
      <c r="A201" t="s">
        <v>81</v>
      </c>
      <c r="B201" t="s">
        <v>69</v>
      </c>
      <c r="C201" t="s">
        <v>98</v>
      </c>
      <c r="D201" t="s">
        <v>82</v>
      </c>
      <c r="E201" t="s">
        <v>83</v>
      </c>
      <c r="F201" t="s">
        <v>73</v>
      </c>
      <c r="G201" t="s">
        <v>84</v>
      </c>
      <c r="H201">
        <v>24</v>
      </c>
      <c r="I201">
        <v>105969</v>
      </c>
      <c r="J201">
        <v>31</v>
      </c>
      <c r="K201">
        <v>18</v>
      </c>
      <c r="L201">
        <v>4</v>
      </c>
      <c r="M201">
        <v>4</v>
      </c>
      <c r="N201">
        <v>54</v>
      </c>
      <c r="O201">
        <v>45398</v>
      </c>
    </row>
    <row r="202" spans="1:15">
      <c r="A202" t="s">
        <v>100</v>
      </c>
      <c r="B202" t="s">
        <v>76</v>
      </c>
      <c r="C202" t="s">
        <v>90</v>
      </c>
      <c r="D202" t="s">
        <v>91</v>
      </c>
      <c r="E202" t="s">
        <v>94</v>
      </c>
      <c r="F202" t="s">
        <v>87</v>
      </c>
      <c r="G202" t="s">
        <v>92</v>
      </c>
      <c r="H202">
        <v>25</v>
      </c>
      <c r="I202">
        <v>45038</v>
      </c>
      <c r="J202">
        <v>10</v>
      </c>
      <c r="K202">
        <v>12</v>
      </c>
      <c r="L202">
        <v>12</v>
      </c>
      <c r="M202">
        <v>6</v>
      </c>
      <c r="N202">
        <v>56</v>
      </c>
      <c r="O202">
        <v>37152</v>
      </c>
    </row>
    <row r="203" spans="1:15">
      <c r="A203" t="s">
        <v>102</v>
      </c>
      <c r="B203" t="s">
        <v>69</v>
      </c>
      <c r="C203" t="s">
        <v>70</v>
      </c>
      <c r="D203" t="s">
        <v>71</v>
      </c>
      <c r="E203" t="s">
        <v>86</v>
      </c>
      <c r="F203" t="s">
        <v>79</v>
      </c>
      <c r="G203" t="s">
        <v>84</v>
      </c>
      <c r="H203">
        <v>46</v>
      </c>
      <c r="I203">
        <v>82327</v>
      </c>
      <c r="J203">
        <v>32</v>
      </c>
      <c r="K203">
        <v>19</v>
      </c>
      <c r="L203">
        <v>7</v>
      </c>
      <c r="M203">
        <v>4</v>
      </c>
      <c r="N203">
        <v>32</v>
      </c>
      <c r="O203">
        <v>40574</v>
      </c>
    </row>
    <row r="204" spans="1:15">
      <c r="A204" t="s">
        <v>81</v>
      </c>
      <c r="B204" t="s">
        <v>85</v>
      </c>
      <c r="C204" t="s">
        <v>77</v>
      </c>
      <c r="D204" t="s">
        <v>71</v>
      </c>
      <c r="E204" t="s">
        <v>72</v>
      </c>
      <c r="F204" t="s">
        <v>79</v>
      </c>
      <c r="G204" t="s">
        <v>84</v>
      </c>
      <c r="H204">
        <v>59</v>
      </c>
      <c r="I204">
        <v>107064</v>
      </c>
      <c r="J204">
        <v>34</v>
      </c>
      <c r="K204">
        <v>18</v>
      </c>
      <c r="L204">
        <v>4</v>
      </c>
      <c r="M204">
        <v>8</v>
      </c>
      <c r="N204">
        <v>55</v>
      </c>
      <c r="O204">
        <v>35705</v>
      </c>
    </row>
    <row r="205" spans="1:15">
      <c r="A205" t="s">
        <v>100</v>
      </c>
      <c r="B205" t="s">
        <v>76</v>
      </c>
      <c r="C205" t="s">
        <v>77</v>
      </c>
      <c r="D205" t="s">
        <v>93</v>
      </c>
      <c r="E205" t="s">
        <v>86</v>
      </c>
      <c r="F205" t="s">
        <v>79</v>
      </c>
      <c r="G205" t="s">
        <v>84</v>
      </c>
      <c r="H205">
        <v>36</v>
      </c>
      <c r="I205">
        <v>51281</v>
      </c>
      <c r="J205">
        <v>9</v>
      </c>
      <c r="K205">
        <v>17</v>
      </c>
      <c r="L205">
        <v>7</v>
      </c>
      <c r="M205">
        <v>9</v>
      </c>
      <c r="N205">
        <v>32</v>
      </c>
      <c r="O205">
        <v>38857</v>
      </c>
    </row>
    <row r="206" spans="1:15">
      <c r="A206" t="s">
        <v>75</v>
      </c>
      <c r="B206" t="s">
        <v>76</v>
      </c>
      <c r="C206" t="s">
        <v>98</v>
      </c>
      <c r="D206" t="s">
        <v>91</v>
      </c>
      <c r="E206" t="s">
        <v>99</v>
      </c>
      <c r="F206" t="s">
        <v>87</v>
      </c>
      <c r="G206" t="s">
        <v>89</v>
      </c>
      <c r="H206">
        <v>42</v>
      </c>
      <c r="I206">
        <v>84189</v>
      </c>
      <c r="J206">
        <v>17</v>
      </c>
      <c r="K206">
        <v>6</v>
      </c>
      <c r="L206">
        <v>7</v>
      </c>
      <c r="M206">
        <v>1</v>
      </c>
      <c r="N206">
        <v>31</v>
      </c>
      <c r="O206">
        <v>42749</v>
      </c>
    </row>
    <row r="207" spans="1:15">
      <c r="A207" t="s">
        <v>75</v>
      </c>
      <c r="B207" t="s">
        <v>85</v>
      </c>
      <c r="C207" t="s">
        <v>70</v>
      </c>
      <c r="D207" t="s">
        <v>93</v>
      </c>
      <c r="E207" t="s">
        <v>78</v>
      </c>
      <c r="F207" t="s">
        <v>79</v>
      </c>
      <c r="G207" t="s">
        <v>89</v>
      </c>
      <c r="H207">
        <v>56</v>
      </c>
      <c r="I207">
        <v>78511</v>
      </c>
      <c r="J207">
        <v>11</v>
      </c>
      <c r="K207">
        <v>15</v>
      </c>
      <c r="L207">
        <v>1</v>
      </c>
      <c r="M207">
        <v>4</v>
      </c>
      <c r="N207">
        <v>56</v>
      </c>
      <c r="O207">
        <v>38457</v>
      </c>
    </row>
    <row r="208" spans="1:15">
      <c r="A208" t="s">
        <v>75</v>
      </c>
      <c r="B208" t="s">
        <v>85</v>
      </c>
      <c r="C208" t="s">
        <v>70</v>
      </c>
      <c r="D208" t="s">
        <v>71</v>
      </c>
      <c r="E208" t="s">
        <v>78</v>
      </c>
      <c r="F208" t="s">
        <v>73</v>
      </c>
      <c r="G208" t="s">
        <v>80</v>
      </c>
      <c r="H208">
        <v>35</v>
      </c>
      <c r="I208">
        <v>38605</v>
      </c>
      <c r="J208">
        <v>32</v>
      </c>
      <c r="K208">
        <v>3</v>
      </c>
      <c r="L208">
        <v>6</v>
      </c>
      <c r="M208">
        <v>4</v>
      </c>
      <c r="N208">
        <v>29</v>
      </c>
      <c r="O208">
        <v>35698</v>
      </c>
    </row>
    <row r="209" spans="1:15">
      <c r="A209" t="s">
        <v>75</v>
      </c>
      <c r="B209" t="s">
        <v>76</v>
      </c>
      <c r="C209" t="s">
        <v>90</v>
      </c>
      <c r="D209" t="s">
        <v>91</v>
      </c>
      <c r="E209" t="s">
        <v>96</v>
      </c>
      <c r="F209" t="s">
        <v>79</v>
      </c>
      <c r="G209" t="s">
        <v>74</v>
      </c>
      <c r="H209">
        <v>57</v>
      </c>
      <c r="I209">
        <v>31381</v>
      </c>
      <c r="J209">
        <v>10</v>
      </c>
      <c r="K209">
        <v>6</v>
      </c>
      <c r="L209">
        <v>9</v>
      </c>
      <c r="M209">
        <v>2</v>
      </c>
      <c r="N209">
        <v>28</v>
      </c>
      <c r="O209">
        <v>38348</v>
      </c>
    </row>
    <row r="210" spans="1:15">
      <c r="A210" t="s">
        <v>75</v>
      </c>
      <c r="B210" t="s">
        <v>69</v>
      </c>
      <c r="C210" t="s">
        <v>70</v>
      </c>
      <c r="D210" t="s">
        <v>82</v>
      </c>
      <c r="E210" t="s">
        <v>96</v>
      </c>
      <c r="F210" t="s">
        <v>79</v>
      </c>
      <c r="G210" t="s">
        <v>84</v>
      </c>
      <c r="H210">
        <v>33</v>
      </c>
      <c r="I210">
        <v>96634</v>
      </c>
      <c r="J210">
        <v>22</v>
      </c>
      <c r="K210">
        <v>3</v>
      </c>
      <c r="L210">
        <v>2</v>
      </c>
      <c r="M210">
        <v>6</v>
      </c>
      <c r="N210">
        <v>26</v>
      </c>
      <c r="O210">
        <v>44943</v>
      </c>
    </row>
    <row r="211" spans="1:15">
      <c r="A211" t="s">
        <v>100</v>
      </c>
      <c r="B211" t="s">
        <v>76</v>
      </c>
      <c r="C211" t="s">
        <v>70</v>
      </c>
      <c r="D211" t="s">
        <v>91</v>
      </c>
      <c r="E211" t="s">
        <v>94</v>
      </c>
      <c r="F211" t="s">
        <v>79</v>
      </c>
      <c r="G211" t="s">
        <v>84</v>
      </c>
      <c r="H211">
        <v>38</v>
      </c>
      <c r="I211">
        <v>49810</v>
      </c>
      <c r="J211">
        <v>17</v>
      </c>
      <c r="K211">
        <v>1</v>
      </c>
      <c r="L211">
        <v>14</v>
      </c>
      <c r="M211">
        <v>3</v>
      </c>
      <c r="N211">
        <v>21</v>
      </c>
      <c r="O211">
        <v>40465</v>
      </c>
    </row>
    <row r="212" spans="1:15">
      <c r="A212" t="s">
        <v>100</v>
      </c>
      <c r="B212" t="s">
        <v>85</v>
      </c>
      <c r="C212" t="s">
        <v>98</v>
      </c>
      <c r="D212" t="s">
        <v>82</v>
      </c>
      <c r="E212" t="s">
        <v>72</v>
      </c>
      <c r="F212" t="s">
        <v>73</v>
      </c>
      <c r="G212" t="s">
        <v>74</v>
      </c>
      <c r="H212">
        <v>60</v>
      </c>
      <c r="I212">
        <v>54322</v>
      </c>
      <c r="J212">
        <v>4</v>
      </c>
      <c r="K212">
        <v>13</v>
      </c>
      <c r="L212">
        <v>3</v>
      </c>
      <c r="M212">
        <v>7</v>
      </c>
      <c r="N212">
        <v>42</v>
      </c>
      <c r="O212">
        <v>34865</v>
      </c>
    </row>
    <row r="213" spans="1:15">
      <c r="A213" t="s">
        <v>88</v>
      </c>
      <c r="B213" t="s">
        <v>76</v>
      </c>
      <c r="C213" t="s">
        <v>70</v>
      </c>
      <c r="D213" t="s">
        <v>82</v>
      </c>
      <c r="E213" t="s">
        <v>99</v>
      </c>
      <c r="F213" t="s">
        <v>87</v>
      </c>
      <c r="G213" t="s">
        <v>101</v>
      </c>
      <c r="H213">
        <v>30</v>
      </c>
      <c r="I213">
        <v>71869</v>
      </c>
      <c r="J213">
        <v>25</v>
      </c>
      <c r="K213">
        <v>14</v>
      </c>
      <c r="L213">
        <v>10</v>
      </c>
      <c r="M213">
        <v>5</v>
      </c>
      <c r="N213">
        <v>58</v>
      </c>
      <c r="O213">
        <v>36644</v>
      </c>
    </row>
    <row r="214" spans="1:15">
      <c r="A214" t="s">
        <v>95</v>
      </c>
      <c r="B214" t="s">
        <v>85</v>
      </c>
      <c r="C214" t="s">
        <v>77</v>
      </c>
      <c r="D214" t="s">
        <v>91</v>
      </c>
      <c r="E214" t="s">
        <v>83</v>
      </c>
      <c r="F214" t="s">
        <v>73</v>
      </c>
      <c r="G214" t="s">
        <v>84</v>
      </c>
      <c r="H214">
        <v>56</v>
      </c>
      <c r="I214">
        <v>62955</v>
      </c>
      <c r="J214">
        <v>21</v>
      </c>
      <c r="K214">
        <v>13</v>
      </c>
      <c r="L214">
        <v>5</v>
      </c>
      <c r="M214">
        <v>4</v>
      </c>
      <c r="N214">
        <v>59</v>
      </c>
      <c r="O214">
        <v>35034</v>
      </c>
    </row>
    <row r="215" spans="1:15">
      <c r="A215" t="s">
        <v>68</v>
      </c>
      <c r="B215" t="s">
        <v>76</v>
      </c>
      <c r="C215" t="s">
        <v>98</v>
      </c>
      <c r="D215" t="s">
        <v>82</v>
      </c>
      <c r="E215" t="s">
        <v>86</v>
      </c>
      <c r="F215" t="s">
        <v>87</v>
      </c>
      <c r="G215" t="s">
        <v>80</v>
      </c>
      <c r="H215">
        <v>34</v>
      </c>
      <c r="I215">
        <v>91388</v>
      </c>
      <c r="J215">
        <v>37</v>
      </c>
      <c r="K215">
        <v>4</v>
      </c>
      <c r="L215">
        <v>9</v>
      </c>
      <c r="M215">
        <v>5</v>
      </c>
      <c r="N215">
        <v>58</v>
      </c>
      <c r="O215">
        <v>40586</v>
      </c>
    </row>
    <row r="216" spans="1:15">
      <c r="A216" t="s">
        <v>75</v>
      </c>
      <c r="B216" t="s">
        <v>69</v>
      </c>
      <c r="C216" t="s">
        <v>98</v>
      </c>
      <c r="D216" t="s">
        <v>93</v>
      </c>
      <c r="E216" t="s">
        <v>94</v>
      </c>
      <c r="F216" t="s">
        <v>87</v>
      </c>
      <c r="G216" t="s">
        <v>92</v>
      </c>
      <c r="H216">
        <v>36</v>
      </c>
      <c r="I216">
        <v>40207</v>
      </c>
      <c r="J216">
        <v>38</v>
      </c>
      <c r="K216">
        <v>7</v>
      </c>
      <c r="L216">
        <v>4</v>
      </c>
      <c r="M216">
        <v>8</v>
      </c>
      <c r="N216">
        <v>40</v>
      </c>
      <c r="O216">
        <v>43886</v>
      </c>
    </row>
    <row r="217" spans="1:15">
      <c r="A217" t="s">
        <v>102</v>
      </c>
      <c r="B217" t="s">
        <v>76</v>
      </c>
      <c r="C217" t="s">
        <v>90</v>
      </c>
      <c r="D217" t="s">
        <v>71</v>
      </c>
      <c r="E217" t="s">
        <v>72</v>
      </c>
      <c r="F217" t="s">
        <v>79</v>
      </c>
      <c r="G217" t="s">
        <v>92</v>
      </c>
      <c r="H217">
        <v>39</v>
      </c>
      <c r="I217">
        <v>117329</v>
      </c>
      <c r="J217">
        <v>1</v>
      </c>
      <c r="K217">
        <v>10</v>
      </c>
      <c r="L217">
        <v>1</v>
      </c>
      <c r="M217">
        <v>3</v>
      </c>
      <c r="N217">
        <v>42</v>
      </c>
      <c r="O217">
        <v>42069</v>
      </c>
    </row>
    <row r="218" spans="1:15">
      <c r="A218" t="s">
        <v>68</v>
      </c>
      <c r="B218" t="s">
        <v>76</v>
      </c>
      <c r="C218" t="s">
        <v>70</v>
      </c>
      <c r="D218" t="s">
        <v>82</v>
      </c>
      <c r="E218" t="s">
        <v>96</v>
      </c>
      <c r="F218" t="s">
        <v>87</v>
      </c>
      <c r="G218" t="s">
        <v>97</v>
      </c>
      <c r="H218">
        <v>54</v>
      </c>
      <c r="I218">
        <v>97628</v>
      </c>
      <c r="J218">
        <v>25</v>
      </c>
      <c r="K218">
        <v>7</v>
      </c>
      <c r="L218">
        <v>4</v>
      </c>
      <c r="M218">
        <v>7</v>
      </c>
      <c r="N218">
        <v>48</v>
      </c>
      <c r="O218">
        <v>34764</v>
      </c>
    </row>
    <row r="219" spans="1:15">
      <c r="A219" t="s">
        <v>100</v>
      </c>
      <c r="B219" t="s">
        <v>85</v>
      </c>
      <c r="C219" t="s">
        <v>90</v>
      </c>
      <c r="D219" t="s">
        <v>93</v>
      </c>
      <c r="E219" t="s">
        <v>86</v>
      </c>
      <c r="F219" t="s">
        <v>73</v>
      </c>
      <c r="G219" t="s">
        <v>97</v>
      </c>
      <c r="H219">
        <v>27</v>
      </c>
      <c r="I219">
        <v>58220</v>
      </c>
      <c r="J219">
        <v>36</v>
      </c>
      <c r="K219">
        <v>15</v>
      </c>
      <c r="L219">
        <v>6</v>
      </c>
      <c r="M219">
        <v>6</v>
      </c>
      <c r="N219">
        <v>33</v>
      </c>
      <c r="O219">
        <v>39184</v>
      </c>
    </row>
    <row r="220" spans="1:15">
      <c r="A220" t="s">
        <v>102</v>
      </c>
      <c r="B220" t="s">
        <v>85</v>
      </c>
      <c r="C220" t="s">
        <v>77</v>
      </c>
      <c r="D220" t="s">
        <v>82</v>
      </c>
      <c r="E220" t="s">
        <v>96</v>
      </c>
      <c r="F220" t="s">
        <v>73</v>
      </c>
      <c r="G220" t="s">
        <v>92</v>
      </c>
      <c r="H220">
        <v>48</v>
      </c>
      <c r="I220">
        <v>114050</v>
      </c>
      <c r="J220">
        <v>17</v>
      </c>
      <c r="K220">
        <v>15</v>
      </c>
      <c r="L220">
        <v>5</v>
      </c>
      <c r="M220">
        <v>1</v>
      </c>
      <c r="N220">
        <v>45</v>
      </c>
      <c r="O220">
        <v>43774</v>
      </c>
    </row>
    <row r="221" spans="1:15">
      <c r="A221" t="s">
        <v>102</v>
      </c>
      <c r="B221" t="s">
        <v>85</v>
      </c>
      <c r="C221" t="s">
        <v>98</v>
      </c>
      <c r="D221" t="s">
        <v>71</v>
      </c>
      <c r="E221" t="s">
        <v>86</v>
      </c>
      <c r="F221" t="s">
        <v>87</v>
      </c>
      <c r="G221" t="s">
        <v>92</v>
      </c>
      <c r="H221">
        <v>44</v>
      </c>
      <c r="I221">
        <v>104085</v>
      </c>
      <c r="J221">
        <v>24</v>
      </c>
      <c r="K221">
        <v>4</v>
      </c>
      <c r="L221">
        <v>14</v>
      </c>
      <c r="M221">
        <v>7</v>
      </c>
      <c r="N221">
        <v>24</v>
      </c>
      <c r="O221">
        <v>36867</v>
      </c>
    </row>
    <row r="222" spans="1:15">
      <c r="A222" t="s">
        <v>102</v>
      </c>
      <c r="B222" t="s">
        <v>76</v>
      </c>
      <c r="C222" t="s">
        <v>98</v>
      </c>
      <c r="D222" t="s">
        <v>93</v>
      </c>
      <c r="E222" t="s">
        <v>83</v>
      </c>
      <c r="F222" t="s">
        <v>79</v>
      </c>
      <c r="G222" t="s">
        <v>89</v>
      </c>
      <c r="H222">
        <v>48</v>
      </c>
      <c r="I222">
        <v>52031</v>
      </c>
      <c r="J222">
        <v>2</v>
      </c>
      <c r="K222">
        <v>6</v>
      </c>
      <c r="L222">
        <v>13</v>
      </c>
      <c r="M222">
        <v>7</v>
      </c>
      <c r="N222">
        <v>50</v>
      </c>
      <c r="O222">
        <v>41889</v>
      </c>
    </row>
    <row r="223" spans="1:15">
      <c r="A223" t="s">
        <v>88</v>
      </c>
      <c r="B223" t="s">
        <v>69</v>
      </c>
      <c r="C223" t="s">
        <v>98</v>
      </c>
      <c r="D223" t="s">
        <v>71</v>
      </c>
      <c r="E223" t="s">
        <v>72</v>
      </c>
      <c r="F223" t="s">
        <v>79</v>
      </c>
      <c r="G223" t="s">
        <v>80</v>
      </c>
      <c r="H223">
        <v>55</v>
      </c>
      <c r="I223">
        <v>100721</v>
      </c>
      <c r="J223">
        <v>15</v>
      </c>
      <c r="K223">
        <v>5</v>
      </c>
      <c r="L223">
        <v>1</v>
      </c>
      <c r="M223">
        <v>1</v>
      </c>
      <c r="N223">
        <v>44</v>
      </c>
      <c r="O223">
        <v>43739</v>
      </c>
    </row>
    <row r="224" spans="1:15">
      <c r="A224" t="s">
        <v>100</v>
      </c>
      <c r="B224" t="s">
        <v>85</v>
      </c>
      <c r="C224" t="s">
        <v>77</v>
      </c>
      <c r="D224" t="s">
        <v>71</v>
      </c>
      <c r="E224" t="s">
        <v>86</v>
      </c>
      <c r="F224" t="s">
        <v>73</v>
      </c>
      <c r="G224" t="s">
        <v>74</v>
      </c>
      <c r="H224">
        <v>59</v>
      </c>
      <c r="I224">
        <v>110807</v>
      </c>
      <c r="J224">
        <v>32</v>
      </c>
      <c r="K224">
        <v>12</v>
      </c>
      <c r="L224">
        <v>4</v>
      </c>
      <c r="M224">
        <v>9</v>
      </c>
      <c r="N224">
        <v>50</v>
      </c>
      <c r="O224">
        <v>44366</v>
      </c>
    </row>
    <row r="225" spans="1:15">
      <c r="A225" t="s">
        <v>102</v>
      </c>
      <c r="B225" t="s">
        <v>85</v>
      </c>
      <c r="C225" t="s">
        <v>77</v>
      </c>
      <c r="D225" t="s">
        <v>93</v>
      </c>
      <c r="E225" t="s">
        <v>99</v>
      </c>
      <c r="F225" t="s">
        <v>79</v>
      </c>
      <c r="G225" t="s">
        <v>97</v>
      </c>
      <c r="H225">
        <v>35</v>
      </c>
      <c r="I225">
        <v>101312</v>
      </c>
      <c r="J225">
        <v>39</v>
      </c>
      <c r="K225">
        <v>1</v>
      </c>
      <c r="L225">
        <v>6</v>
      </c>
      <c r="M225">
        <v>6</v>
      </c>
      <c r="N225">
        <v>39</v>
      </c>
      <c r="O225">
        <v>37695</v>
      </c>
    </row>
    <row r="226" spans="1:15">
      <c r="A226" t="s">
        <v>75</v>
      </c>
      <c r="B226" t="s">
        <v>76</v>
      </c>
      <c r="C226" t="s">
        <v>90</v>
      </c>
      <c r="D226" t="s">
        <v>93</v>
      </c>
      <c r="E226" t="s">
        <v>94</v>
      </c>
      <c r="F226" t="s">
        <v>87</v>
      </c>
      <c r="G226" t="s">
        <v>89</v>
      </c>
      <c r="H226">
        <v>57</v>
      </c>
      <c r="I226">
        <v>89766</v>
      </c>
      <c r="J226">
        <v>6</v>
      </c>
      <c r="K226">
        <v>8</v>
      </c>
      <c r="L226">
        <v>13</v>
      </c>
      <c r="M226">
        <v>2</v>
      </c>
      <c r="N226">
        <v>36</v>
      </c>
      <c r="O226">
        <v>36640</v>
      </c>
    </row>
    <row r="227" spans="1:15">
      <c r="A227" t="s">
        <v>81</v>
      </c>
      <c r="B227" t="s">
        <v>85</v>
      </c>
      <c r="C227" t="s">
        <v>90</v>
      </c>
      <c r="D227" t="s">
        <v>93</v>
      </c>
      <c r="E227" t="s">
        <v>78</v>
      </c>
      <c r="F227" t="s">
        <v>87</v>
      </c>
      <c r="G227" t="s">
        <v>89</v>
      </c>
      <c r="H227">
        <v>29</v>
      </c>
      <c r="I227">
        <v>42449</v>
      </c>
      <c r="J227">
        <v>1</v>
      </c>
      <c r="K227">
        <v>1</v>
      </c>
      <c r="L227">
        <v>10</v>
      </c>
      <c r="M227">
        <v>5</v>
      </c>
      <c r="N227">
        <v>21</v>
      </c>
      <c r="O227">
        <v>38303</v>
      </c>
    </row>
    <row r="228" spans="1:15">
      <c r="A228" t="s">
        <v>102</v>
      </c>
      <c r="B228" t="s">
        <v>69</v>
      </c>
      <c r="C228" t="s">
        <v>90</v>
      </c>
      <c r="D228" t="s">
        <v>91</v>
      </c>
      <c r="E228" t="s">
        <v>99</v>
      </c>
      <c r="F228" t="s">
        <v>73</v>
      </c>
      <c r="G228" t="s">
        <v>74</v>
      </c>
      <c r="H228">
        <v>56</v>
      </c>
      <c r="I228">
        <v>119833</v>
      </c>
      <c r="J228">
        <v>23</v>
      </c>
      <c r="K228">
        <v>5</v>
      </c>
      <c r="L228">
        <v>10</v>
      </c>
      <c r="M228">
        <v>4</v>
      </c>
      <c r="N228">
        <v>44</v>
      </c>
      <c r="O228">
        <v>37942</v>
      </c>
    </row>
    <row r="229" spans="1:15">
      <c r="A229" t="s">
        <v>88</v>
      </c>
      <c r="B229" t="s">
        <v>69</v>
      </c>
      <c r="C229" t="s">
        <v>70</v>
      </c>
      <c r="D229" t="s">
        <v>93</v>
      </c>
      <c r="E229" t="s">
        <v>99</v>
      </c>
      <c r="F229" t="s">
        <v>87</v>
      </c>
      <c r="G229" t="s">
        <v>89</v>
      </c>
      <c r="H229">
        <v>40</v>
      </c>
      <c r="I229">
        <v>86699</v>
      </c>
      <c r="J229">
        <v>39</v>
      </c>
      <c r="K229">
        <v>6</v>
      </c>
      <c r="L229">
        <v>14</v>
      </c>
      <c r="M229">
        <v>7</v>
      </c>
      <c r="N229">
        <v>32</v>
      </c>
      <c r="O229">
        <v>45188</v>
      </c>
    </row>
    <row r="230" spans="1:15">
      <c r="A230" t="s">
        <v>68</v>
      </c>
      <c r="B230" t="s">
        <v>85</v>
      </c>
      <c r="C230" t="s">
        <v>98</v>
      </c>
      <c r="D230" t="s">
        <v>93</v>
      </c>
      <c r="E230" t="s">
        <v>94</v>
      </c>
      <c r="F230" t="s">
        <v>73</v>
      </c>
      <c r="G230" t="s">
        <v>80</v>
      </c>
      <c r="H230">
        <v>51</v>
      </c>
      <c r="I230">
        <v>111253</v>
      </c>
      <c r="J230">
        <v>17</v>
      </c>
      <c r="K230">
        <v>3</v>
      </c>
      <c r="L230">
        <v>4</v>
      </c>
      <c r="M230">
        <v>8</v>
      </c>
      <c r="N230">
        <v>58</v>
      </c>
      <c r="O230">
        <v>43204</v>
      </c>
    </row>
    <row r="231" spans="1:15">
      <c r="A231" t="s">
        <v>100</v>
      </c>
      <c r="B231" t="s">
        <v>85</v>
      </c>
      <c r="C231" t="s">
        <v>98</v>
      </c>
      <c r="D231" t="s">
        <v>93</v>
      </c>
      <c r="E231" t="s">
        <v>78</v>
      </c>
      <c r="F231" t="s">
        <v>87</v>
      </c>
      <c r="G231" t="s">
        <v>92</v>
      </c>
      <c r="H231">
        <v>35</v>
      </c>
      <c r="I231">
        <v>76092</v>
      </c>
      <c r="J231">
        <v>34</v>
      </c>
      <c r="K231">
        <v>15</v>
      </c>
      <c r="L231">
        <v>14</v>
      </c>
      <c r="M231">
        <v>1</v>
      </c>
      <c r="N231">
        <v>47</v>
      </c>
      <c r="O231">
        <v>39660</v>
      </c>
    </row>
    <row r="232" spans="1:15">
      <c r="A232" t="s">
        <v>88</v>
      </c>
      <c r="B232" t="s">
        <v>76</v>
      </c>
      <c r="C232" t="s">
        <v>90</v>
      </c>
      <c r="D232" t="s">
        <v>93</v>
      </c>
      <c r="E232" t="s">
        <v>99</v>
      </c>
      <c r="F232" t="s">
        <v>73</v>
      </c>
      <c r="G232" t="s">
        <v>84</v>
      </c>
      <c r="H232">
        <v>41</v>
      </c>
      <c r="I232">
        <v>93671</v>
      </c>
      <c r="J232">
        <v>29</v>
      </c>
      <c r="K232">
        <v>5</v>
      </c>
      <c r="L232">
        <v>9</v>
      </c>
      <c r="M232">
        <v>5</v>
      </c>
      <c r="N232">
        <v>25</v>
      </c>
      <c r="O232">
        <v>35357</v>
      </c>
    </row>
    <row r="233" spans="1:15">
      <c r="A233" t="s">
        <v>102</v>
      </c>
      <c r="B233" t="s">
        <v>69</v>
      </c>
      <c r="C233" t="s">
        <v>98</v>
      </c>
      <c r="D233" t="s">
        <v>82</v>
      </c>
      <c r="E233" t="s">
        <v>86</v>
      </c>
      <c r="F233" t="s">
        <v>79</v>
      </c>
      <c r="G233" t="s">
        <v>74</v>
      </c>
      <c r="H233">
        <v>46</v>
      </c>
      <c r="I233">
        <v>40350</v>
      </c>
      <c r="J233">
        <v>9</v>
      </c>
      <c r="K233">
        <v>14</v>
      </c>
      <c r="L233">
        <v>5</v>
      </c>
      <c r="M233">
        <v>3</v>
      </c>
      <c r="N233">
        <v>22</v>
      </c>
      <c r="O233">
        <v>41792</v>
      </c>
    </row>
    <row r="234" spans="1:15">
      <c r="A234" t="s">
        <v>100</v>
      </c>
      <c r="B234" t="s">
        <v>69</v>
      </c>
      <c r="C234" t="s">
        <v>90</v>
      </c>
      <c r="D234" t="s">
        <v>91</v>
      </c>
      <c r="E234" t="s">
        <v>86</v>
      </c>
      <c r="F234" t="s">
        <v>87</v>
      </c>
      <c r="G234" t="s">
        <v>92</v>
      </c>
      <c r="H234">
        <v>61</v>
      </c>
      <c r="I234">
        <v>98487</v>
      </c>
      <c r="J234">
        <v>13</v>
      </c>
      <c r="K234">
        <v>18</v>
      </c>
      <c r="L234">
        <v>8</v>
      </c>
      <c r="M234">
        <v>1</v>
      </c>
      <c r="N234">
        <v>54</v>
      </c>
      <c r="O234">
        <v>43107</v>
      </c>
    </row>
    <row r="235" spans="1:15">
      <c r="A235" t="s">
        <v>81</v>
      </c>
      <c r="B235" t="s">
        <v>85</v>
      </c>
      <c r="C235" t="s">
        <v>70</v>
      </c>
      <c r="D235" t="s">
        <v>71</v>
      </c>
      <c r="E235" t="s">
        <v>86</v>
      </c>
      <c r="F235" t="s">
        <v>87</v>
      </c>
      <c r="G235" t="s">
        <v>92</v>
      </c>
      <c r="H235">
        <v>45</v>
      </c>
      <c r="I235">
        <v>47622</v>
      </c>
      <c r="J235">
        <v>6</v>
      </c>
      <c r="K235">
        <v>16</v>
      </c>
      <c r="L235">
        <v>9</v>
      </c>
      <c r="M235">
        <v>3</v>
      </c>
      <c r="N235">
        <v>37</v>
      </c>
      <c r="O235">
        <v>44969</v>
      </c>
    </row>
    <row r="236" spans="1:15">
      <c r="A236" t="s">
        <v>102</v>
      </c>
      <c r="B236" t="s">
        <v>76</v>
      </c>
      <c r="C236" t="s">
        <v>70</v>
      </c>
      <c r="D236" t="s">
        <v>93</v>
      </c>
      <c r="E236" t="s">
        <v>78</v>
      </c>
      <c r="F236" t="s">
        <v>73</v>
      </c>
      <c r="G236" t="s">
        <v>101</v>
      </c>
      <c r="H236">
        <v>35</v>
      </c>
      <c r="I236">
        <v>100263</v>
      </c>
      <c r="J236">
        <v>6</v>
      </c>
      <c r="K236">
        <v>6</v>
      </c>
      <c r="L236">
        <v>10</v>
      </c>
      <c r="M236">
        <v>6</v>
      </c>
      <c r="N236">
        <v>30</v>
      </c>
      <c r="O236">
        <v>38136</v>
      </c>
    </row>
    <row r="237" spans="1:15">
      <c r="A237" t="s">
        <v>88</v>
      </c>
      <c r="B237" t="s">
        <v>69</v>
      </c>
      <c r="C237" t="s">
        <v>77</v>
      </c>
      <c r="D237" t="s">
        <v>82</v>
      </c>
      <c r="E237" t="s">
        <v>99</v>
      </c>
      <c r="F237" t="s">
        <v>73</v>
      </c>
      <c r="G237" t="s">
        <v>74</v>
      </c>
      <c r="H237">
        <v>47</v>
      </c>
      <c r="I237">
        <v>83117</v>
      </c>
      <c r="J237">
        <v>20</v>
      </c>
      <c r="K237">
        <v>14</v>
      </c>
      <c r="L237">
        <v>5</v>
      </c>
      <c r="M237">
        <v>7</v>
      </c>
      <c r="N237">
        <v>39</v>
      </c>
      <c r="O237">
        <v>38763</v>
      </c>
    </row>
    <row r="238" spans="1:15">
      <c r="A238" t="s">
        <v>95</v>
      </c>
      <c r="B238" t="s">
        <v>69</v>
      </c>
      <c r="C238" t="s">
        <v>70</v>
      </c>
      <c r="D238" t="s">
        <v>82</v>
      </c>
      <c r="E238" t="s">
        <v>78</v>
      </c>
      <c r="F238" t="s">
        <v>87</v>
      </c>
      <c r="G238" t="s">
        <v>89</v>
      </c>
      <c r="H238">
        <v>59</v>
      </c>
      <c r="I238">
        <v>88394</v>
      </c>
      <c r="J238">
        <v>3</v>
      </c>
      <c r="K238">
        <v>8</v>
      </c>
      <c r="L238">
        <v>6</v>
      </c>
      <c r="M238">
        <v>8</v>
      </c>
      <c r="N238">
        <v>24</v>
      </c>
      <c r="O238">
        <v>39398</v>
      </c>
    </row>
    <row r="239" spans="1:15">
      <c r="A239" t="s">
        <v>75</v>
      </c>
      <c r="B239" t="s">
        <v>76</v>
      </c>
      <c r="C239" t="s">
        <v>90</v>
      </c>
      <c r="D239" t="s">
        <v>82</v>
      </c>
      <c r="E239" t="s">
        <v>86</v>
      </c>
      <c r="F239" t="s">
        <v>73</v>
      </c>
      <c r="G239" t="s">
        <v>84</v>
      </c>
      <c r="H239">
        <v>44</v>
      </c>
      <c r="I239">
        <v>53782</v>
      </c>
      <c r="J239">
        <v>17</v>
      </c>
      <c r="K239">
        <v>7</v>
      </c>
      <c r="L239">
        <v>1</v>
      </c>
      <c r="M239">
        <v>4</v>
      </c>
      <c r="N239">
        <v>38</v>
      </c>
      <c r="O239">
        <v>39252</v>
      </c>
    </row>
    <row r="240" spans="1:15">
      <c r="A240" t="s">
        <v>68</v>
      </c>
      <c r="B240" t="s">
        <v>76</v>
      </c>
      <c r="C240" t="s">
        <v>70</v>
      </c>
      <c r="D240" t="s">
        <v>71</v>
      </c>
      <c r="E240" t="s">
        <v>94</v>
      </c>
      <c r="F240" t="s">
        <v>87</v>
      </c>
      <c r="G240" t="s">
        <v>74</v>
      </c>
      <c r="H240">
        <v>43</v>
      </c>
      <c r="I240">
        <v>58454</v>
      </c>
      <c r="J240">
        <v>12</v>
      </c>
      <c r="K240">
        <v>8</v>
      </c>
      <c r="L240">
        <v>11</v>
      </c>
      <c r="M240">
        <v>3</v>
      </c>
      <c r="N240">
        <v>41</v>
      </c>
      <c r="O240">
        <v>41732</v>
      </c>
    </row>
    <row r="241" spans="1:15">
      <c r="A241" t="s">
        <v>88</v>
      </c>
      <c r="B241" t="s">
        <v>69</v>
      </c>
      <c r="C241" t="s">
        <v>77</v>
      </c>
      <c r="D241" t="s">
        <v>93</v>
      </c>
      <c r="E241" t="s">
        <v>99</v>
      </c>
      <c r="F241" t="s">
        <v>79</v>
      </c>
      <c r="G241" t="s">
        <v>89</v>
      </c>
      <c r="H241">
        <v>40</v>
      </c>
      <c r="I241">
        <v>97904</v>
      </c>
      <c r="J241">
        <v>1</v>
      </c>
      <c r="K241">
        <v>13</v>
      </c>
      <c r="L241">
        <v>12</v>
      </c>
      <c r="M241">
        <v>5</v>
      </c>
      <c r="N241">
        <v>38</v>
      </c>
      <c r="O241">
        <v>41361</v>
      </c>
    </row>
    <row r="242" spans="1:15">
      <c r="A242" t="s">
        <v>100</v>
      </c>
      <c r="B242" t="s">
        <v>69</v>
      </c>
      <c r="C242" t="s">
        <v>98</v>
      </c>
      <c r="D242" t="s">
        <v>91</v>
      </c>
      <c r="E242" t="s">
        <v>99</v>
      </c>
      <c r="F242" t="s">
        <v>73</v>
      </c>
      <c r="G242" t="s">
        <v>92</v>
      </c>
      <c r="H242">
        <v>24</v>
      </c>
      <c r="I242">
        <v>45592</v>
      </c>
      <c r="J242">
        <v>17</v>
      </c>
      <c r="K242">
        <v>6</v>
      </c>
      <c r="L242">
        <v>7</v>
      </c>
      <c r="M242">
        <v>9</v>
      </c>
      <c r="N242">
        <v>35</v>
      </c>
      <c r="O242">
        <v>39289</v>
      </c>
    </row>
    <row r="243" spans="1:15">
      <c r="A243" t="s">
        <v>102</v>
      </c>
      <c r="B243" t="s">
        <v>76</v>
      </c>
      <c r="C243" t="s">
        <v>90</v>
      </c>
      <c r="D243" t="s">
        <v>91</v>
      </c>
      <c r="E243" t="s">
        <v>96</v>
      </c>
      <c r="F243" t="s">
        <v>87</v>
      </c>
      <c r="G243" t="s">
        <v>84</v>
      </c>
      <c r="H243">
        <v>63</v>
      </c>
      <c r="I243">
        <v>52173</v>
      </c>
      <c r="J243">
        <v>3</v>
      </c>
      <c r="K243">
        <v>18</v>
      </c>
      <c r="L243">
        <v>4</v>
      </c>
      <c r="M243">
        <v>6</v>
      </c>
      <c r="N243">
        <v>43</v>
      </c>
      <c r="O243">
        <v>43676</v>
      </c>
    </row>
    <row r="244" spans="1:15">
      <c r="A244" t="s">
        <v>75</v>
      </c>
      <c r="B244" t="s">
        <v>69</v>
      </c>
      <c r="C244" t="s">
        <v>98</v>
      </c>
      <c r="D244" t="s">
        <v>82</v>
      </c>
      <c r="E244" t="s">
        <v>96</v>
      </c>
      <c r="F244" t="s">
        <v>79</v>
      </c>
      <c r="G244" t="s">
        <v>89</v>
      </c>
      <c r="H244">
        <v>40</v>
      </c>
      <c r="I244">
        <v>63204</v>
      </c>
      <c r="J244">
        <v>26</v>
      </c>
      <c r="K244">
        <v>2</v>
      </c>
      <c r="L244">
        <v>11</v>
      </c>
      <c r="M244">
        <v>9</v>
      </c>
      <c r="N244">
        <v>23</v>
      </c>
      <c r="O244">
        <v>44119</v>
      </c>
    </row>
    <row r="245" spans="1:15">
      <c r="A245" t="s">
        <v>102</v>
      </c>
      <c r="B245" t="s">
        <v>85</v>
      </c>
      <c r="C245" t="s">
        <v>77</v>
      </c>
      <c r="D245" t="s">
        <v>71</v>
      </c>
      <c r="E245" t="s">
        <v>83</v>
      </c>
      <c r="F245" t="s">
        <v>79</v>
      </c>
      <c r="G245" t="s">
        <v>80</v>
      </c>
      <c r="H245">
        <v>30</v>
      </c>
      <c r="I245">
        <v>65596</v>
      </c>
      <c r="J245">
        <v>15</v>
      </c>
      <c r="K245">
        <v>8</v>
      </c>
      <c r="L245">
        <v>2</v>
      </c>
      <c r="M245">
        <v>6</v>
      </c>
      <c r="N245">
        <v>34</v>
      </c>
      <c r="O245">
        <v>35813</v>
      </c>
    </row>
    <row r="246" spans="1:15">
      <c r="A246" t="s">
        <v>100</v>
      </c>
      <c r="B246" t="s">
        <v>85</v>
      </c>
      <c r="C246" t="s">
        <v>77</v>
      </c>
      <c r="D246" t="s">
        <v>71</v>
      </c>
      <c r="E246" t="s">
        <v>72</v>
      </c>
      <c r="F246" t="s">
        <v>87</v>
      </c>
      <c r="G246" t="s">
        <v>89</v>
      </c>
      <c r="H246">
        <v>49</v>
      </c>
      <c r="I246">
        <v>64324</v>
      </c>
      <c r="J246">
        <v>36</v>
      </c>
      <c r="K246">
        <v>11</v>
      </c>
      <c r="L246">
        <v>5</v>
      </c>
      <c r="M246">
        <v>2</v>
      </c>
      <c r="N246">
        <v>44</v>
      </c>
      <c r="O246">
        <v>44490</v>
      </c>
    </row>
    <row r="247" spans="1:15">
      <c r="A247" t="s">
        <v>102</v>
      </c>
      <c r="B247" t="s">
        <v>76</v>
      </c>
      <c r="C247" t="s">
        <v>77</v>
      </c>
      <c r="D247" t="s">
        <v>71</v>
      </c>
      <c r="E247" t="s">
        <v>96</v>
      </c>
      <c r="F247" t="s">
        <v>73</v>
      </c>
      <c r="G247" t="s">
        <v>101</v>
      </c>
      <c r="H247">
        <v>41</v>
      </c>
      <c r="I247">
        <v>91202</v>
      </c>
      <c r="J247">
        <v>32</v>
      </c>
      <c r="K247">
        <v>1</v>
      </c>
      <c r="L247">
        <v>12</v>
      </c>
      <c r="M247">
        <v>5</v>
      </c>
      <c r="N247">
        <v>54</v>
      </c>
      <c r="O247">
        <v>35117</v>
      </c>
    </row>
    <row r="248" spans="1:15">
      <c r="A248" t="s">
        <v>95</v>
      </c>
      <c r="B248" t="s">
        <v>76</v>
      </c>
      <c r="C248" t="s">
        <v>98</v>
      </c>
      <c r="D248" t="s">
        <v>91</v>
      </c>
      <c r="E248" t="s">
        <v>78</v>
      </c>
      <c r="F248" t="s">
        <v>87</v>
      </c>
      <c r="G248" t="s">
        <v>92</v>
      </c>
      <c r="H248">
        <v>28</v>
      </c>
      <c r="I248">
        <v>119400</v>
      </c>
      <c r="J248">
        <v>32</v>
      </c>
      <c r="K248">
        <v>6</v>
      </c>
      <c r="L248">
        <v>3</v>
      </c>
      <c r="M248">
        <v>9</v>
      </c>
      <c r="N248">
        <v>33</v>
      </c>
      <c r="O248">
        <v>45380</v>
      </c>
    </row>
    <row r="249" spans="1:15">
      <c r="A249" t="s">
        <v>75</v>
      </c>
      <c r="B249" t="s">
        <v>76</v>
      </c>
      <c r="C249" t="s">
        <v>98</v>
      </c>
      <c r="D249" t="s">
        <v>82</v>
      </c>
      <c r="E249" t="s">
        <v>96</v>
      </c>
      <c r="F249" t="s">
        <v>79</v>
      </c>
      <c r="G249" t="s">
        <v>89</v>
      </c>
      <c r="H249">
        <v>35</v>
      </c>
      <c r="I249">
        <v>60750</v>
      </c>
      <c r="J249">
        <v>4</v>
      </c>
      <c r="K249">
        <v>16</v>
      </c>
      <c r="L249">
        <v>6</v>
      </c>
      <c r="M249">
        <v>8</v>
      </c>
      <c r="N249">
        <v>38</v>
      </c>
      <c r="O249">
        <v>36978</v>
      </c>
    </row>
    <row r="250" spans="1:15">
      <c r="A250" t="s">
        <v>75</v>
      </c>
      <c r="B250" t="s">
        <v>85</v>
      </c>
      <c r="C250" t="s">
        <v>98</v>
      </c>
      <c r="D250" t="s">
        <v>93</v>
      </c>
      <c r="E250" t="s">
        <v>83</v>
      </c>
      <c r="F250" t="s">
        <v>87</v>
      </c>
      <c r="G250" t="s">
        <v>97</v>
      </c>
      <c r="H250">
        <v>30</v>
      </c>
      <c r="I250">
        <v>106112</v>
      </c>
      <c r="J250">
        <v>18</v>
      </c>
      <c r="K250">
        <v>12</v>
      </c>
      <c r="L250">
        <v>8</v>
      </c>
      <c r="M250">
        <v>7</v>
      </c>
      <c r="N250">
        <v>57</v>
      </c>
      <c r="O250">
        <v>40704</v>
      </c>
    </row>
    <row r="251" spans="1:15">
      <c r="A251" t="s">
        <v>100</v>
      </c>
      <c r="B251" t="s">
        <v>69</v>
      </c>
      <c r="C251" t="s">
        <v>98</v>
      </c>
      <c r="D251" t="s">
        <v>91</v>
      </c>
      <c r="E251" t="s">
        <v>99</v>
      </c>
      <c r="F251" t="s">
        <v>73</v>
      </c>
      <c r="G251" t="s">
        <v>97</v>
      </c>
      <c r="H251">
        <v>40</v>
      </c>
      <c r="I251">
        <v>46566</v>
      </c>
      <c r="J251">
        <v>19</v>
      </c>
      <c r="K251">
        <v>11</v>
      </c>
      <c r="L251">
        <v>7</v>
      </c>
      <c r="M251">
        <v>1</v>
      </c>
      <c r="N251">
        <v>55</v>
      </c>
      <c r="O251">
        <v>35297</v>
      </c>
    </row>
    <row r="252" spans="1:15">
      <c r="A252" t="s">
        <v>68</v>
      </c>
      <c r="B252" t="s">
        <v>85</v>
      </c>
      <c r="C252" t="s">
        <v>77</v>
      </c>
      <c r="D252" t="s">
        <v>82</v>
      </c>
      <c r="E252" t="s">
        <v>83</v>
      </c>
      <c r="F252" t="s">
        <v>79</v>
      </c>
      <c r="G252" t="s">
        <v>101</v>
      </c>
      <c r="H252">
        <v>35</v>
      </c>
      <c r="I252">
        <v>37190</v>
      </c>
      <c r="J252">
        <v>35</v>
      </c>
      <c r="K252">
        <v>10</v>
      </c>
      <c r="L252">
        <v>3</v>
      </c>
      <c r="M252">
        <v>4</v>
      </c>
      <c r="N252">
        <v>26</v>
      </c>
      <c r="O252">
        <v>39431</v>
      </c>
    </row>
    <row r="253" spans="1:15">
      <c r="A253" t="s">
        <v>95</v>
      </c>
      <c r="B253" t="s">
        <v>69</v>
      </c>
      <c r="C253" t="s">
        <v>77</v>
      </c>
      <c r="D253" t="s">
        <v>82</v>
      </c>
      <c r="E253" t="s">
        <v>99</v>
      </c>
      <c r="F253" t="s">
        <v>87</v>
      </c>
      <c r="G253" t="s">
        <v>80</v>
      </c>
      <c r="H253">
        <v>59</v>
      </c>
      <c r="I253">
        <v>118607</v>
      </c>
      <c r="J253">
        <v>14</v>
      </c>
      <c r="K253">
        <v>3</v>
      </c>
      <c r="L253">
        <v>8</v>
      </c>
      <c r="M253">
        <v>7</v>
      </c>
      <c r="N253">
        <v>49</v>
      </c>
      <c r="O253">
        <v>38535</v>
      </c>
    </row>
    <row r="254" spans="1:15">
      <c r="A254" t="s">
        <v>88</v>
      </c>
      <c r="B254" t="s">
        <v>85</v>
      </c>
      <c r="C254" t="s">
        <v>90</v>
      </c>
      <c r="D254" t="s">
        <v>93</v>
      </c>
      <c r="E254" t="s">
        <v>94</v>
      </c>
      <c r="F254" t="s">
        <v>73</v>
      </c>
      <c r="G254" t="s">
        <v>92</v>
      </c>
      <c r="H254">
        <v>57</v>
      </c>
      <c r="I254">
        <v>68333</v>
      </c>
      <c r="J254">
        <v>33</v>
      </c>
      <c r="K254">
        <v>13</v>
      </c>
      <c r="L254">
        <v>2</v>
      </c>
      <c r="M254">
        <v>7</v>
      </c>
      <c r="N254">
        <v>38</v>
      </c>
      <c r="O254">
        <v>38494</v>
      </c>
    </row>
    <row r="255" spans="1:15">
      <c r="A255" t="s">
        <v>102</v>
      </c>
      <c r="B255" t="s">
        <v>69</v>
      </c>
      <c r="C255" t="s">
        <v>90</v>
      </c>
      <c r="D255" t="s">
        <v>93</v>
      </c>
      <c r="E255" t="s">
        <v>94</v>
      </c>
      <c r="F255" t="s">
        <v>79</v>
      </c>
      <c r="G255" t="s">
        <v>74</v>
      </c>
      <c r="H255">
        <v>61</v>
      </c>
      <c r="I255">
        <v>110905</v>
      </c>
      <c r="J255">
        <v>14</v>
      </c>
      <c r="K255">
        <v>3</v>
      </c>
      <c r="L255">
        <v>10</v>
      </c>
      <c r="M255">
        <v>6</v>
      </c>
      <c r="N255">
        <v>44</v>
      </c>
      <c r="O255">
        <v>40924</v>
      </c>
    </row>
    <row r="256" spans="1:15">
      <c r="A256" t="s">
        <v>81</v>
      </c>
      <c r="B256" t="s">
        <v>85</v>
      </c>
      <c r="C256" t="s">
        <v>98</v>
      </c>
      <c r="D256" t="s">
        <v>93</v>
      </c>
      <c r="E256" t="s">
        <v>99</v>
      </c>
      <c r="F256" t="s">
        <v>73</v>
      </c>
      <c r="G256" t="s">
        <v>101</v>
      </c>
      <c r="H256">
        <v>38</v>
      </c>
      <c r="I256">
        <v>119571</v>
      </c>
      <c r="J256">
        <v>34</v>
      </c>
      <c r="K256">
        <v>15</v>
      </c>
      <c r="L256">
        <v>9</v>
      </c>
      <c r="M256">
        <v>8</v>
      </c>
      <c r="N256">
        <v>35</v>
      </c>
      <c r="O256">
        <v>35209</v>
      </c>
    </row>
    <row r="257" spans="1:15">
      <c r="A257" t="s">
        <v>102</v>
      </c>
      <c r="B257" t="s">
        <v>76</v>
      </c>
      <c r="C257" t="s">
        <v>70</v>
      </c>
      <c r="D257" t="s">
        <v>71</v>
      </c>
      <c r="E257" t="s">
        <v>72</v>
      </c>
      <c r="F257" t="s">
        <v>79</v>
      </c>
      <c r="G257" t="s">
        <v>80</v>
      </c>
      <c r="H257">
        <v>51</v>
      </c>
      <c r="I257">
        <v>31589</v>
      </c>
      <c r="J257">
        <v>4</v>
      </c>
      <c r="K257">
        <v>16</v>
      </c>
      <c r="L257">
        <v>4</v>
      </c>
      <c r="M257">
        <v>6</v>
      </c>
      <c r="N257">
        <v>59</v>
      </c>
      <c r="O257">
        <v>39286</v>
      </c>
    </row>
    <row r="258" spans="1:15">
      <c r="A258" t="s">
        <v>102</v>
      </c>
      <c r="B258" t="s">
        <v>85</v>
      </c>
      <c r="C258" t="s">
        <v>70</v>
      </c>
      <c r="D258" t="s">
        <v>93</v>
      </c>
      <c r="E258" t="s">
        <v>96</v>
      </c>
      <c r="F258" t="s">
        <v>87</v>
      </c>
      <c r="G258" t="s">
        <v>74</v>
      </c>
      <c r="H258">
        <v>30</v>
      </c>
      <c r="I258">
        <v>55235</v>
      </c>
      <c r="J258">
        <v>24</v>
      </c>
      <c r="K258">
        <v>13</v>
      </c>
      <c r="L258">
        <v>1</v>
      </c>
      <c r="M258">
        <v>3</v>
      </c>
      <c r="N258">
        <v>27</v>
      </c>
      <c r="O258">
        <v>40311</v>
      </c>
    </row>
    <row r="259" spans="1:15">
      <c r="A259" t="s">
        <v>88</v>
      </c>
      <c r="B259" t="s">
        <v>69</v>
      </c>
      <c r="C259" t="s">
        <v>77</v>
      </c>
      <c r="D259" t="s">
        <v>82</v>
      </c>
      <c r="E259" t="s">
        <v>78</v>
      </c>
      <c r="F259" t="s">
        <v>73</v>
      </c>
      <c r="G259" t="s">
        <v>97</v>
      </c>
      <c r="H259">
        <v>54</v>
      </c>
      <c r="I259">
        <v>30159</v>
      </c>
      <c r="J259">
        <v>29</v>
      </c>
      <c r="K259">
        <v>17</v>
      </c>
      <c r="L259">
        <v>8</v>
      </c>
      <c r="M259">
        <v>4</v>
      </c>
      <c r="N259">
        <v>37</v>
      </c>
      <c r="O259">
        <v>37793</v>
      </c>
    </row>
    <row r="260" spans="1:15">
      <c r="A260" t="s">
        <v>102</v>
      </c>
      <c r="B260" t="s">
        <v>85</v>
      </c>
      <c r="C260" t="s">
        <v>77</v>
      </c>
      <c r="D260" t="s">
        <v>93</v>
      </c>
      <c r="E260" t="s">
        <v>78</v>
      </c>
      <c r="F260" t="s">
        <v>79</v>
      </c>
      <c r="G260" t="s">
        <v>97</v>
      </c>
      <c r="H260">
        <v>46</v>
      </c>
      <c r="I260">
        <v>42145</v>
      </c>
      <c r="J260">
        <v>19</v>
      </c>
      <c r="K260">
        <v>3</v>
      </c>
      <c r="L260">
        <v>7</v>
      </c>
      <c r="M260">
        <v>3</v>
      </c>
      <c r="N260">
        <v>47</v>
      </c>
      <c r="O260">
        <v>41833</v>
      </c>
    </row>
    <row r="261" spans="1:15">
      <c r="A261" t="s">
        <v>95</v>
      </c>
      <c r="B261" t="s">
        <v>85</v>
      </c>
      <c r="C261" t="s">
        <v>77</v>
      </c>
      <c r="D261" t="s">
        <v>82</v>
      </c>
      <c r="E261" t="s">
        <v>86</v>
      </c>
      <c r="F261" t="s">
        <v>73</v>
      </c>
      <c r="G261" t="s">
        <v>74</v>
      </c>
      <c r="H261">
        <v>35</v>
      </c>
      <c r="I261">
        <v>110909</v>
      </c>
      <c r="J261">
        <v>6</v>
      </c>
      <c r="K261">
        <v>11</v>
      </c>
      <c r="L261">
        <v>11</v>
      </c>
      <c r="M261">
        <v>1</v>
      </c>
      <c r="N261">
        <v>35</v>
      </c>
      <c r="O261">
        <v>38975</v>
      </c>
    </row>
    <row r="262" spans="1:15">
      <c r="A262" t="s">
        <v>95</v>
      </c>
      <c r="B262" t="s">
        <v>85</v>
      </c>
      <c r="C262" t="s">
        <v>90</v>
      </c>
      <c r="D262" t="s">
        <v>91</v>
      </c>
      <c r="E262" t="s">
        <v>99</v>
      </c>
      <c r="F262" t="s">
        <v>73</v>
      </c>
      <c r="G262" t="s">
        <v>101</v>
      </c>
      <c r="H262">
        <v>32</v>
      </c>
      <c r="I262">
        <v>61921</v>
      </c>
      <c r="J262">
        <v>33</v>
      </c>
      <c r="K262">
        <v>19</v>
      </c>
      <c r="L262">
        <v>13</v>
      </c>
      <c r="M262">
        <v>5</v>
      </c>
      <c r="N262">
        <v>38</v>
      </c>
      <c r="O262">
        <v>44584</v>
      </c>
    </row>
    <row r="263" spans="1:15">
      <c r="A263" t="s">
        <v>75</v>
      </c>
      <c r="B263" t="s">
        <v>76</v>
      </c>
      <c r="C263" t="s">
        <v>90</v>
      </c>
      <c r="D263" t="s">
        <v>71</v>
      </c>
      <c r="E263" t="s">
        <v>78</v>
      </c>
      <c r="F263" t="s">
        <v>87</v>
      </c>
      <c r="G263" t="s">
        <v>97</v>
      </c>
      <c r="H263">
        <v>56</v>
      </c>
      <c r="I263">
        <v>46237</v>
      </c>
      <c r="J263">
        <v>19</v>
      </c>
      <c r="K263">
        <v>11</v>
      </c>
      <c r="L263">
        <v>5</v>
      </c>
      <c r="M263">
        <v>1</v>
      </c>
      <c r="N263">
        <v>36</v>
      </c>
      <c r="O263">
        <v>44387</v>
      </c>
    </row>
    <row r="264" spans="1:15">
      <c r="A264" t="s">
        <v>100</v>
      </c>
      <c r="B264" t="s">
        <v>85</v>
      </c>
      <c r="C264" t="s">
        <v>77</v>
      </c>
      <c r="D264" t="s">
        <v>91</v>
      </c>
      <c r="E264" t="s">
        <v>72</v>
      </c>
      <c r="F264" t="s">
        <v>73</v>
      </c>
      <c r="G264" t="s">
        <v>92</v>
      </c>
      <c r="H264">
        <v>62</v>
      </c>
      <c r="I264">
        <v>38244</v>
      </c>
      <c r="J264">
        <v>1</v>
      </c>
      <c r="K264">
        <v>16</v>
      </c>
      <c r="L264">
        <v>10</v>
      </c>
      <c r="M264">
        <v>1</v>
      </c>
      <c r="N264">
        <v>32</v>
      </c>
      <c r="O264">
        <v>38367</v>
      </c>
    </row>
    <row r="265" spans="1:15">
      <c r="A265" t="s">
        <v>68</v>
      </c>
      <c r="B265" t="s">
        <v>76</v>
      </c>
      <c r="C265" t="s">
        <v>77</v>
      </c>
      <c r="D265" t="s">
        <v>91</v>
      </c>
      <c r="E265" t="s">
        <v>99</v>
      </c>
      <c r="F265" t="s">
        <v>79</v>
      </c>
      <c r="G265" t="s">
        <v>84</v>
      </c>
      <c r="H265">
        <v>35</v>
      </c>
      <c r="I265">
        <v>44743</v>
      </c>
      <c r="J265">
        <v>5</v>
      </c>
      <c r="K265">
        <v>3</v>
      </c>
      <c r="L265">
        <v>13</v>
      </c>
      <c r="M265">
        <v>2</v>
      </c>
      <c r="N265">
        <v>26</v>
      </c>
      <c r="O265">
        <v>37146</v>
      </c>
    </row>
    <row r="266" spans="1:15">
      <c r="A266" t="s">
        <v>81</v>
      </c>
      <c r="B266" t="s">
        <v>76</v>
      </c>
      <c r="C266" t="s">
        <v>77</v>
      </c>
      <c r="D266" t="s">
        <v>82</v>
      </c>
      <c r="E266" t="s">
        <v>72</v>
      </c>
      <c r="F266" t="s">
        <v>79</v>
      </c>
      <c r="G266" t="s">
        <v>89</v>
      </c>
      <c r="H266">
        <v>51</v>
      </c>
      <c r="I266">
        <v>76101</v>
      </c>
      <c r="J266">
        <v>27</v>
      </c>
      <c r="K266">
        <v>6</v>
      </c>
      <c r="L266">
        <v>5</v>
      </c>
      <c r="M266">
        <v>4</v>
      </c>
      <c r="N266">
        <v>46</v>
      </c>
      <c r="O266">
        <v>38887</v>
      </c>
    </row>
    <row r="267" spans="1:15">
      <c r="A267" t="s">
        <v>102</v>
      </c>
      <c r="B267" t="s">
        <v>85</v>
      </c>
      <c r="C267" t="s">
        <v>70</v>
      </c>
      <c r="D267" t="s">
        <v>91</v>
      </c>
      <c r="E267" t="s">
        <v>78</v>
      </c>
      <c r="F267" t="s">
        <v>79</v>
      </c>
      <c r="G267" t="s">
        <v>74</v>
      </c>
      <c r="H267">
        <v>62</v>
      </c>
      <c r="I267">
        <v>114227</v>
      </c>
      <c r="J267">
        <v>16</v>
      </c>
      <c r="K267">
        <v>14</v>
      </c>
      <c r="L267">
        <v>7</v>
      </c>
      <c r="M267">
        <v>6</v>
      </c>
      <c r="N267">
        <v>29</v>
      </c>
      <c r="O267">
        <v>41968</v>
      </c>
    </row>
    <row r="268" spans="1:15">
      <c r="A268" t="s">
        <v>102</v>
      </c>
      <c r="B268" t="s">
        <v>85</v>
      </c>
      <c r="C268" t="s">
        <v>90</v>
      </c>
      <c r="D268" t="s">
        <v>82</v>
      </c>
      <c r="E268" t="s">
        <v>78</v>
      </c>
      <c r="F268" t="s">
        <v>79</v>
      </c>
      <c r="G268" t="s">
        <v>74</v>
      </c>
      <c r="H268">
        <v>25</v>
      </c>
      <c r="I268">
        <v>86378</v>
      </c>
      <c r="J268">
        <v>6</v>
      </c>
      <c r="K268">
        <v>18</v>
      </c>
      <c r="L268">
        <v>5</v>
      </c>
      <c r="M268">
        <v>8</v>
      </c>
      <c r="N268">
        <v>53</v>
      </c>
      <c r="O268">
        <v>43461</v>
      </c>
    </row>
    <row r="269" spans="1:15">
      <c r="A269" t="s">
        <v>88</v>
      </c>
      <c r="B269" t="s">
        <v>85</v>
      </c>
      <c r="C269" t="s">
        <v>70</v>
      </c>
      <c r="D269" t="s">
        <v>93</v>
      </c>
      <c r="E269" t="s">
        <v>86</v>
      </c>
      <c r="F269" t="s">
        <v>87</v>
      </c>
      <c r="G269" t="s">
        <v>97</v>
      </c>
      <c r="H269">
        <v>25</v>
      </c>
      <c r="I269">
        <v>101126</v>
      </c>
      <c r="J269">
        <v>13</v>
      </c>
      <c r="K269">
        <v>17</v>
      </c>
      <c r="L269">
        <v>8</v>
      </c>
      <c r="M269">
        <v>3</v>
      </c>
      <c r="N269">
        <v>55</v>
      </c>
      <c r="O269">
        <v>40559</v>
      </c>
    </row>
    <row r="270" spans="1:15">
      <c r="A270" t="s">
        <v>100</v>
      </c>
      <c r="B270" t="s">
        <v>69</v>
      </c>
      <c r="C270" t="s">
        <v>70</v>
      </c>
      <c r="D270" t="s">
        <v>93</v>
      </c>
      <c r="E270" t="s">
        <v>78</v>
      </c>
      <c r="F270" t="s">
        <v>73</v>
      </c>
      <c r="G270" t="s">
        <v>101</v>
      </c>
      <c r="H270">
        <v>49</v>
      </c>
      <c r="I270">
        <v>86071</v>
      </c>
      <c r="J270">
        <v>35</v>
      </c>
      <c r="K270">
        <v>4</v>
      </c>
      <c r="L270">
        <v>11</v>
      </c>
      <c r="M270">
        <v>1</v>
      </c>
      <c r="N270">
        <v>44</v>
      </c>
      <c r="O270">
        <v>37800</v>
      </c>
    </row>
    <row r="271" spans="1:15">
      <c r="A271" t="s">
        <v>95</v>
      </c>
      <c r="B271" t="s">
        <v>85</v>
      </c>
      <c r="C271" t="s">
        <v>77</v>
      </c>
      <c r="D271" t="s">
        <v>82</v>
      </c>
      <c r="E271" t="s">
        <v>99</v>
      </c>
      <c r="F271" t="s">
        <v>87</v>
      </c>
      <c r="G271" t="s">
        <v>92</v>
      </c>
      <c r="H271">
        <v>29</v>
      </c>
      <c r="I271">
        <v>101121</v>
      </c>
      <c r="J271">
        <v>19</v>
      </c>
      <c r="K271">
        <v>15</v>
      </c>
      <c r="L271">
        <v>13</v>
      </c>
      <c r="M271">
        <v>3</v>
      </c>
      <c r="N271">
        <v>25</v>
      </c>
      <c r="O271">
        <v>41131</v>
      </c>
    </row>
    <row r="272" spans="1:15">
      <c r="A272" t="s">
        <v>81</v>
      </c>
      <c r="B272" t="s">
        <v>76</v>
      </c>
      <c r="C272" t="s">
        <v>77</v>
      </c>
      <c r="D272" t="s">
        <v>93</v>
      </c>
      <c r="E272" t="s">
        <v>94</v>
      </c>
      <c r="F272" t="s">
        <v>73</v>
      </c>
      <c r="G272" t="s">
        <v>101</v>
      </c>
      <c r="H272">
        <v>23</v>
      </c>
      <c r="I272">
        <v>104763</v>
      </c>
      <c r="J272">
        <v>12</v>
      </c>
      <c r="K272">
        <v>11</v>
      </c>
      <c r="L272">
        <v>6</v>
      </c>
      <c r="M272">
        <v>3</v>
      </c>
      <c r="N272">
        <v>43</v>
      </c>
      <c r="O272">
        <v>40571</v>
      </c>
    </row>
    <row r="273" spans="1:15">
      <c r="A273" t="s">
        <v>75</v>
      </c>
      <c r="B273" t="s">
        <v>85</v>
      </c>
      <c r="C273" t="s">
        <v>98</v>
      </c>
      <c r="D273" t="s">
        <v>71</v>
      </c>
      <c r="E273" t="s">
        <v>99</v>
      </c>
      <c r="F273" t="s">
        <v>73</v>
      </c>
      <c r="G273" t="s">
        <v>80</v>
      </c>
      <c r="H273">
        <v>62</v>
      </c>
      <c r="I273">
        <v>42237</v>
      </c>
      <c r="J273">
        <v>16</v>
      </c>
      <c r="K273">
        <v>3</v>
      </c>
      <c r="L273">
        <v>13</v>
      </c>
      <c r="M273">
        <v>5</v>
      </c>
      <c r="N273">
        <v>37</v>
      </c>
      <c r="O273">
        <v>40873</v>
      </c>
    </row>
    <row r="274" spans="1:15">
      <c r="A274" t="s">
        <v>95</v>
      </c>
      <c r="B274" t="s">
        <v>69</v>
      </c>
      <c r="C274" t="s">
        <v>98</v>
      </c>
      <c r="D274" t="s">
        <v>91</v>
      </c>
      <c r="E274" t="s">
        <v>99</v>
      </c>
      <c r="F274" t="s">
        <v>73</v>
      </c>
      <c r="G274" t="s">
        <v>80</v>
      </c>
      <c r="H274">
        <v>43</v>
      </c>
      <c r="I274">
        <v>45649</v>
      </c>
      <c r="J274">
        <v>10</v>
      </c>
      <c r="K274">
        <v>3</v>
      </c>
      <c r="L274">
        <v>5</v>
      </c>
      <c r="M274">
        <v>4</v>
      </c>
      <c r="N274">
        <v>42</v>
      </c>
      <c r="O274">
        <v>43345</v>
      </c>
    </row>
    <row r="275" spans="1:15">
      <c r="A275" t="s">
        <v>100</v>
      </c>
      <c r="B275" t="s">
        <v>85</v>
      </c>
      <c r="C275" t="s">
        <v>70</v>
      </c>
      <c r="D275" t="s">
        <v>71</v>
      </c>
      <c r="E275" t="s">
        <v>86</v>
      </c>
      <c r="F275" t="s">
        <v>87</v>
      </c>
      <c r="G275" t="s">
        <v>84</v>
      </c>
      <c r="H275">
        <v>62</v>
      </c>
      <c r="I275">
        <v>67713</v>
      </c>
      <c r="J275">
        <v>25</v>
      </c>
      <c r="K275">
        <v>16</v>
      </c>
      <c r="L275">
        <v>9</v>
      </c>
      <c r="M275">
        <v>4</v>
      </c>
      <c r="N275">
        <v>25</v>
      </c>
      <c r="O275">
        <v>36213</v>
      </c>
    </row>
    <row r="276" spans="1:15">
      <c r="A276" t="s">
        <v>68</v>
      </c>
      <c r="B276" t="s">
        <v>69</v>
      </c>
      <c r="C276" t="s">
        <v>90</v>
      </c>
      <c r="D276" t="s">
        <v>91</v>
      </c>
      <c r="E276" t="s">
        <v>86</v>
      </c>
      <c r="F276" t="s">
        <v>73</v>
      </c>
      <c r="G276" t="s">
        <v>97</v>
      </c>
      <c r="H276">
        <v>37</v>
      </c>
      <c r="I276">
        <v>103463</v>
      </c>
      <c r="J276">
        <v>20</v>
      </c>
      <c r="K276">
        <v>5</v>
      </c>
      <c r="L276">
        <v>11</v>
      </c>
      <c r="M276">
        <v>9</v>
      </c>
      <c r="N276">
        <v>48</v>
      </c>
      <c r="O276">
        <v>39769</v>
      </c>
    </row>
    <row r="277" spans="1:15">
      <c r="A277" t="s">
        <v>75</v>
      </c>
      <c r="B277" t="s">
        <v>69</v>
      </c>
      <c r="C277" t="s">
        <v>77</v>
      </c>
      <c r="D277" t="s">
        <v>93</v>
      </c>
      <c r="E277" t="s">
        <v>78</v>
      </c>
      <c r="F277" t="s">
        <v>87</v>
      </c>
      <c r="G277" t="s">
        <v>97</v>
      </c>
      <c r="H277">
        <v>50</v>
      </c>
      <c r="I277">
        <v>75409</v>
      </c>
      <c r="J277">
        <v>31</v>
      </c>
      <c r="K277">
        <v>10</v>
      </c>
      <c r="L277">
        <v>2</v>
      </c>
      <c r="M277">
        <v>7</v>
      </c>
      <c r="N277">
        <v>44</v>
      </c>
      <c r="O277">
        <v>42299</v>
      </c>
    </row>
    <row r="278" spans="1:15">
      <c r="A278" t="s">
        <v>68</v>
      </c>
      <c r="B278" t="s">
        <v>85</v>
      </c>
      <c r="C278" t="s">
        <v>77</v>
      </c>
      <c r="D278" t="s">
        <v>71</v>
      </c>
      <c r="E278" t="s">
        <v>83</v>
      </c>
      <c r="F278" t="s">
        <v>79</v>
      </c>
      <c r="G278" t="s">
        <v>97</v>
      </c>
      <c r="H278">
        <v>51</v>
      </c>
      <c r="I278">
        <v>78766</v>
      </c>
      <c r="J278">
        <v>4</v>
      </c>
      <c r="K278">
        <v>19</v>
      </c>
      <c r="L278">
        <v>1</v>
      </c>
      <c r="M278">
        <v>4</v>
      </c>
      <c r="N278">
        <v>36</v>
      </c>
      <c r="O278">
        <v>41093</v>
      </c>
    </row>
    <row r="279" spans="1:15">
      <c r="A279" t="s">
        <v>88</v>
      </c>
      <c r="B279" t="s">
        <v>76</v>
      </c>
      <c r="C279" t="s">
        <v>70</v>
      </c>
      <c r="D279" t="s">
        <v>93</v>
      </c>
      <c r="E279" t="s">
        <v>83</v>
      </c>
      <c r="F279" t="s">
        <v>79</v>
      </c>
      <c r="G279" t="s">
        <v>84</v>
      </c>
      <c r="H279">
        <v>33</v>
      </c>
      <c r="I279">
        <v>76154</v>
      </c>
      <c r="J279">
        <v>23</v>
      </c>
      <c r="K279">
        <v>4</v>
      </c>
      <c r="L279">
        <v>8</v>
      </c>
      <c r="M279">
        <v>3</v>
      </c>
      <c r="N279">
        <v>43</v>
      </c>
      <c r="O279">
        <v>41769</v>
      </c>
    </row>
    <row r="280" spans="1:15">
      <c r="A280" t="s">
        <v>88</v>
      </c>
      <c r="B280" t="s">
        <v>69</v>
      </c>
      <c r="C280" t="s">
        <v>98</v>
      </c>
      <c r="D280" t="s">
        <v>91</v>
      </c>
      <c r="E280" t="s">
        <v>86</v>
      </c>
      <c r="F280" t="s">
        <v>73</v>
      </c>
      <c r="G280" t="s">
        <v>80</v>
      </c>
      <c r="H280">
        <v>56</v>
      </c>
      <c r="I280">
        <v>37016</v>
      </c>
      <c r="J280">
        <v>2</v>
      </c>
      <c r="K280">
        <v>19</v>
      </c>
      <c r="L280">
        <v>12</v>
      </c>
      <c r="M280">
        <v>6</v>
      </c>
      <c r="N280">
        <v>30</v>
      </c>
      <c r="O280">
        <v>37689</v>
      </c>
    </row>
    <row r="281" spans="1:15">
      <c r="A281" t="s">
        <v>102</v>
      </c>
      <c r="B281" t="s">
        <v>85</v>
      </c>
      <c r="C281" t="s">
        <v>90</v>
      </c>
      <c r="D281" t="s">
        <v>82</v>
      </c>
      <c r="E281" t="s">
        <v>78</v>
      </c>
      <c r="F281" t="s">
        <v>87</v>
      </c>
      <c r="G281" t="s">
        <v>101</v>
      </c>
      <c r="H281">
        <v>32</v>
      </c>
      <c r="I281">
        <v>109563</v>
      </c>
      <c r="J281">
        <v>22</v>
      </c>
      <c r="K281">
        <v>11</v>
      </c>
      <c r="L281">
        <v>3</v>
      </c>
      <c r="M281">
        <v>3</v>
      </c>
      <c r="N281">
        <v>45</v>
      </c>
      <c r="O281">
        <v>39120</v>
      </c>
    </row>
    <row r="282" spans="1:15">
      <c r="A282" t="s">
        <v>68</v>
      </c>
      <c r="B282" t="s">
        <v>85</v>
      </c>
      <c r="C282" t="s">
        <v>98</v>
      </c>
      <c r="D282" t="s">
        <v>82</v>
      </c>
      <c r="E282" t="s">
        <v>83</v>
      </c>
      <c r="F282" t="s">
        <v>79</v>
      </c>
      <c r="G282" t="s">
        <v>84</v>
      </c>
      <c r="H282">
        <v>42</v>
      </c>
      <c r="I282">
        <v>78688</v>
      </c>
      <c r="J282">
        <v>37</v>
      </c>
      <c r="K282">
        <v>2</v>
      </c>
      <c r="L282">
        <v>14</v>
      </c>
      <c r="M282">
        <v>6</v>
      </c>
      <c r="N282">
        <v>53</v>
      </c>
      <c r="O282">
        <v>39177</v>
      </c>
    </row>
    <row r="283" spans="1:15">
      <c r="A283" t="s">
        <v>100</v>
      </c>
      <c r="B283" t="s">
        <v>76</v>
      </c>
      <c r="C283" t="s">
        <v>98</v>
      </c>
      <c r="D283" t="s">
        <v>71</v>
      </c>
      <c r="E283" t="s">
        <v>78</v>
      </c>
      <c r="F283" t="s">
        <v>87</v>
      </c>
      <c r="G283" t="s">
        <v>84</v>
      </c>
      <c r="H283">
        <v>42</v>
      </c>
      <c r="I283">
        <v>119678</v>
      </c>
      <c r="J283">
        <v>8</v>
      </c>
      <c r="K283">
        <v>10</v>
      </c>
      <c r="L283">
        <v>11</v>
      </c>
      <c r="M283">
        <v>9</v>
      </c>
      <c r="N283">
        <v>47</v>
      </c>
      <c r="O283">
        <v>42095</v>
      </c>
    </row>
    <row r="284" spans="1:15">
      <c r="A284" t="s">
        <v>81</v>
      </c>
      <c r="B284" t="s">
        <v>69</v>
      </c>
      <c r="C284" t="s">
        <v>98</v>
      </c>
      <c r="D284" t="s">
        <v>93</v>
      </c>
      <c r="E284" t="s">
        <v>78</v>
      </c>
      <c r="F284" t="s">
        <v>87</v>
      </c>
      <c r="G284" t="s">
        <v>101</v>
      </c>
      <c r="H284">
        <v>26</v>
      </c>
      <c r="I284">
        <v>84238</v>
      </c>
      <c r="J284">
        <v>7</v>
      </c>
      <c r="K284">
        <v>11</v>
      </c>
      <c r="L284">
        <v>12</v>
      </c>
      <c r="M284">
        <v>6</v>
      </c>
      <c r="N284">
        <v>22</v>
      </c>
      <c r="O284">
        <v>34986</v>
      </c>
    </row>
    <row r="285" spans="1:15">
      <c r="A285" t="s">
        <v>75</v>
      </c>
      <c r="B285" t="s">
        <v>69</v>
      </c>
      <c r="C285" t="s">
        <v>98</v>
      </c>
      <c r="D285" t="s">
        <v>93</v>
      </c>
      <c r="E285" t="s">
        <v>78</v>
      </c>
      <c r="F285" t="s">
        <v>73</v>
      </c>
      <c r="G285" t="s">
        <v>97</v>
      </c>
      <c r="H285">
        <v>41</v>
      </c>
      <c r="I285">
        <v>88608</v>
      </c>
      <c r="J285">
        <v>14</v>
      </c>
      <c r="K285">
        <v>16</v>
      </c>
      <c r="L285">
        <v>12</v>
      </c>
      <c r="M285">
        <v>4</v>
      </c>
      <c r="N285">
        <v>30</v>
      </c>
      <c r="O285">
        <v>44049</v>
      </c>
    </row>
    <row r="286" spans="1:15">
      <c r="A286" t="s">
        <v>95</v>
      </c>
      <c r="B286" t="s">
        <v>85</v>
      </c>
      <c r="C286" t="s">
        <v>77</v>
      </c>
      <c r="D286" t="s">
        <v>71</v>
      </c>
      <c r="E286" t="s">
        <v>96</v>
      </c>
      <c r="F286" t="s">
        <v>79</v>
      </c>
      <c r="G286" t="s">
        <v>92</v>
      </c>
      <c r="H286">
        <v>58</v>
      </c>
      <c r="I286">
        <v>119081</v>
      </c>
      <c r="J286">
        <v>3</v>
      </c>
      <c r="K286">
        <v>19</v>
      </c>
      <c r="L286">
        <v>12</v>
      </c>
      <c r="M286">
        <v>5</v>
      </c>
      <c r="N286">
        <v>57</v>
      </c>
      <c r="O286">
        <v>40417</v>
      </c>
    </row>
    <row r="287" spans="1:15">
      <c r="A287" t="s">
        <v>100</v>
      </c>
      <c r="B287" t="s">
        <v>85</v>
      </c>
      <c r="C287" t="s">
        <v>77</v>
      </c>
      <c r="D287" t="s">
        <v>82</v>
      </c>
      <c r="E287" t="s">
        <v>99</v>
      </c>
      <c r="F287" t="s">
        <v>73</v>
      </c>
      <c r="G287" t="s">
        <v>101</v>
      </c>
      <c r="H287">
        <v>24</v>
      </c>
      <c r="I287">
        <v>61897</v>
      </c>
      <c r="J287">
        <v>16</v>
      </c>
      <c r="K287">
        <v>11</v>
      </c>
      <c r="L287">
        <v>7</v>
      </c>
      <c r="M287">
        <v>6</v>
      </c>
      <c r="N287">
        <v>33</v>
      </c>
      <c r="O287">
        <v>44821</v>
      </c>
    </row>
    <row r="288" spans="1:15">
      <c r="A288" t="s">
        <v>100</v>
      </c>
      <c r="B288" t="s">
        <v>76</v>
      </c>
      <c r="C288" t="s">
        <v>98</v>
      </c>
      <c r="D288" t="s">
        <v>91</v>
      </c>
      <c r="E288" t="s">
        <v>78</v>
      </c>
      <c r="F288" t="s">
        <v>73</v>
      </c>
      <c r="G288" t="s">
        <v>80</v>
      </c>
      <c r="H288">
        <v>54</v>
      </c>
      <c r="I288">
        <v>80961</v>
      </c>
      <c r="J288">
        <v>19</v>
      </c>
      <c r="K288">
        <v>14</v>
      </c>
      <c r="L288">
        <v>10</v>
      </c>
      <c r="M288">
        <v>3</v>
      </c>
      <c r="N288">
        <v>45</v>
      </c>
      <c r="O288">
        <v>37957</v>
      </c>
    </row>
    <row r="289" spans="1:15">
      <c r="A289" t="s">
        <v>88</v>
      </c>
      <c r="B289" t="s">
        <v>76</v>
      </c>
      <c r="C289" t="s">
        <v>90</v>
      </c>
      <c r="D289" t="s">
        <v>71</v>
      </c>
      <c r="E289" t="s">
        <v>96</v>
      </c>
      <c r="F289" t="s">
        <v>79</v>
      </c>
      <c r="G289" t="s">
        <v>74</v>
      </c>
      <c r="H289">
        <v>30</v>
      </c>
      <c r="I289">
        <v>98703</v>
      </c>
      <c r="J289">
        <v>18</v>
      </c>
      <c r="K289">
        <v>2</v>
      </c>
      <c r="L289">
        <v>13</v>
      </c>
      <c r="M289">
        <v>8</v>
      </c>
      <c r="N289">
        <v>40</v>
      </c>
      <c r="O289">
        <v>36887</v>
      </c>
    </row>
    <row r="290" spans="1:15">
      <c r="A290" t="s">
        <v>68</v>
      </c>
      <c r="B290" t="s">
        <v>69</v>
      </c>
      <c r="C290" t="s">
        <v>70</v>
      </c>
      <c r="D290" t="s">
        <v>91</v>
      </c>
      <c r="E290" t="s">
        <v>86</v>
      </c>
      <c r="F290" t="s">
        <v>79</v>
      </c>
      <c r="G290" t="s">
        <v>74</v>
      </c>
      <c r="H290">
        <v>30</v>
      </c>
      <c r="I290">
        <v>74757</v>
      </c>
      <c r="J290">
        <v>16</v>
      </c>
      <c r="K290">
        <v>5</v>
      </c>
      <c r="L290">
        <v>11</v>
      </c>
      <c r="M290">
        <v>4</v>
      </c>
      <c r="N290">
        <v>58</v>
      </c>
      <c r="O290">
        <v>42585</v>
      </c>
    </row>
    <row r="291" spans="1:15">
      <c r="A291" t="s">
        <v>102</v>
      </c>
      <c r="B291" t="s">
        <v>69</v>
      </c>
      <c r="C291" t="s">
        <v>90</v>
      </c>
      <c r="D291" t="s">
        <v>82</v>
      </c>
      <c r="E291" t="s">
        <v>83</v>
      </c>
      <c r="F291" t="s">
        <v>87</v>
      </c>
      <c r="G291" t="s">
        <v>89</v>
      </c>
      <c r="H291">
        <v>25</v>
      </c>
      <c r="I291">
        <v>56917</v>
      </c>
      <c r="J291">
        <v>8</v>
      </c>
      <c r="K291">
        <v>5</v>
      </c>
      <c r="L291">
        <v>8</v>
      </c>
      <c r="M291">
        <v>8</v>
      </c>
      <c r="N291">
        <v>49</v>
      </c>
      <c r="O291">
        <v>35315</v>
      </c>
    </row>
    <row r="292" spans="1:15">
      <c r="A292" t="s">
        <v>102</v>
      </c>
      <c r="B292" t="s">
        <v>85</v>
      </c>
      <c r="C292" t="s">
        <v>90</v>
      </c>
      <c r="D292" t="s">
        <v>93</v>
      </c>
      <c r="E292" t="s">
        <v>99</v>
      </c>
      <c r="F292" t="s">
        <v>79</v>
      </c>
      <c r="G292" t="s">
        <v>89</v>
      </c>
      <c r="H292">
        <v>56</v>
      </c>
      <c r="I292">
        <v>52736</v>
      </c>
      <c r="J292">
        <v>33</v>
      </c>
      <c r="K292">
        <v>19</v>
      </c>
      <c r="L292">
        <v>13</v>
      </c>
      <c r="M292">
        <v>3</v>
      </c>
      <c r="N292">
        <v>27</v>
      </c>
      <c r="O292">
        <v>37811</v>
      </c>
    </row>
    <row r="293" spans="1:15">
      <c r="A293" t="s">
        <v>75</v>
      </c>
      <c r="B293" t="s">
        <v>69</v>
      </c>
      <c r="C293" t="s">
        <v>90</v>
      </c>
      <c r="D293" t="s">
        <v>82</v>
      </c>
      <c r="E293" t="s">
        <v>94</v>
      </c>
      <c r="F293" t="s">
        <v>87</v>
      </c>
      <c r="G293" t="s">
        <v>84</v>
      </c>
      <c r="H293">
        <v>38</v>
      </c>
      <c r="I293">
        <v>57990</v>
      </c>
      <c r="J293">
        <v>12</v>
      </c>
      <c r="K293">
        <v>12</v>
      </c>
      <c r="L293">
        <v>13</v>
      </c>
      <c r="M293">
        <v>7</v>
      </c>
      <c r="N293">
        <v>39</v>
      </c>
      <c r="O293">
        <v>41062</v>
      </c>
    </row>
    <row r="294" spans="1:15">
      <c r="A294" t="s">
        <v>88</v>
      </c>
      <c r="B294" t="s">
        <v>76</v>
      </c>
      <c r="C294" t="s">
        <v>98</v>
      </c>
      <c r="D294" t="s">
        <v>71</v>
      </c>
      <c r="E294" t="s">
        <v>83</v>
      </c>
      <c r="F294" t="s">
        <v>87</v>
      </c>
      <c r="G294" t="s">
        <v>74</v>
      </c>
      <c r="H294">
        <v>55</v>
      </c>
      <c r="I294">
        <v>92551</v>
      </c>
      <c r="J294">
        <v>11</v>
      </c>
      <c r="K294">
        <v>18</v>
      </c>
      <c r="L294">
        <v>6</v>
      </c>
      <c r="M294">
        <v>9</v>
      </c>
      <c r="N294">
        <v>51</v>
      </c>
      <c r="O294">
        <v>43985</v>
      </c>
    </row>
    <row r="295" spans="1:15">
      <c r="A295" t="s">
        <v>100</v>
      </c>
      <c r="B295" t="s">
        <v>76</v>
      </c>
      <c r="C295" t="s">
        <v>77</v>
      </c>
      <c r="D295" t="s">
        <v>93</v>
      </c>
      <c r="E295" t="s">
        <v>99</v>
      </c>
      <c r="F295" t="s">
        <v>87</v>
      </c>
      <c r="G295" t="s">
        <v>92</v>
      </c>
      <c r="H295">
        <v>45</v>
      </c>
      <c r="I295">
        <v>88161</v>
      </c>
      <c r="J295">
        <v>5</v>
      </c>
      <c r="K295">
        <v>4</v>
      </c>
      <c r="L295">
        <v>12</v>
      </c>
      <c r="M295">
        <v>4</v>
      </c>
      <c r="N295">
        <v>41</v>
      </c>
      <c r="O295">
        <v>35306</v>
      </c>
    </row>
    <row r="296" spans="1:15">
      <c r="A296" t="s">
        <v>81</v>
      </c>
      <c r="B296" t="s">
        <v>85</v>
      </c>
      <c r="C296" t="s">
        <v>90</v>
      </c>
      <c r="D296" t="s">
        <v>71</v>
      </c>
      <c r="E296" t="s">
        <v>94</v>
      </c>
      <c r="F296" t="s">
        <v>79</v>
      </c>
      <c r="G296" t="s">
        <v>97</v>
      </c>
      <c r="H296">
        <v>53</v>
      </c>
      <c r="I296">
        <v>109623</v>
      </c>
      <c r="J296">
        <v>27</v>
      </c>
      <c r="K296">
        <v>17</v>
      </c>
      <c r="L296">
        <v>10</v>
      </c>
      <c r="M296">
        <v>8</v>
      </c>
      <c r="N296">
        <v>26</v>
      </c>
      <c r="O296">
        <v>35126</v>
      </c>
    </row>
    <row r="297" spans="1:15">
      <c r="A297" t="s">
        <v>88</v>
      </c>
      <c r="B297" t="s">
        <v>76</v>
      </c>
      <c r="C297" t="s">
        <v>98</v>
      </c>
      <c r="D297" t="s">
        <v>71</v>
      </c>
      <c r="E297" t="s">
        <v>83</v>
      </c>
      <c r="F297" t="s">
        <v>73</v>
      </c>
      <c r="G297" t="s">
        <v>80</v>
      </c>
      <c r="H297">
        <v>22</v>
      </c>
      <c r="I297">
        <v>52440</v>
      </c>
      <c r="J297">
        <v>12</v>
      </c>
      <c r="K297">
        <v>10</v>
      </c>
      <c r="L297">
        <v>14</v>
      </c>
      <c r="M297">
        <v>3</v>
      </c>
      <c r="N297">
        <v>28</v>
      </c>
      <c r="O297">
        <v>41662</v>
      </c>
    </row>
    <row r="298" spans="1:15">
      <c r="A298" t="s">
        <v>75</v>
      </c>
      <c r="B298" t="s">
        <v>76</v>
      </c>
      <c r="C298" t="s">
        <v>90</v>
      </c>
      <c r="D298" t="s">
        <v>82</v>
      </c>
      <c r="E298" t="s">
        <v>99</v>
      </c>
      <c r="F298" t="s">
        <v>87</v>
      </c>
      <c r="G298" t="s">
        <v>89</v>
      </c>
      <c r="H298">
        <v>29</v>
      </c>
      <c r="I298">
        <v>65205</v>
      </c>
      <c r="J298">
        <v>17</v>
      </c>
      <c r="K298">
        <v>6</v>
      </c>
      <c r="L298">
        <v>9</v>
      </c>
      <c r="M298">
        <v>7</v>
      </c>
      <c r="N298">
        <v>20</v>
      </c>
      <c r="O298">
        <v>40945</v>
      </c>
    </row>
    <row r="299" spans="1:15">
      <c r="A299" t="s">
        <v>75</v>
      </c>
      <c r="B299" t="s">
        <v>76</v>
      </c>
      <c r="C299" t="s">
        <v>90</v>
      </c>
      <c r="D299" t="s">
        <v>71</v>
      </c>
      <c r="E299" t="s">
        <v>83</v>
      </c>
      <c r="F299" t="s">
        <v>73</v>
      </c>
      <c r="G299" t="s">
        <v>92</v>
      </c>
      <c r="H299">
        <v>44</v>
      </c>
      <c r="I299">
        <v>110811</v>
      </c>
      <c r="J299">
        <v>6</v>
      </c>
      <c r="K299">
        <v>14</v>
      </c>
      <c r="L299">
        <v>7</v>
      </c>
      <c r="M299">
        <v>3</v>
      </c>
      <c r="N299">
        <v>48</v>
      </c>
      <c r="O299">
        <v>43237</v>
      </c>
    </row>
    <row r="300" spans="1:15">
      <c r="A300" t="s">
        <v>88</v>
      </c>
      <c r="B300" t="s">
        <v>76</v>
      </c>
      <c r="C300" t="s">
        <v>98</v>
      </c>
      <c r="D300" t="s">
        <v>82</v>
      </c>
      <c r="E300" t="s">
        <v>83</v>
      </c>
      <c r="F300" t="s">
        <v>73</v>
      </c>
      <c r="G300" t="s">
        <v>80</v>
      </c>
      <c r="H300">
        <v>61</v>
      </c>
      <c r="I300">
        <v>85103</v>
      </c>
      <c r="J300">
        <v>33</v>
      </c>
      <c r="K300">
        <v>11</v>
      </c>
      <c r="L300">
        <v>10</v>
      </c>
      <c r="M300">
        <v>7</v>
      </c>
      <c r="N300">
        <v>27</v>
      </c>
      <c r="O300">
        <v>36890</v>
      </c>
    </row>
    <row r="301" spans="1:15">
      <c r="A301" t="s">
        <v>75</v>
      </c>
      <c r="B301" t="s">
        <v>85</v>
      </c>
      <c r="C301" t="s">
        <v>77</v>
      </c>
      <c r="D301" t="s">
        <v>93</v>
      </c>
      <c r="E301" t="s">
        <v>94</v>
      </c>
      <c r="F301" t="s">
        <v>79</v>
      </c>
      <c r="G301" t="s">
        <v>80</v>
      </c>
      <c r="H301">
        <v>33</v>
      </c>
      <c r="I301">
        <v>100812</v>
      </c>
      <c r="J301">
        <v>5</v>
      </c>
      <c r="K301">
        <v>11</v>
      </c>
      <c r="L301">
        <v>5</v>
      </c>
      <c r="M301">
        <v>6</v>
      </c>
      <c r="N301">
        <v>23</v>
      </c>
      <c r="O301">
        <v>41000</v>
      </c>
    </row>
    <row r="302" spans="1:15">
      <c r="A302" t="s">
        <v>88</v>
      </c>
      <c r="B302" t="s">
        <v>85</v>
      </c>
      <c r="C302" t="s">
        <v>77</v>
      </c>
      <c r="D302" t="s">
        <v>82</v>
      </c>
      <c r="E302" t="s">
        <v>83</v>
      </c>
      <c r="F302" t="s">
        <v>73</v>
      </c>
      <c r="G302" t="s">
        <v>97</v>
      </c>
      <c r="H302">
        <v>33</v>
      </c>
      <c r="I302">
        <v>71627</v>
      </c>
      <c r="J302">
        <v>28</v>
      </c>
      <c r="K302">
        <v>18</v>
      </c>
      <c r="L302">
        <v>8</v>
      </c>
      <c r="M302">
        <v>2</v>
      </c>
      <c r="N302">
        <v>54</v>
      </c>
      <c r="O302">
        <v>39433</v>
      </c>
    </row>
    <row r="303" spans="1:15">
      <c r="A303" t="s">
        <v>95</v>
      </c>
      <c r="B303" t="s">
        <v>69</v>
      </c>
      <c r="C303" t="s">
        <v>70</v>
      </c>
      <c r="D303" t="s">
        <v>93</v>
      </c>
      <c r="E303" t="s">
        <v>83</v>
      </c>
      <c r="F303" t="s">
        <v>73</v>
      </c>
      <c r="G303" t="s">
        <v>84</v>
      </c>
      <c r="H303">
        <v>36</v>
      </c>
      <c r="I303">
        <v>49008</v>
      </c>
      <c r="J303">
        <v>14</v>
      </c>
      <c r="K303">
        <v>18</v>
      </c>
      <c r="L303">
        <v>2</v>
      </c>
      <c r="M303">
        <v>3</v>
      </c>
      <c r="N303">
        <v>22</v>
      </c>
      <c r="O303">
        <v>40368</v>
      </c>
    </row>
    <row r="304" spans="1:15">
      <c r="A304" t="s">
        <v>88</v>
      </c>
      <c r="B304" t="s">
        <v>76</v>
      </c>
      <c r="C304" t="s">
        <v>98</v>
      </c>
      <c r="D304" t="s">
        <v>82</v>
      </c>
      <c r="E304" t="s">
        <v>94</v>
      </c>
      <c r="F304" t="s">
        <v>79</v>
      </c>
      <c r="G304" t="s">
        <v>74</v>
      </c>
      <c r="H304">
        <v>62</v>
      </c>
      <c r="I304">
        <v>101274</v>
      </c>
      <c r="J304">
        <v>5</v>
      </c>
      <c r="K304">
        <v>11</v>
      </c>
      <c r="L304">
        <v>7</v>
      </c>
      <c r="M304">
        <v>6</v>
      </c>
      <c r="N304">
        <v>59</v>
      </c>
      <c r="O304">
        <v>36864</v>
      </c>
    </row>
    <row r="305" spans="1:15">
      <c r="A305" t="s">
        <v>68</v>
      </c>
      <c r="B305" t="s">
        <v>69</v>
      </c>
      <c r="C305" t="s">
        <v>70</v>
      </c>
      <c r="D305" t="s">
        <v>91</v>
      </c>
      <c r="E305" t="s">
        <v>86</v>
      </c>
      <c r="F305" t="s">
        <v>87</v>
      </c>
      <c r="G305" t="s">
        <v>97</v>
      </c>
      <c r="H305">
        <v>40</v>
      </c>
      <c r="I305">
        <v>62402</v>
      </c>
      <c r="J305">
        <v>33</v>
      </c>
      <c r="K305">
        <v>12</v>
      </c>
      <c r="L305">
        <v>4</v>
      </c>
      <c r="M305">
        <v>4</v>
      </c>
      <c r="N305">
        <v>26</v>
      </c>
      <c r="O305">
        <v>34963</v>
      </c>
    </row>
    <row r="306" spans="1:15">
      <c r="A306" t="s">
        <v>88</v>
      </c>
      <c r="B306" t="s">
        <v>85</v>
      </c>
      <c r="C306" t="s">
        <v>70</v>
      </c>
      <c r="D306" t="s">
        <v>91</v>
      </c>
      <c r="E306" t="s">
        <v>78</v>
      </c>
      <c r="F306" t="s">
        <v>73</v>
      </c>
      <c r="G306" t="s">
        <v>92</v>
      </c>
      <c r="H306">
        <v>47</v>
      </c>
      <c r="I306">
        <v>83384</v>
      </c>
      <c r="J306">
        <v>19</v>
      </c>
      <c r="K306">
        <v>5</v>
      </c>
      <c r="L306">
        <v>9</v>
      </c>
      <c r="M306">
        <v>6</v>
      </c>
      <c r="N306">
        <v>46</v>
      </c>
      <c r="O306">
        <v>42235</v>
      </c>
    </row>
    <row r="307" spans="1:15">
      <c r="A307" t="s">
        <v>75</v>
      </c>
      <c r="B307" t="s">
        <v>85</v>
      </c>
      <c r="C307" t="s">
        <v>70</v>
      </c>
      <c r="D307" t="s">
        <v>71</v>
      </c>
      <c r="E307" t="s">
        <v>72</v>
      </c>
      <c r="F307" t="s">
        <v>79</v>
      </c>
      <c r="G307" t="s">
        <v>84</v>
      </c>
      <c r="H307">
        <v>50</v>
      </c>
      <c r="I307">
        <v>35793</v>
      </c>
      <c r="J307">
        <v>22</v>
      </c>
      <c r="K307">
        <v>9</v>
      </c>
      <c r="L307">
        <v>12</v>
      </c>
      <c r="M307">
        <v>1</v>
      </c>
      <c r="N307">
        <v>20</v>
      </c>
      <c r="O307">
        <v>44724</v>
      </c>
    </row>
    <row r="308" spans="1:15">
      <c r="A308" t="s">
        <v>68</v>
      </c>
      <c r="B308" t="s">
        <v>85</v>
      </c>
      <c r="C308" t="s">
        <v>77</v>
      </c>
      <c r="D308" t="s">
        <v>82</v>
      </c>
      <c r="E308" t="s">
        <v>96</v>
      </c>
      <c r="F308" t="s">
        <v>73</v>
      </c>
      <c r="G308" t="s">
        <v>92</v>
      </c>
      <c r="H308">
        <v>43</v>
      </c>
      <c r="I308">
        <v>35571</v>
      </c>
      <c r="J308">
        <v>5</v>
      </c>
      <c r="K308">
        <v>9</v>
      </c>
      <c r="L308">
        <v>1</v>
      </c>
      <c r="M308">
        <v>1</v>
      </c>
      <c r="N308">
        <v>46</v>
      </c>
      <c r="O308">
        <v>43722</v>
      </c>
    </row>
    <row r="309" spans="1:15">
      <c r="A309" t="s">
        <v>75</v>
      </c>
      <c r="B309" t="s">
        <v>85</v>
      </c>
      <c r="C309" t="s">
        <v>98</v>
      </c>
      <c r="D309" t="s">
        <v>82</v>
      </c>
      <c r="E309" t="s">
        <v>72</v>
      </c>
      <c r="F309" t="s">
        <v>73</v>
      </c>
      <c r="G309" t="s">
        <v>84</v>
      </c>
      <c r="H309">
        <v>61</v>
      </c>
      <c r="I309">
        <v>46209</v>
      </c>
      <c r="J309">
        <v>2</v>
      </c>
      <c r="K309">
        <v>10</v>
      </c>
      <c r="L309">
        <v>7</v>
      </c>
      <c r="M309">
        <v>3</v>
      </c>
      <c r="N309">
        <v>35</v>
      </c>
      <c r="O309">
        <v>43269</v>
      </c>
    </row>
    <row r="310" spans="1:15">
      <c r="A310" t="s">
        <v>102</v>
      </c>
      <c r="B310" t="s">
        <v>85</v>
      </c>
      <c r="C310" t="s">
        <v>70</v>
      </c>
      <c r="D310" t="s">
        <v>93</v>
      </c>
      <c r="E310" t="s">
        <v>72</v>
      </c>
      <c r="F310" t="s">
        <v>87</v>
      </c>
      <c r="G310" t="s">
        <v>89</v>
      </c>
      <c r="H310">
        <v>42</v>
      </c>
      <c r="I310">
        <v>73148</v>
      </c>
      <c r="J310">
        <v>30</v>
      </c>
      <c r="K310">
        <v>19</v>
      </c>
      <c r="L310">
        <v>6</v>
      </c>
      <c r="M310">
        <v>8</v>
      </c>
      <c r="N310">
        <v>57</v>
      </c>
      <c r="O310">
        <v>36872</v>
      </c>
    </row>
    <row r="311" spans="1:15">
      <c r="A311" t="s">
        <v>102</v>
      </c>
      <c r="B311" t="s">
        <v>85</v>
      </c>
      <c r="C311" t="s">
        <v>98</v>
      </c>
      <c r="D311" t="s">
        <v>71</v>
      </c>
      <c r="E311" t="s">
        <v>99</v>
      </c>
      <c r="F311" t="s">
        <v>73</v>
      </c>
      <c r="G311" t="s">
        <v>92</v>
      </c>
      <c r="H311">
        <v>59</v>
      </c>
      <c r="I311">
        <v>32224</v>
      </c>
      <c r="J311">
        <v>39</v>
      </c>
      <c r="K311">
        <v>1</v>
      </c>
      <c r="L311">
        <v>8</v>
      </c>
      <c r="M311">
        <v>8</v>
      </c>
      <c r="N311">
        <v>26</v>
      </c>
      <c r="O311">
        <v>39150</v>
      </c>
    </row>
    <row r="312" spans="1:15">
      <c r="A312" t="s">
        <v>68</v>
      </c>
      <c r="B312" t="s">
        <v>85</v>
      </c>
      <c r="C312" t="s">
        <v>98</v>
      </c>
      <c r="D312" t="s">
        <v>82</v>
      </c>
      <c r="E312" t="s">
        <v>78</v>
      </c>
      <c r="F312" t="s">
        <v>79</v>
      </c>
      <c r="G312" t="s">
        <v>97</v>
      </c>
      <c r="H312">
        <v>41</v>
      </c>
      <c r="I312">
        <v>78695</v>
      </c>
      <c r="J312">
        <v>4</v>
      </c>
      <c r="K312">
        <v>7</v>
      </c>
      <c r="L312">
        <v>5</v>
      </c>
      <c r="M312">
        <v>4</v>
      </c>
      <c r="N312">
        <v>42</v>
      </c>
      <c r="O312">
        <v>44113</v>
      </c>
    </row>
    <row r="313" spans="1:15">
      <c r="A313" t="s">
        <v>95</v>
      </c>
      <c r="B313" t="s">
        <v>76</v>
      </c>
      <c r="C313" t="s">
        <v>77</v>
      </c>
      <c r="D313" t="s">
        <v>71</v>
      </c>
      <c r="E313" t="s">
        <v>99</v>
      </c>
      <c r="F313" t="s">
        <v>73</v>
      </c>
      <c r="G313" t="s">
        <v>84</v>
      </c>
      <c r="H313">
        <v>50</v>
      </c>
      <c r="I313">
        <v>62441</v>
      </c>
      <c r="J313">
        <v>33</v>
      </c>
      <c r="K313">
        <v>4</v>
      </c>
      <c r="L313">
        <v>1</v>
      </c>
      <c r="M313">
        <v>6</v>
      </c>
      <c r="N313">
        <v>30</v>
      </c>
      <c r="O313">
        <v>44923</v>
      </c>
    </row>
    <row r="314" spans="1:15">
      <c r="A314" t="s">
        <v>102</v>
      </c>
      <c r="B314" t="s">
        <v>69</v>
      </c>
      <c r="C314" t="s">
        <v>70</v>
      </c>
      <c r="D314" t="s">
        <v>91</v>
      </c>
      <c r="E314" t="s">
        <v>78</v>
      </c>
      <c r="F314" t="s">
        <v>87</v>
      </c>
      <c r="G314" t="s">
        <v>84</v>
      </c>
      <c r="H314">
        <v>25</v>
      </c>
      <c r="I314">
        <v>69129</v>
      </c>
      <c r="J314">
        <v>13</v>
      </c>
      <c r="K314">
        <v>1</v>
      </c>
      <c r="L314">
        <v>1</v>
      </c>
      <c r="M314">
        <v>8</v>
      </c>
      <c r="N314">
        <v>52</v>
      </c>
      <c r="O314">
        <v>38472</v>
      </c>
    </row>
    <row r="315" spans="1:15">
      <c r="A315" t="s">
        <v>88</v>
      </c>
      <c r="B315" t="s">
        <v>85</v>
      </c>
      <c r="C315" t="s">
        <v>70</v>
      </c>
      <c r="D315" t="s">
        <v>82</v>
      </c>
      <c r="E315" t="s">
        <v>94</v>
      </c>
      <c r="F315" t="s">
        <v>87</v>
      </c>
      <c r="G315" t="s">
        <v>80</v>
      </c>
      <c r="H315">
        <v>28</v>
      </c>
      <c r="I315">
        <v>92368</v>
      </c>
      <c r="J315">
        <v>20</v>
      </c>
      <c r="K315">
        <v>15</v>
      </c>
      <c r="L315">
        <v>9</v>
      </c>
      <c r="M315">
        <v>7</v>
      </c>
      <c r="N315">
        <v>55</v>
      </c>
      <c r="O315">
        <v>42941</v>
      </c>
    </row>
    <row r="316" spans="1:15">
      <c r="A316" t="s">
        <v>75</v>
      </c>
      <c r="B316" t="s">
        <v>76</v>
      </c>
      <c r="C316" t="s">
        <v>98</v>
      </c>
      <c r="D316" t="s">
        <v>82</v>
      </c>
      <c r="E316" t="s">
        <v>94</v>
      </c>
      <c r="F316" t="s">
        <v>79</v>
      </c>
      <c r="G316" t="s">
        <v>80</v>
      </c>
      <c r="H316">
        <v>49</v>
      </c>
      <c r="I316">
        <v>74760</v>
      </c>
      <c r="J316">
        <v>7</v>
      </c>
      <c r="K316">
        <v>8</v>
      </c>
      <c r="L316">
        <v>10</v>
      </c>
      <c r="M316">
        <v>7</v>
      </c>
      <c r="N316">
        <v>56</v>
      </c>
      <c r="O316">
        <v>37038</v>
      </c>
    </row>
    <row r="317" spans="1:15">
      <c r="A317" t="s">
        <v>102</v>
      </c>
      <c r="B317" t="s">
        <v>76</v>
      </c>
      <c r="C317" t="s">
        <v>90</v>
      </c>
      <c r="D317" t="s">
        <v>71</v>
      </c>
      <c r="E317" t="s">
        <v>78</v>
      </c>
      <c r="F317" t="s">
        <v>87</v>
      </c>
      <c r="G317" t="s">
        <v>101</v>
      </c>
      <c r="H317">
        <v>49</v>
      </c>
      <c r="I317">
        <v>53478</v>
      </c>
      <c r="J317">
        <v>15</v>
      </c>
      <c r="K317">
        <v>12</v>
      </c>
      <c r="L317">
        <v>6</v>
      </c>
      <c r="M317">
        <v>4</v>
      </c>
      <c r="N317">
        <v>36</v>
      </c>
      <c r="O317">
        <v>44749</v>
      </c>
    </row>
    <row r="318" spans="1:15">
      <c r="A318" t="s">
        <v>102</v>
      </c>
      <c r="B318" t="s">
        <v>69</v>
      </c>
      <c r="C318" t="s">
        <v>77</v>
      </c>
      <c r="D318" t="s">
        <v>82</v>
      </c>
      <c r="E318" t="s">
        <v>83</v>
      </c>
      <c r="F318" t="s">
        <v>73</v>
      </c>
      <c r="G318" t="s">
        <v>92</v>
      </c>
      <c r="H318">
        <v>25</v>
      </c>
      <c r="I318">
        <v>101854</v>
      </c>
      <c r="J318">
        <v>23</v>
      </c>
      <c r="K318">
        <v>18</v>
      </c>
      <c r="L318">
        <v>10</v>
      </c>
      <c r="M318">
        <v>9</v>
      </c>
      <c r="N318">
        <v>54</v>
      </c>
      <c r="O318">
        <v>42273</v>
      </c>
    </row>
    <row r="319" spans="1:15">
      <c r="A319" t="s">
        <v>95</v>
      </c>
      <c r="B319" t="s">
        <v>85</v>
      </c>
      <c r="C319" t="s">
        <v>77</v>
      </c>
      <c r="D319" t="s">
        <v>71</v>
      </c>
      <c r="E319" t="s">
        <v>86</v>
      </c>
      <c r="F319" t="s">
        <v>87</v>
      </c>
      <c r="G319" t="s">
        <v>80</v>
      </c>
      <c r="H319">
        <v>43</v>
      </c>
      <c r="I319">
        <v>115716</v>
      </c>
      <c r="J319">
        <v>14</v>
      </c>
      <c r="K319">
        <v>15</v>
      </c>
      <c r="L319">
        <v>5</v>
      </c>
      <c r="M319">
        <v>6</v>
      </c>
      <c r="N319">
        <v>24</v>
      </c>
      <c r="O319">
        <v>35422</v>
      </c>
    </row>
    <row r="320" spans="1:15">
      <c r="A320" t="s">
        <v>68</v>
      </c>
      <c r="B320" t="s">
        <v>69</v>
      </c>
      <c r="C320" t="s">
        <v>77</v>
      </c>
      <c r="D320" t="s">
        <v>82</v>
      </c>
      <c r="E320" t="s">
        <v>83</v>
      </c>
      <c r="F320" t="s">
        <v>79</v>
      </c>
      <c r="G320" t="s">
        <v>101</v>
      </c>
      <c r="H320">
        <v>33</v>
      </c>
      <c r="I320">
        <v>42180</v>
      </c>
      <c r="J320">
        <v>23</v>
      </c>
      <c r="K320">
        <v>17</v>
      </c>
      <c r="L320">
        <v>1</v>
      </c>
      <c r="M320">
        <v>3</v>
      </c>
      <c r="N320">
        <v>51</v>
      </c>
      <c r="O320">
        <v>40527</v>
      </c>
    </row>
    <row r="321" spans="1:15">
      <c r="A321" t="s">
        <v>68</v>
      </c>
      <c r="B321" t="s">
        <v>85</v>
      </c>
      <c r="C321" t="s">
        <v>77</v>
      </c>
      <c r="D321" t="s">
        <v>93</v>
      </c>
      <c r="E321" t="s">
        <v>86</v>
      </c>
      <c r="F321" t="s">
        <v>87</v>
      </c>
      <c r="G321" t="s">
        <v>89</v>
      </c>
      <c r="H321">
        <v>24</v>
      </c>
      <c r="I321">
        <v>45372</v>
      </c>
      <c r="J321">
        <v>19</v>
      </c>
      <c r="K321">
        <v>14</v>
      </c>
      <c r="L321">
        <v>6</v>
      </c>
      <c r="M321">
        <v>5</v>
      </c>
      <c r="N321">
        <v>22</v>
      </c>
      <c r="O321">
        <v>44318</v>
      </c>
    </row>
    <row r="322" spans="1:15">
      <c r="A322" t="s">
        <v>100</v>
      </c>
      <c r="B322" t="s">
        <v>76</v>
      </c>
      <c r="C322" t="s">
        <v>70</v>
      </c>
      <c r="D322" t="s">
        <v>71</v>
      </c>
      <c r="E322" t="s">
        <v>99</v>
      </c>
      <c r="F322" t="s">
        <v>87</v>
      </c>
      <c r="G322" t="s">
        <v>89</v>
      </c>
      <c r="H322">
        <v>43</v>
      </c>
      <c r="I322">
        <v>59796</v>
      </c>
      <c r="J322">
        <v>29</v>
      </c>
      <c r="K322">
        <v>14</v>
      </c>
      <c r="L322">
        <v>6</v>
      </c>
      <c r="M322">
        <v>5</v>
      </c>
      <c r="N322">
        <v>54</v>
      </c>
      <c r="O322">
        <v>41666</v>
      </c>
    </row>
    <row r="323" spans="1:15">
      <c r="A323" t="s">
        <v>95</v>
      </c>
      <c r="B323" t="s">
        <v>76</v>
      </c>
      <c r="C323" t="s">
        <v>70</v>
      </c>
      <c r="D323" t="s">
        <v>82</v>
      </c>
      <c r="E323" t="s">
        <v>86</v>
      </c>
      <c r="F323" t="s">
        <v>87</v>
      </c>
      <c r="G323" t="s">
        <v>80</v>
      </c>
      <c r="H323">
        <v>23</v>
      </c>
      <c r="I323">
        <v>88272</v>
      </c>
      <c r="J323">
        <v>20</v>
      </c>
      <c r="K323">
        <v>18</v>
      </c>
      <c r="L323">
        <v>3</v>
      </c>
      <c r="M323">
        <v>5</v>
      </c>
      <c r="N323">
        <v>33</v>
      </c>
      <c r="O323">
        <v>38902</v>
      </c>
    </row>
    <row r="324" spans="1:15">
      <c r="A324" t="s">
        <v>88</v>
      </c>
      <c r="B324" t="s">
        <v>76</v>
      </c>
      <c r="C324" t="s">
        <v>90</v>
      </c>
      <c r="D324" t="s">
        <v>91</v>
      </c>
      <c r="E324" t="s">
        <v>99</v>
      </c>
      <c r="F324" t="s">
        <v>79</v>
      </c>
      <c r="G324" t="s">
        <v>92</v>
      </c>
      <c r="H324">
        <v>45</v>
      </c>
      <c r="I324">
        <v>119963</v>
      </c>
      <c r="J324">
        <v>29</v>
      </c>
      <c r="K324">
        <v>18</v>
      </c>
      <c r="L324">
        <v>13</v>
      </c>
      <c r="M324">
        <v>8</v>
      </c>
      <c r="N324">
        <v>50</v>
      </c>
      <c r="O324">
        <v>43218</v>
      </c>
    </row>
    <row r="325" spans="1:15">
      <c r="A325" t="s">
        <v>68</v>
      </c>
      <c r="B325" t="s">
        <v>76</v>
      </c>
      <c r="C325" t="s">
        <v>77</v>
      </c>
      <c r="D325" t="s">
        <v>82</v>
      </c>
      <c r="E325" t="s">
        <v>94</v>
      </c>
      <c r="F325" t="s">
        <v>87</v>
      </c>
      <c r="G325" t="s">
        <v>84</v>
      </c>
      <c r="H325">
        <v>55</v>
      </c>
      <c r="I325">
        <v>84040</v>
      </c>
      <c r="J325">
        <v>24</v>
      </c>
      <c r="K325">
        <v>16</v>
      </c>
      <c r="L325">
        <v>8</v>
      </c>
      <c r="M325">
        <v>9</v>
      </c>
      <c r="N325">
        <v>50</v>
      </c>
      <c r="O325">
        <v>41215</v>
      </c>
    </row>
    <row r="326" spans="1:15">
      <c r="A326" t="s">
        <v>75</v>
      </c>
      <c r="B326" t="s">
        <v>69</v>
      </c>
      <c r="C326" t="s">
        <v>77</v>
      </c>
      <c r="D326" t="s">
        <v>91</v>
      </c>
      <c r="E326" t="s">
        <v>72</v>
      </c>
      <c r="F326" t="s">
        <v>87</v>
      </c>
      <c r="G326" t="s">
        <v>74</v>
      </c>
      <c r="H326">
        <v>48</v>
      </c>
      <c r="I326">
        <v>105357</v>
      </c>
      <c r="J326">
        <v>18</v>
      </c>
      <c r="K326">
        <v>1</v>
      </c>
      <c r="L326">
        <v>14</v>
      </c>
      <c r="M326">
        <v>9</v>
      </c>
      <c r="N326">
        <v>36</v>
      </c>
      <c r="O326">
        <v>39767</v>
      </c>
    </row>
    <row r="327" spans="1:15">
      <c r="A327" t="s">
        <v>95</v>
      </c>
      <c r="B327" t="s">
        <v>85</v>
      </c>
      <c r="C327" t="s">
        <v>98</v>
      </c>
      <c r="D327" t="s">
        <v>91</v>
      </c>
      <c r="E327" t="s">
        <v>94</v>
      </c>
      <c r="F327" t="s">
        <v>73</v>
      </c>
      <c r="G327" t="s">
        <v>92</v>
      </c>
      <c r="H327">
        <v>62</v>
      </c>
      <c r="I327">
        <v>101368</v>
      </c>
      <c r="J327">
        <v>10</v>
      </c>
      <c r="K327">
        <v>11</v>
      </c>
      <c r="L327">
        <v>1</v>
      </c>
      <c r="M327">
        <v>6</v>
      </c>
      <c r="N327">
        <v>43</v>
      </c>
      <c r="O327">
        <v>45503</v>
      </c>
    </row>
    <row r="328" spans="1:15">
      <c r="A328" t="s">
        <v>102</v>
      </c>
      <c r="B328" t="s">
        <v>85</v>
      </c>
      <c r="C328" t="s">
        <v>70</v>
      </c>
      <c r="D328" t="s">
        <v>93</v>
      </c>
      <c r="E328" t="s">
        <v>94</v>
      </c>
      <c r="F328" t="s">
        <v>79</v>
      </c>
      <c r="G328" t="s">
        <v>97</v>
      </c>
      <c r="H328">
        <v>22</v>
      </c>
      <c r="I328">
        <v>108356</v>
      </c>
      <c r="J328">
        <v>8</v>
      </c>
      <c r="K328">
        <v>15</v>
      </c>
      <c r="L328">
        <v>1</v>
      </c>
      <c r="M328">
        <v>6</v>
      </c>
      <c r="N328">
        <v>42</v>
      </c>
      <c r="O328">
        <v>36063</v>
      </c>
    </row>
    <row r="329" spans="1:15">
      <c r="A329" t="s">
        <v>75</v>
      </c>
      <c r="B329" t="s">
        <v>69</v>
      </c>
      <c r="C329" t="s">
        <v>77</v>
      </c>
      <c r="D329" t="s">
        <v>71</v>
      </c>
      <c r="E329" t="s">
        <v>72</v>
      </c>
      <c r="F329" t="s">
        <v>87</v>
      </c>
      <c r="G329" t="s">
        <v>89</v>
      </c>
      <c r="H329">
        <v>29</v>
      </c>
      <c r="I329">
        <v>46211</v>
      </c>
      <c r="J329">
        <v>26</v>
      </c>
      <c r="K329">
        <v>12</v>
      </c>
      <c r="L329">
        <v>6</v>
      </c>
      <c r="M329">
        <v>9</v>
      </c>
      <c r="N329">
        <v>37</v>
      </c>
      <c r="O329">
        <v>45206</v>
      </c>
    </row>
    <row r="330" spans="1:15">
      <c r="A330" t="s">
        <v>75</v>
      </c>
      <c r="B330" t="s">
        <v>85</v>
      </c>
      <c r="C330" t="s">
        <v>90</v>
      </c>
      <c r="D330" t="s">
        <v>82</v>
      </c>
      <c r="E330" t="s">
        <v>86</v>
      </c>
      <c r="F330" t="s">
        <v>79</v>
      </c>
      <c r="G330" t="s">
        <v>80</v>
      </c>
      <c r="H330">
        <v>44</v>
      </c>
      <c r="I330">
        <v>35842</v>
      </c>
      <c r="J330">
        <v>29</v>
      </c>
      <c r="K330">
        <v>8</v>
      </c>
      <c r="L330">
        <v>10</v>
      </c>
      <c r="M330">
        <v>4</v>
      </c>
      <c r="N330">
        <v>33</v>
      </c>
      <c r="O330">
        <v>39527</v>
      </c>
    </row>
    <row r="331" spans="1:15">
      <c r="A331" t="s">
        <v>102</v>
      </c>
      <c r="B331" t="s">
        <v>76</v>
      </c>
      <c r="C331" t="s">
        <v>90</v>
      </c>
      <c r="D331" t="s">
        <v>93</v>
      </c>
      <c r="E331" t="s">
        <v>86</v>
      </c>
      <c r="F331" t="s">
        <v>87</v>
      </c>
      <c r="G331" t="s">
        <v>80</v>
      </c>
      <c r="H331">
        <v>59</v>
      </c>
      <c r="I331">
        <v>93115</v>
      </c>
      <c r="J331">
        <v>10</v>
      </c>
      <c r="K331">
        <v>6</v>
      </c>
      <c r="L331">
        <v>13</v>
      </c>
      <c r="M331">
        <v>6</v>
      </c>
      <c r="N331">
        <v>34</v>
      </c>
      <c r="O331">
        <v>40944</v>
      </c>
    </row>
    <row r="332" spans="1:15">
      <c r="A332" t="s">
        <v>95</v>
      </c>
      <c r="B332" t="s">
        <v>85</v>
      </c>
      <c r="C332" t="s">
        <v>70</v>
      </c>
      <c r="D332" t="s">
        <v>82</v>
      </c>
      <c r="E332" t="s">
        <v>99</v>
      </c>
      <c r="F332" t="s">
        <v>87</v>
      </c>
      <c r="G332" t="s">
        <v>84</v>
      </c>
      <c r="H332">
        <v>27</v>
      </c>
      <c r="I332">
        <v>96852</v>
      </c>
      <c r="J332">
        <v>17</v>
      </c>
      <c r="K332">
        <v>3</v>
      </c>
      <c r="L332">
        <v>1</v>
      </c>
      <c r="M332">
        <v>4</v>
      </c>
      <c r="N332">
        <v>34</v>
      </c>
      <c r="O332">
        <v>43311</v>
      </c>
    </row>
    <row r="333" spans="1:15">
      <c r="A333" t="s">
        <v>102</v>
      </c>
      <c r="B333" t="s">
        <v>76</v>
      </c>
      <c r="C333" t="s">
        <v>90</v>
      </c>
      <c r="D333" t="s">
        <v>91</v>
      </c>
      <c r="E333" t="s">
        <v>83</v>
      </c>
      <c r="F333" t="s">
        <v>87</v>
      </c>
      <c r="G333" t="s">
        <v>97</v>
      </c>
      <c r="H333">
        <v>43</v>
      </c>
      <c r="I333">
        <v>75968</v>
      </c>
      <c r="J333">
        <v>2</v>
      </c>
      <c r="K333">
        <v>13</v>
      </c>
      <c r="L333">
        <v>6</v>
      </c>
      <c r="M333">
        <v>1</v>
      </c>
      <c r="N333">
        <v>25</v>
      </c>
      <c r="O333">
        <v>43380</v>
      </c>
    </row>
    <row r="334" spans="1:15">
      <c r="A334" t="s">
        <v>100</v>
      </c>
      <c r="B334" t="s">
        <v>69</v>
      </c>
      <c r="C334" t="s">
        <v>90</v>
      </c>
      <c r="D334" t="s">
        <v>71</v>
      </c>
      <c r="E334" t="s">
        <v>99</v>
      </c>
      <c r="F334" t="s">
        <v>73</v>
      </c>
      <c r="G334" t="s">
        <v>84</v>
      </c>
      <c r="H334">
        <v>46</v>
      </c>
      <c r="I334">
        <v>47508</v>
      </c>
      <c r="J334">
        <v>6</v>
      </c>
      <c r="K334">
        <v>13</v>
      </c>
      <c r="L334">
        <v>1</v>
      </c>
      <c r="M334">
        <v>7</v>
      </c>
      <c r="N334">
        <v>46</v>
      </c>
      <c r="O334">
        <v>35701</v>
      </c>
    </row>
    <row r="335" spans="1:15">
      <c r="A335" t="s">
        <v>75</v>
      </c>
      <c r="B335" t="s">
        <v>85</v>
      </c>
      <c r="C335" t="s">
        <v>70</v>
      </c>
      <c r="D335" t="s">
        <v>82</v>
      </c>
      <c r="E335" t="s">
        <v>83</v>
      </c>
      <c r="F335" t="s">
        <v>73</v>
      </c>
      <c r="G335" t="s">
        <v>97</v>
      </c>
      <c r="H335">
        <v>39</v>
      </c>
      <c r="I335">
        <v>52005</v>
      </c>
      <c r="J335">
        <v>5</v>
      </c>
      <c r="K335">
        <v>2</v>
      </c>
      <c r="L335">
        <v>14</v>
      </c>
      <c r="M335">
        <v>6</v>
      </c>
      <c r="N335">
        <v>34</v>
      </c>
      <c r="O335">
        <v>42543</v>
      </c>
    </row>
    <row r="336" spans="1:15">
      <c r="A336" t="s">
        <v>81</v>
      </c>
      <c r="B336" t="s">
        <v>69</v>
      </c>
      <c r="C336" t="s">
        <v>77</v>
      </c>
      <c r="D336" t="s">
        <v>82</v>
      </c>
      <c r="E336" t="s">
        <v>94</v>
      </c>
      <c r="F336" t="s">
        <v>73</v>
      </c>
      <c r="G336" t="s">
        <v>74</v>
      </c>
      <c r="H336">
        <v>38</v>
      </c>
      <c r="I336">
        <v>84575</v>
      </c>
      <c r="J336">
        <v>28</v>
      </c>
      <c r="K336">
        <v>5</v>
      </c>
      <c r="L336">
        <v>13</v>
      </c>
      <c r="M336">
        <v>9</v>
      </c>
      <c r="N336">
        <v>55</v>
      </c>
      <c r="O336">
        <v>37479</v>
      </c>
    </row>
    <row r="337" spans="1:15">
      <c r="A337" t="s">
        <v>81</v>
      </c>
      <c r="B337" t="s">
        <v>85</v>
      </c>
      <c r="C337" t="s">
        <v>77</v>
      </c>
      <c r="D337" t="s">
        <v>91</v>
      </c>
      <c r="E337" t="s">
        <v>72</v>
      </c>
      <c r="F337" t="s">
        <v>79</v>
      </c>
      <c r="G337" t="s">
        <v>89</v>
      </c>
      <c r="H337">
        <v>33</v>
      </c>
      <c r="I337">
        <v>110742</v>
      </c>
      <c r="J337">
        <v>5</v>
      </c>
      <c r="K337">
        <v>17</v>
      </c>
      <c r="L337">
        <v>6</v>
      </c>
      <c r="M337">
        <v>7</v>
      </c>
      <c r="N337">
        <v>27</v>
      </c>
      <c r="O337">
        <v>41263</v>
      </c>
    </row>
    <row r="338" spans="1:15">
      <c r="A338" t="s">
        <v>88</v>
      </c>
      <c r="B338" t="s">
        <v>76</v>
      </c>
      <c r="C338" t="s">
        <v>90</v>
      </c>
      <c r="D338" t="s">
        <v>82</v>
      </c>
      <c r="E338" t="s">
        <v>94</v>
      </c>
      <c r="F338" t="s">
        <v>79</v>
      </c>
      <c r="G338" t="s">
        <v>80</v>
      </c>
      <c r="H338">
        <v>27</v>
      </c>
      <c r="I338">
        <v>48971</v>
      </c>
      <c r="J338">
        <v>18</v>
      </c>
      <c r="K338">
        <v>6</v>
      </c>
      <c r="L338">
        <v>3</v>
      </c>
      <c r="M338">
        <v>7</v>
      </c>
      <c r="N338">
        <v>34</v>
      </c>
      <c r="O338">
        <v>36679</v>
      </c>
    </row>
    <row r="339" spans="1:15">
      <c r="A339" t="s">
        <v>68</v>
      </c>
      <c r="B339" t="s">
        <v>69</v>
      </c>
      <c r="C339" t="s">
        <v>90</v>
      </c>
      <c r="D339" t="s">
        <v>82</v>
      </c>
      <c r="E339" t="s">
        <v>78</v>
      </c>
      <c r="F339" t="s">
        <v>73</v>
      </c>
      <c r="G339" t="s">
        <v>80</v>
      </c>
      <c r="H339">
        <v>47</v>
      </c>
      <c r="I339">
        <v>55599</v>
      </c>
      <c r="J339">
        <v>26</v>
      </c>
      <c r="K339">
        <v>2</v>
      </c>
      <c r="L339">
        <v>14</v>
      </c>
      <c r="M339">
        <v>2</v>
      </c>
      <c r="N339">
        <v>22</v>
      </c>
      <c r="O339">
        <v>44754</v>
      </c>
    </row>
    <row r="340" spans="1:15">
      <c r="A340" t="s">
        <v>102</v>
      </c>
      <c r="B340" t="s">
        <v>85</v>
      </c>
      <c r="C340" t="s">
        <v>77</v>
      </c>
      <c r="D340" t="s">
        <v>91</v>
      </c>
      <c r="E340" t="s">
        <v>86</v>
      </c>
      <c r="F340" t="s">
        <v>79</v>
      </c>
      <c r="G340" t="s">
        <v>74</v>
      </c>
      <c r="H340">
        <v>48</v>
      </c>
      <c r="I340">
        <v>117592</v>
      </c>
      <c r="J340">
        <v>20</v>
      </c>
      <c r="K340">
        <v>4</v>
      </c>
      <c r="L340">
        <v>14</v>
      </c>
      <c r="M340">
        <v>9</v>
      </c>
      <c r="N340">
        <v>32</v>
      </c>
      <c r="O340">
        <v>37450</v>
      </c>
    </row>
    <row r="341" spans="1:15">
      <c r="A341" t="s">
        <v>102</v>
      </c>
      <c r="B341" t="s">
        <v>76</v>
      </c>
      <c r="C341" t="s">
        <v>70</v>
      </c>
      <c r="D341" t="s">
        <v>93</v>
      </c>
      <c r="E341" t="s">
        <v>83</v>
      </c>
      <c r="F341" t="s">
        <v>87</v>
      </c>
      <c r="G341" t="s">
        <v>101</v>
      </c>
      <c r="H341">
        <v>29</v>
      </c>
      <c r="I341">
        <v>96914</v>
      </c>
      <c r="J341">
        <v>27</v>
      </c>
      <c r="K341">
        <v>11</v>
      </c>
      <c r="L341">
        <v>8</v>
      </c>
      <c r="M341">
        <v>9</v>
      </c>
      <c r="N341">
        <v>53</v>
      </c>
      <c r="O341">
        <v>44468</v>
      </c>
    </row>
    <row r="342" spans="1:15">
      <c r="A342" t="s">
        <v>88</v>
      </c>
      <c r="B342" t="s">
        <v>69</v>
      </c>
      <c r="C342" t="s">
        <v>90</v>
      </c>
      <c r="D342" t="s">
        <v>91</v>
      </c>
      <c r="E342" t="s">
        <v>99</v>
      </c>
      <c r="F342" t="s">
        <v>87</v>
      </c>
      <c r="G342" t="s">
        <v>89</v>
      </c>
      <c r="H342">
        <v>40</v>
      </c>
      <c r="I342">
        <v>97055</v>
      </c>
      <c r="J342">
        <v>12</v>
      </c>
      <c r="K342">
        <v>8</v>
      </c>
      <c r="L342">
        <v>13</v>
      </c>
      <c r="M342">
        <v>6</v>
      </c>
      <c r="N342">
        <v>43</v>
      </c>
      <c r="O342">
        <v>42817</v>
      </c>
    </row>
    <row r="343" spans="1:15">
      <c r="A343" t="s">
        <v>88</v>
      </c>
      <c r="B343" t="s">
        <v>69</v>
      </c>
      <c r="C343" t="s">
        <v>98</v>
      </c>
      <c r="D343" t="s">
        <v>93</v>
      </c>
      <c r="E343" t="s">
        <v>72</v>
      </c>
      <c r="F343" t="s">
        <v>87</v>
      </c>
      <c r="G343" t="s">
        <v>84</v>
      </c>
      <c r="H343">
        <v>63</v>
      </c>
      <c r="I343">
        <v>117697</v>
      </c>
      <c r="J343">
        <v>7</v>
      </c>
      <c r="K343">
        <v>12</v>
      </c>
      <c r="L343">
        <v>6</v>
      </c>
      <c r="M343">
        <v>3</v>
      </c>
      <c r="N343">
        <v>59</v>
      </c>
      <c r="O343">
        <v>43753</v>
      </c>
    </row>
    <row r="344" spans="1:15">
      <c r="A344" t="s">
        <v>88</v>
      </c>
      <c r="B344" t="s">
        <v>85</v>
      </c>
      <c r="C344" t="s">
        <v>70</v>
      </c>
      <c r="D344" t="s">
        <v>71</v>
      </c>
      <c r="E344" t="s">
        <v>83</v>
      </c>
      <c r="F344" t="s">
        <v>73</v>
      </c>
      <c r="G344" t="s">
        <v>74</v>
      </c>
      <c r="H344">
        <v>22</v>
      </c>
      <c r="I344">
        <v>35355</v>
      </c>
      <c r="J344">
        <v>3</v>
      </c>
      <c r="K344">
        <v>8</v>
      </c>
      <c r="L344">
        <v>13</v>
      </c>
      <c r="M344">
        <v>1</v>
      </c>
      <c r="N344">
        <v>51</v>
      </c>
      <c r="O344">
        <v>42961</v>
      </c>
    </row>
    <row r="345" spans="1:15">
      <c r="A345" t="s">
        <v>75</v>
      </c>
      <c r="B345" t="s">
        <v>85</v>
      </c>
      <c r="C345" t="s">
        <v>90</v>
      </c>
      <c r="D345" t="s">
        <v>93</v>
      </c>
      <c r="E345" t="s">
        <v>99</v>
      </c>
      <c r="F345" t="s">
        <v>79</v>
      </c>
      <c r="G345" t="s">
        <v>84</v>
      </c>
      <c r="H345">
        <v>50</v>
      </c>
      <c r="I345">
        <v>84120</v>
      </c>
      <c r="J345">
        <v>10</v>
      </c>
      <c r="K345">
        <v>11</v>
      </c>
      <c r="L345">
        <v>11</v>
      </c>
      <c r="M345">
        <v>4</v>
      </c>
      <c r="N345">
        <v>51</v>
      </c>
      <c r="O345">
        <v>40390</v>
      </c>
    </row>
    <row r="346" spans="1:15">
      <c r="A346" t="s">
        <v>100</v>
      </c>
      <c r="B346" t="s">
        <v>85</v>
      </c>
      <c r="C346" t="s">
        <v>90</v>
      </c>
      <c r="D346" t="s">
        <v>93</v>
      </c>
      <c r="E346" t="s">
        <v>86</v>
      </c>
      <c r="F346" t="s">
        <v>73</v>
      </c>
      <c r="G346" t="s">
        <v>92</v>
      </c>
      <c r="H346">
        <v>56</v>
      </c>
      <c r="I346">
        <v>104619</v>
      </c>
      <c r="J346">
        <v>34</v>
      </c>
      <c r="K346">
        <v>8</v>
      </c>
      <c r="L346">
        <v>13</v>
      </c>
      <c r="M346">
        <v>3</v>
      </c>
      <c r="N346">
        <v>49</v>
      </c>
      <c r="O346">
        <v>43731</v>
      </c>
    </row>
    <row r="347" spans="1:15">
      <c r="A347" t="s">
        <v>102</v>
      </c>
      <c r="B347" t="s">
        <v>76</v>
      </c>
      <c r="C347" t="s">
        <v>98</v>
      </c>
      <c r="D347" t="s">
        <v>71</v>
      </c>
      <c r="E347" t="s">
        <v>94</v>
      </c>
      <c r="F347" t="s">
        <v>79</v>
      </c>
      <c r="G347" t="s">
        <v>80</v>
      </c>
      <c r="H347">
        <v>61</v>
      </c>
      <c r="I347">
        <v>68342</v>
      </c>
      <c r="J347">
        <v>25</v>
      </c>
      <c r="K347">
        <v>8</v>
      </c>
      <c r="L347">
        <v>1</v>
      </c>
      <c r="M347">
        <v>1</v>
      </c>
      <c r="N347">
        <v>32</v>
      </c>
      <c r="O347">
        <v>41432</v>
      </c>
    </row>
    <row r="348" spans="1:15">
      <c r="A348" t="s">
        <v>75</v>
      </c>
      <c r="B348" t="s">
        <v>85</v>
      </c>
      <c r="C348" t="s">
        <v>98</v>
      </c>
      <c r="D348" t="s">
        <v>93</v>
      </c>
      <c r="E348" t="s">
        <v>86</v>
      </c>
      <c r="F348" t="s">
        <v>87</v>
      </c>
      <c r="G348" t="s">
        <v>84</v>
      </c>
      <c r="H348">
        <v>35</v>
      </c>
      <c r="I348">
        <v>115992</v>
      </c>
      <c r="J348">
        <v>35</v>
      </c>
      <c r="K348">
        <v>17</v>
      </c>
      <c r="L348">
        <v>5</v>
      </c>
      <c r="M348">
        <v>3</v>
      </c>
      <c r="N348">
        <v>20</v>
      </c>
      <c r="O348">
        <v>40559</v>
      </c>
    </row>
    <row r="349" spans="1:15">
      <c r="A349" t="s">
        <v>88</v>
      </c>
      <c r="B349" t="s">
        <v>69</v>
      </c>
      <c r="C349" t="s">
        <v>77</v>
      </c>
      <c r="D349" t="s">
        <v>91</v>
      </c>
      <c r="E349" t="s">
        <v>96</v>
      </c>
      <c r="F349" t="s">
        <v>73</v>
      </c>
      <c r="G349" t="s">
        <v>97</v>
      </c>
      <c r="H349">
        <v>56</v>
      </c>
      <c r="I349">
        <v>108860</v>
      </c>
      <c r="J349">
        <v>16</v>
      </c>
      <c r="K349">
        <v>16</v>
      </c>
      <c r="L349">
        <v>8</v>
      </c>
      <c r="M349">
        <v>4</v>
      </c>
      <c r="N349">
        <v>53</v>
      </c>
      <c r="O349">
        <v>45459</v>
      </c>
    </row>
    <row r="350" spans="1:15">
      <c r="A350" t="s">
        <v>102</v>
      </c>
      <c r="B350" t="s">
        <v>69</v>
      </c>
      <c r="C350" t="s">
        <v>70</v>
      </c>
      <c r="D350" t="s">
        <v>93</v>
      </c>
      <c r="E350" t="s">
        <v>78</v>
      </c>
      <c r="F350" t="s">
        <v>79</v>
      </c>
      <c r="G350" t="s">
        <v>84</v>
      </c>
      <c r="H350">
        <v>41</v>
      </c>
      <c r="I350">
        <v>32257</v>
      </c>
      <c r="J350">
        <v>2</v>
      </c>
      <c r="K350">
        <v>14</v>
      </c>
      <c r="L350">
        <v>3</v>
      </c>
      <c r="M350">
        <v>8</v>
      </c>
      <c r="N350">
        <v>34</v>
      </c>
      <c r="O350">
        <v>41487</v>
      </c>
    </row>
    <row r="351" spans="1:15">
      <c r="A351" t="s">
        <v>75</v>
      </c>
      <c r="B351" t="s">
        <v>85</v>
      </c>
      <c r="C351" t="s">
        <v>70</v>
      </c>
      <c r="D351" t="s">
        <v>71</v>
      </c>
      <c r="E351" t="s">
        <v>96</v>
      </c>
      <c r="F351" t="s">
        <v>79</v>
      </c>
      <c r="G351" t="s">
        <v>92</v>
      </c>
      <c r="H351">
        <v>34</v>
      </c>
      <c r="I351">
        <v>57364</v>
      </c>
      <c r="J351">
        <v>24</v>
      </c>
      <c r="K351">
        <v>11</v>
      </c>
      <c r="L351">
        <v>12</v>
      </c>
      <c r="M351">
        <v>9</v>
      </c>
      <c r="N351">
        <v>33</v>
      </c>
      <c r="O351">
        <v>41566</v>
      </c>
    </row>
    <row r="352" spans="1:15">
      <c r="A352" t="s">
        <v>100</v>
      </c>
      <c r="B352" t="s">
        <v>85</v>
      </c>
      <c r="C352" t="s">
        <v>77</v>
      </c>
      <c r="D352" t="s">
        <v>91</v>
      </c>
      <c r="E352" t="s">
        <v>72</v>
      </c>
      <c r="F352" t="s">
        <v>87</v>
      </c>
      <c r="G352" t="s">
        <v>89</v>
      </c>
      <c r="H352">
        <v>59</v>
      </c>
      <c r="I352">
        <v>54972</v>
      </c>
      <c r="J352">
        <v>10</v>
      </c>
      <c r="K352">
        <v>7</v>
      </c>
      <c r="L352">
        <v>6</v>
      </c>
      <c r="M352">
        <v>3</v>
      </c>
      <c r="N352">
        <v>48</v>
      </c>
      <c r="O352">
        <v>42088</v>
      </c>
    </row>
    <row r="353" spans="1:15">
      <c r="A353" t="s">
        <v>75</v>
      </c>
      <c r="B353" t="s">
        <v>69</v>
      </c>
      <c r="C353" t="s">
        <v>70</v>
      </c>
      <c r="D353" t="s">
        <v>71</v>
      </c>
      <c r="E353" t="s">
        <v>83</v>
      </c>
      <c r="F353" t="s">
        <v>73</v>
      </c>
      <c r="G353" t="s">
        <v>80</v>
      </c>
      <c r="H353">
        <v>29</v>
      </c>
      <c r="I353">
        <v>56654</v>
      </c>
      <c r="J353">
        <v>38</v>
      </c>
      <c r="K353">
        <v>16</v>
      </c>
      <c r="L353">
        <v>5</v>
      </c>
      <c r="M353">
        <v>6</v>
      </c>
      <c r="N353">
        <v>53</v>
      </c>
      <c r="O353">
        <v>35187</v>
      </c>
    </row>
    <row r="354" spans="1:15">
      <c r="A354" t="s">
        <v>100</v>
      </c>
      <c r="B354" t="s">
        <v>76</v>
      </c>
      <c r="C354" t="s">
        <v>70</v>
      </c>
      <c r="D354" t="s">
        <v>71</v>
      </c>
      <c r="E354" t="s">
        <v>72</v>
      </c>
      <c r="F354" t="s">
        <v>73</v>
      </c>
      <c r="G354" t="s">
        <v>74</v>
      </c>
      <c r="H354">
        <v>64</v>
      </c>
      <c r="I354">
        <v>110769</v>
      </c>
      <c r="J354">
        <v>22</v>
      </c>
      <c r="K354">
        <v>13</v>
      </c>
      <c r="L354">
        <v>6</v>
      </c>
      <c r="M354">
        <v>5</v>
      </c>
      <c r="N354">
        <v>37</v>
      </c>
      <c r="O354">
        <v>38722</v>
      </c>
    </row>
    <row r="355" spans="1:15">
      <c r="A355" t="s">
        <v>88</v>
      </c>
      <c r="B355" t="s">
        <v>85</v>
      </c>
      <c r="C355" t="s">
        <v>70</v>
      </c>
      <c r="D355" t="s">
        <v>82</v>
      </c>
      <c r="E355" t="s">
        <v>94</v>
      </c>
      <c r="F355" t="s">
        <v>73</v>
      </c>
      <c r="G355" t="s">
        <v>92</v>
      </c>
      <c r="H355">
        <v>41</v>
      </c>
      <c r="I355">
        <v>111423</v>
      </c>
      <c r="J355">
        <v>26</v>
      </c>
      <c r="K355">
        <v>15</v>
      </c>
      <c r="L355">
        <v>10</v>
      </c>
      <c r="M355">
        <v>6</v>
      </c>
      <c r="N355">
        <v>26</v>
      </c>
      <c r="O355">
        <v>40434</v>
      </c>
    </row>
    <row r="356" spans="1:15">
      <c r="A356" t="s">
        <v>100</v>
      </c>
      <c r="B356" t="s">
        <v>85</v>
      </c>
      <c r="C356" t="s">
        <v>70</v>
      </c>
      <c r="D356" t="s">
        <v>82</v>
      </c>
      <c r="E356" t="s">
        <v>99</v>
      </c>
      <c r="F356" t="s">
        <v>87</v>
      </c>
      <c r="G356" t="s">
        <v>80</v>
      </c>
      <c r="H356">
        <v>54</v>
      </c>
      <c r="I356">
        <v>59320</v>
      </c>
      <c r="J356">
        <v>39</v>
      </c>
      <c r="K356">
        <v>16</v>
      </c>
      <c r="L356">
        <v>1</v>
      </c>
      <c r="M356">
        <v>4</v>
      </c>
      <c r="N356">
        <v>48</v>
      </c>
      <c r="O356">
        <v>41115</v>
      </c>
    </row>
    <row r="357" spans="1:15">
      <c r="A357" t="s">
        <v>102</v>
      </c>
      <c r="B357" t="s">
        <v>69</v>
      </c>
      <c r="C357" t="s">
        <v>70</v>
      </c>
      <c r="D357" t="s">
        <v>71</v>
      </c>
      <c r="E357" t="s">
        <v>86</v>
      </c>
      <c r="F357" t="s">
        <v>73</v>
      </c>
      <c r="G357" t="s">
        <v>84</v>
      </c>
      <c r="H357">
        <v>47</v>
      </c>
      <c r="I357">
        <v>50808</v>
      </c>
      <c r="J357">
        <v>27</v>
      </c>
      <c r="K357">
        <v>9</v>
      </c>
      <c r="L357">
        <v>7</v>
      </c>
      <c r="M357">
        <v>6</v>
      </c>
      <c r="N357">
        <v>50</v>
      </c>
      <c r="O357">
        <v>42393</v>
      </c>
    </row>
    <row r="358" spans="1:15">
      <c r="A358" t="s">
        <v>88</v>
      </c>
      <c r="B358" t="s">
        <v>85</v>
      </c>
      <c r="C358" t="s">
        <v>98</v>
      </c>
      <c r="D358" t="s">
        <v>71</v>
      </c>
      <c r="E358" t="s">
        <v>96</v>
      </c>
      <c r="F358" t="s">
        <v>87</v>
      </c>
      <c r="G358" t="s">
        <v>89</v>
      </c>
      <c r="H358">
        <v>60</v>
      </c>
      <c r="I358">
        <v>82389</v>
      </c>
      <c r="J358">
        <v>29</v>
      </c>
      <c r="K358">
        <v>3</v>
      </c>
      <c r="L358">
        <v>9</v>
      </c>
      <c r="M358">
        <v>7</v>
      </c>
      <c r="N358">
        <v>44</v>
      </c>
      <c r="O358">
        <v>44443</v>
      </c>
    </row>
    <row r="359" spans="1:15">
      <c r="A359" t="s">
        <v>102</v>
      </c>
      <c r="B359" t="s">
        <v>76</v>
      </c>
      <c r="C359" t="s">
        <v>70</v>
      </c>
      <c r="D359" t="s">
        <v>71</v>
      </c>
      <c r="E359" t="s">
        <v>96</v>
      </c>
      <c r="F359" t="s">
        <v>87</v>
      </c>
      <c r="G359" t="s">
        <v>101</v>
      </c>
      <c r="H359">
        <v>42</v>
      </c>
      <c r="I359">
        <v>64773</v>
      </c>
      <c r="J359">
        <v>38</v>
      </c>
      <c r="K359">
        <v>19</v>
      </c>
      <c r="L359">
        <v>2</v>
      </c>
      <c r="M359">
        <v>9</v>
      </c>
      <c r="N359">
        <v>57</v>
      </c>
      <c r="O359">
        <v>38260</v>
      </c>
    </row>
    <row r="360" spans="1:15">
      <c r="A360" t="s">
        <v>81</v>
      </c>
      <c r="B360" t="s">
        <v>69</v>
      </c>
      <c r="C360" t="s">
        <v>98</v>
      </c>
      <c r="D360" t="s">
        <v>82</v>
      </c>
      <c r="E360" t="s">
        <v>94</v>
      </c>
      <c r="F360" t="s">
        <v>87</v>
      </c>
      <c r="G360" t="s">
        <v>89</v>
      </c>
      <c r="H360">
        <v>63</v>
      </c>
      <c r="I360">
        <v>81168</v>
      </c>
      <c r="J360">
        <v>20</v>
      </c>
      <c r="K360">
        <v>5</v>
      </c>
      <c r="L360">
        <v>10</v>
      </c>
      <c r="M360">
        <v>7</v>
      </c>
      <c r="N360">
        <v>33</v>
      </c>
      <c r="O360">
        <v>40242</v>
      </c>
    </row>
    <row r="361" spans="1:15">
      <c r="A361" t="s">
        <v>95</v>
      </c>
      <c r="B361" t="s">
        <v>85</v>
      </c>
      <c r="C361" t="s">
        <v>70</v>
      </c>
      <c r="D361" t="s">
        <v>82</v>
      </c>
      <c r="E361" t="s">
        <v>96</v>
      </c>
      <c r="F361" t="s">
        <v>79</v>
      </c>
      <c r="G361" t="s">
        <v>101</v>
      </c>
      <c r="H361">
        <v>64</v>
      </c>
      <c r="I361">
        <v>57747</v>
      </c>
      <c r="J361">
        <v>27</v>
      </c>
      <c r="K361">
        <v>10</v>
      </c>
      <c r="L361">
        <v>5</v>
      </c>
      <c r="M361">
        <v>6</v>
      </c>
      <c r="N361">
        <v>27</v>
      </c>
      <c r="O361">
        <v>42105</v>
      </c>
    </row>
    <row r="362" spans="1:15">
      <c r="A362" t="s">
        <v>100</v>
      </c>
      <c r="B362" t="s">
        <v>69</v>
      </c>
      <c r="C362" t="s">
        <v>77</v>
      </c>
      <c r="D362" t="s">
        <v>93</v>
      </c>
      <c r="E362" t="s">
        <v>94</v>
      </c>
      <c r="F362" t="s">
        <v>73</v>
      </c>
      <c r="G362" t="s">
        <v>97</v>
      </c>
      <c r="H362">
        <v>62</v>
      </c>
      <c r="I362">
        <v>106396</v>
      </c>
      <c r="J362">
        <v>20</v>
      </c>
      <c r="K362">
        <v>17</v>
      </c>
      <c r="L362">
        <v>10</v>
      </c>
      <c r="M362">
        <v>1</v>
      </c>
      <c r="N362">
        <v>46</v>
      </c>
      <c r="O362">
        <v>44074</v>
      </c>
    </row>
    <row r="363" spans="1:15">
      <c r="A363" t="s">
        <v>95</v>
      </c>
      <c r="B363" t="s">
        <v>85</v>
      </c>
      <c r="C363" t="s">
        <v>90</v>
      </c>
      <c r="D363" t="s">
        <v>93</v>
      </c>
      <c r="E363" t="s">
        <v>72</v>
      </c>
      <c r="F363" t="s">
        <v>73</v>
      </c>
      <c r="G363" t="s">
        <v>89</v>
      </c>
      <c r="H363">
        <v>30</v>
      </c>
      <c r="I363">
        <v>113692</v>
      </c>
      <c r="J363">
        <v>19</v>
      </c>
      <c r="K363">
        <v>15</v>
      </c>
      <c r="L363">
        <v>4</v>
      </c>
      <c r="M363">
        <v>2</v>
      </c>
      <c r="N363">
        <v>21</v>
      </c>
      <c r="O363">
        <v>35719</v>
      </c>
    </row>
    <row r="364" spans="1:15">
      <c r="A364" t="s">
        <v>95</v>
      </c>
      <c r="B364" t="s">
        <v>85</v>
      </c>
      <c r="C364" t="s">
        <v>98</v>
      </c>
      <c r="D364" t="s">
        <v>71</v>
      </c>
      <c r="E364" t="s">
        <v>86</v>
      </c>
      <c r="F364" t="s">
        <v>87</v>
      </c>
      <c r="G364" t="s">
        <v>80</v>
      </c>
      <c r="H364">
        <v>45</v>
      </c>
      <c r="I364">
        <v>87505</v>
      </c>
      <c r="J364">
        <v>20</v>
      </c>
      <c r="K364">
        <v>8</v>
      </c>
      <c r="L364">
        <v>6</v>
      </c>
      <c r="M364">
        <v>1</v>
      </c>
      <c r="N364">
        <v>36</v>
      </c>
      <c r="O364">
        <v>38056</v>
      </c>
    </row>
    <row r="365" spans="1:15">
      <c r="A365" t="s">
        <v>100</v>
      </c>
      <c r="B365" t="s">
        <v>85</v>
      </c>
      <c r="C365" t="s">
        <v>70</v>
      </c>
      <c r="D365" t="s">
        <v>91</v>
      </c>
      <c r="E365" t="s">
        <v>83</v>
      </c>
      <c r="F365" t="s">
        <v>87</v>
      </c>
      <c r="G365" t="s">
        <v>101</v>
      </c>
      <c r="H365">
        <v>58</v>
      </c>
      <c r="I365">
        <v>115896</v>
      </c>
      <c r="J365">
        <v>35</v>
      </c>
      <c r="K365">
        <v>15</v>
      </c>
      <c r="L365">
        <v>6</v>
      </c>
      <c r="M365">
        <v>9</v>
      </c>
      <c r="N365">
        <v>56</v>
      </c>
      <c r="O365">
        <v>43347</v>
      </c>
    </row>
    <row r="366" spans="1:15">
      <c r="A366" t="s">
        <v>88</v>
      </c>
      <c r="B366" t="s">
        <v>76</v>
      </c>
      <c r="C366" t="s">
        <v>77</v>
      </c>
      <c r="D366" t="s">
        <v>91</v>
      </c>
      <c r="E366" t="s">
        <v>99</v>
      </c>
      <c r="F366" t="s">
        <v>73</v>
      </c>
      <c r="G366" t="s">
        <v>74</v>
      </c>
      <c r="H366">
        <v>62</v>
      </c>
      <c r="I366">
        <v>48135</v>
      </c>
      <c r="J366">
        <v>2</v>
      </c>
      <c r="K366">
        <v>14</v>
      </c>
      <c r="L366">
        <v>11</v>
      </c>
      <c r="M366">
        <v>9</v>
      </c>
      <c r="N366">
        <v>33</v>
      </c>
      <c r="O366">
        <v>44517</v>
      </c>
    </row>
    <row r="367" spans="1:15">
      <c r="A367" t="s">
        <v>81</v>
      </c>
      <c r="B367" t="s">
        <v>76</v>
      </c>
      <c r="C367" t="s">
        <v>90</v>
      </c>
      <c r="D367" t="s">
        <v>82</v>
      </c>
      <c r="E367" t="s">
        <v>83</v>
      </c>
      <c r="F367" t="s">
        <v>87</v>
      </c>
      <c r="G367" t="s">
        <v>80</v>
      </c>
      <c r="H367">
        <v>38</v>
      </c>
      <c r="I367">
        <v>77377</v>
      </c>
      <c r="J367">
        <v>30</v>
      </c>
      <c r="K367">
        <v>7</v>
      </c>
      <c r="L367">
        <v>2</v>
      </c>
      <c r="M367">
        <v>7</v>
      </c>
      <c r="N367">
        <v>44</v>
      </c>
      <c r="O367">
        <v>42408</v>
      </c>
    </row>
    <row r="368" spans="1:15">
      <c r="A368" t="s">
        <v>102</v>
      </c>
      <c r="B368" t="s">
        <v>69</v>
      </c>
      <c r="C368" t="s">
        <v>98</v>
      </c>
      <c r="D368" t="s">
        <v>82</v>
      </c>
      <c r="E368" t="s">
        <v>72</v>
      </c>
      <c r="F368" t="s">
        <v>73</v>
      </c>
      <c r="G368" t="s">
        <v>74</v>
      </c>
      <c r="H368">
        <v>45</v>
      </c>
      <c r="I368">
        <v>53554</v>
      </c>
      <c r="J368">
        <v>34</v>
      </c>
      <c r="K368">
        <v>12</v>
      </c>
      <c r="L368">
        <v>2</v>
      </c>
      <c r="M368">
        <v>2</v>
      </c>
      <c r="N368">
        <v>49</v>
      </c>
      <c r="O368">
        <v>45271</v>
      </c>
    </row>
    <row r="369" spans="1:15">
      <c r="A369" t="s">
        <v>75</v>
      </c>
      <c r="B369" t="s">
        <v>85</v>
      </c>
      <c r="C369" t="s">
        <v>90</v>
      </c>
      <c r="D369" t="s">
        <v>82</v>
      </c>
      <c r="E369" t="s">
        <v>99</v>
      </c>
      <c r="F369" t="s">
        <v>79</v>
      </c>
      <c r="G369" t="s">
        <v>89</v>
      </c>
      <c r="H369">
        <v>42</v>
      </c>
      <c r="I369">
        <v>92491</v>
      </c>
      <c r="J369">
        <v>22</v>
      </c>
      <c r="K369">
        <v>17</v>
      </c>
      <c r="L369">
        <v>4</v>
      </c>
      <c r="M369">
        <v>6</v>
      </c>
      <c r="N369">
        <v>48</v>
      </c>
      <c r="O369">
        <v>40856</v>
      </c>
    </row>
    <row r="370" spans="1:15">
      <c r="A370" t="s">
        <v>102</v>
      </c>
      <c r="B370" t="s">
        <v>85</v>
      </c>
      <c r="C370" t="s">
        <v>77</v>
      </c>
      <c r="D370" t="s">
        <v>71</v>
      </c>
      <c r="E370" t="s">
        <v>96</v>
      </c>
      <c r="F370" t="s">
        <v>87</v>
      </c>
      <c r="G370" t="s">
        <v>74</v>
      </c>
      <c r="H370">
        <v>60</v>
      </c>
      <c r="I370">
        <v>85621</v>
      </c>
      <c r="J370">
        <v>3</v>
      </c>
      <c r="K370">
        <v>17</v>
      </c>
      <c r="L370">
        <v>1</v>
      </c>
      <c r="M370">
        <v>4</v>
      </c>
      <c r="N370">
        <v>39</v>
      </c>
      <c r="O370">
        <v>35647</v>
      </c>
    </row>
    <row r="371" spans="1:15">
      <c r="A371" t="s">
        <v>75</v>
      </c>
      <c r="B371" t="s">
        <v>76</v>
      </c>
      <c r="C371" t="s">
        <v>98</v>
      </c>
      <c r="D371" t="s">
        <v>91</v>
      </c>
      <c r="E371" t="s">
        <v>78</v>
      </c>
      <c r="F371" t="s">
        <v>73</v>
      </c>
      <c r="G371" t="s">
        <v>101</v>
      </c>
      <c r="H371">
        <v>62</v>
      </c>
      <c r="I371">
        <v>88283</v>
      </c>
      <c r="J371">
        <v>6</v>
      </c>
      <c r="K371">
        <v>10</v>
      </c>
      <c r="L371">
        <v>9</v>
      </c>
      <c r="M371">
        <v>1</v>
      </c>
      <c r="N371">
        <v>40</v>
      </c>
      <c r="O371">
        <v>42804</v>
      </c>
    </row>
    <row r="372" spans="1:15">
      <c r="A372" t="s">
        <v>102</v>
      </c>
      <c r="B372" t="s">
        <v>85</v>
      </c>
      <c r="C372" t="s">
        <v>90</v>
      </c>
      <c r="D372" t="s">
        <v>93</v>
      </c>
      <c r="E372" t="s">
        <v>72</v>
      </c>
      <c r="F372" t="s">
        <v>87</v>
      </c>
      <c r="G372" t="s">
        <v>80</v>
      </c>
      <c r="H372">
        <v>60</v>
      </c>
      <c r="I372">
        <v>115140</v>
      </c>
      <c r="J372">
        <v>15</v>
      </c>
      <c r="K372">
        <v>19</v>
      </c>
      <c r="L372">
        <v>14</v>
      </c>
      <c r="M372">
        <v>1</v>
      </c>
      <c r="N372">
        <v>41</v>
      </c>
      <c r="O372">
        <v>36326</v>
      </c>
    </row>
    <row r="373" spans="1:15">
      <c r="A373" t="s">
        <v>100</v>
      </c>
      <c r="B373" t="s">
        <v>76</v>
      </c>
      <c r="C373" t="s">
        <v>70</v>
      </c>
      <c r="D373" t="s">
        <v>71</v>
      </c>
      <c r="E373" t="s">
        <v>72</v>
      </c>
      <c r="F373" t="s">
        <v>73</v>
      </c>
      <c r="G373" t="s">
        <v>84</v>
      </c>
      <c r="H373">
        <v>34</v>
      </c>
      <c r="I373">
        <v>46923</v>
      </c>
      <c r="J373">
        <v>27</v>
      </c>
      <c r="K373">
        <v>14</v>
      </c>
      <c r="L373">
        <v>14</v>
      </c>
      <c r="M373">
        <v>5</v>
      </c>
      <c r="N373">
        <v>54</v>
      </c>
      <c r="O373">
        <v>35103</v>
      </c>
    </row>
    <row r="374" spans="1:15">
      <c r="A374" t="s">
        <v>81</v>
      </c>
      <c r="B374" t="s">
        <v>85</v>
      </c>
      <c r="C374" t="s">
        <v>98</v>
      </c>
      <c r="D374" t="s">
        <v>93</v>
      </c>
      <c r="E374" t="s">
        <v>86</v>
      </c>
      <c r="F374" t="s">
        <v>73</v>
      </c>
      <c r="G374" t="s">
        <v>92</v>
      </c>
      <c r="H374">
        <v>32</v>
      </c>
      <c r="I374">
        <v>77591</v>
      </c>
      <c r="J374">
        <v>10</v>
      </c>
      <c r="K374">
        <v>11</v>
      </c>
      <c r="L374">
        <v>13</v>
      </c>
      <c r="M374">
        <v>2</v>
      </c>
      <c r="N374">
        <v>56</v>
      </c>
      <c r="O374">
        <v>41859</v>
      </c>
    </row>
    <row r="375" spans="1:15">
      <c r="A375" t="s">
        <v>75</v>
      </c>
      <c r="B375" t="s">
        <v>69</v>
      </c>
      <c r="C375" t="s">
        <v>90</v>
      </c>
      <c r="D375" t="s">
        <v>93</v>
      </c>
      <c r="E375" t="s">
        <v>83</v>
      </c>
      <c r="F375" t="s">
        <v>87</v>
      </c>
      <c r="G375" t="s">
        <v>101</v>
      </c>
      <c r="H375">
        <v>40</v>
      </c>
      <c r="I375">
        <v>92261</v>
      </c>
      <c r="J375">
        <v>9</v>
      </c>
      <c r="K375">
        <v>2</v>
      </c>
      <c r="L375">
        <v>7</v>
      </c>
      <c r="M375">
        <v>4</v>
      </c>
      <c r="N375">
        <v>35</v>
      </c>
      <c r="O375">
        <v>43211</v>
      </c>
    </row>
    <row r="376" spans="1:15">
      <c r="A376" t="s">
        <v>68</v>
      </c>
      <c r="B376" t="s">
        <v>85</v>
      </c>
      <c r="C376" t="s">
        <v>77</v>
      </c>
      <c r="D376" t="s">
        <v>71</v>
      </c>
      <c r="E376" t="s">
        <v>72</v>
      </c>
      <c r="F376" t="s">
        <v>79</v>
      </c>
      <c r="G376" t="s">
        <v>101</v>
      </c>
      <c r="H376">
        <v>32</v>
      </c>
      <c r="I376">
        <v>84336</v>
      </c>
      <c r="J376">
        <v>33</v>
      </c>
      <c r="K376">
        <v>18</v>
      </c>
      <c r="L376">
        <v>12</v>
      </c>
      <c r="M376">
        <v>1</v>
      </c>
      <c r="N376">
        <v>36</v>
      </c>
      <c r="O376">
        <v>41670</v>
      </c>
    </row>
    <row r="377" spans="1:15">
      <c r="A377" t="s">
        <v>88</v>
      </c>
      <c r="B377" t="s">
        <v>85</v>
      </c>
      <c r="C377" t="s">
        <v>77</v>
      </c>
      <c r="D377" t="s">
        <v>93</v>
      </c>
      <c r="E377" t="s">
        <v>72</v>
      </c>
      <c r="F377" t="s">
        <v>73</v>
      </c>
      <c r="G377" t="s">
        <v>84</v>
      </c>
      <c r="H377">
        <v>34</v>
      </c>
      <c r="I377">
        <v>104083</v>
      </c>
      <c r="J377">
        <v>32</v>
      </c>
      <c r="K377">
        <v>7</v>
      </c>
      <c r="L377">
        <v>7</v>
      </c>
      <c r="M377">
        <v>4</v>
      </c>
      <c r="N377">
        <v>35</v>
      </c>
      <c r="O377">
        <v>39902</v>
      </c>
    </row>
    <row r="378" spans="1:15">
      <c r="A378" t="s">
        <v>102</v>
      </c>
      <c r="B378" t="s">
        <v>76</v>
      </c>
      <c r="C378" t="s">
        <v>98</v>
      </c>
      <c r="D378" t="s">
        <v>91</v>
      </c>
      <c r="E378" t="s">
        <v>96</v>
      </c>
      <c r="F378" t="s">
        <v>73</v>
      </c>
      <c r="G378" t="s">
        <v>80</v>
      </c>
      <c r="H378">
        <v>22</v>
      </c>
      <c r="I378">
        <v>90948</v>
      </c>
      <c r="J378">
        <v>6</v>
      </c>
      <c r="K378">
        <v>12</v>
      </c>
      <c r="L378">
        <v>3</v>
      </c>
      <c r="M378">
        <v>6</v>
      </c>
      <c r="N378">
        <v>21</v>
      </c>
      <c r="O378">
        <v>37747</v>
      </c>
    </row>
    <row r="379" spans="1:15">
      <c r="A379" t="s">
        <v>102</v>
      </c>
      <c r="B379" t="s">
        <v>85</v>
      </c>
      <c r="C379" t="s">
        <v>90</v>
      </c>
      <c r="D379" t="s">
        <v>93</v>
      </c>
      <c r="E379" t="s">
        <v>96</v>
      </c>
      <c r="F379" t="s">
        <v>73</v>
      </c>
      <c r="G379" t="s">
        <v>80</v>
      </c>
      <c r="H379">
        <v>61</v>
      </c>
      <c r="I379">
        <v>63002</v>
      </c>
      <c r="J379">
        <v>36</v>
      </c>
      <c r="K379">
        <v>2</v>
      </c>
      <c r="L379">
        <v>11</v>
      </c>
      <c r="M379">
        <v>4</v>
      </c>
      <c r="N379">
        <v>23</v>
      </c>
      <c r="O379">
        <v>37285</v>
      </c>
    </row>
    <row r="380" spans="1:15">
      <c r="A380" t="s">
        <v>75</v>
      </c>
      <c r="B380" t="s">
        <v>85</v>
      </c>
      <c r="C380" t="s">
        <v>98</v>
      </c>
      <c r="D380" t="s">
        <v>91</v>
      </c>
      <c r="E380" t="s">
        <v>99</v>
      </c>
      <c r="F380" t="s">
        <v>79</v>
      </c>
      <c r="G380" t="s">
        <v>89</v>
      </c>
      <c r="H380">
        <v>40</v>
      </c>
      <c r="I380">
        <v>110098</v>
      </c>
      <c r="J380">
        <v>2</v>
      </c>
      <c r="K380">
        <v>18</v>
      </c>
      <c r="L380">
        <v>12</v>
      </c>
      <c r="M380">
        <v>1</v>
      </c>
      <c r="N380">
        <v>40</v>
      </c>
      <c r="O380">
        <v>43775</v>
      </c>
    </row>
    <row r="381" spans="1:15">
      <c r="A381" t="s">
        <v>88</v>
      </c>
      <c r="B381" t="s">
        <v>76</v>
      </c>
      <c r="C381" t="s">
        <v>98</v>
      </c>
      <c r="D381" t="s">
        <v>91</v>
      </c>
      <c r="E381" t="s">
        <v>94</v>
      </c>
      <c r="F381" t="s">
        <v>79</v>
      </c>
      <c r="G381" t="s">
        <v>74</v>
      </c>
      <c r="H381">
        <v>33</v>
      </c>
      <c r="I381">
        <v>103016</v>
      </c>
      <c r="J381">
        <v>29</v>
      </c>
      <c r="K381">
        <v>6</v>
      </c>
      <c r="L381">
        <v>3</v>
      </c>
      <c r="M381">
        <v>7</v>
      </c>
      <c r="N381">
        <v>58</v>
      </c>
      <c r="O381">
        <v>43128</v>
      </c>
    </row>
    <row r="382" spans="1:15">
      <c r="A382" t="s">
        <v>88</v>
      </c>
      <c r="B382" t="s">
        <v>69</v>
      </c>
      <c r="C382" t="s">
        <v>90</v>
      </c>
      <c r="D382" t="s">
        <v>91</v>
      </c>
      <c r="E382" t="s">
        <v>94</v>
      </c>
      <c r="F382" t="s">
        <v>87</v>
      </c>
      <c r="G382" t="s">
        <v>89</v>
      </c>
      <c r="H382">
        <v>29</v>
      </c>
      <c r="I382">
        <v>56672</v>
      </c>
      <c r="J382">
        <v>4</v>
      </c>
      <c r="K382">
        <v>10</v>
      </c>
      <c r="L382">
        <v>1</v>
      </c>
      <c r="M382">
        <v>2</v>
      </c>
      <c r="N382">
        <v>53</v>
      </c>
      <c r="O382">
        <v>40966</v>
      </c>
    </row>
    <row r="383" spans="1:15">
      <c r="A383" t="s">
        <v>100</v>
      </c>
      <c r="B383" t="s">
        <v>69</v>
      </c>
      <c r="C383" t="s">
        <v>90</v>
      </c>
      <c r="D383" t="s">
        <v>82</v>
      </c>
      <c r="E383" t="s">
        <v>78</v>
      </c>
      <c r="F383" t="s">
        <v>79</v>
      </c>
      <c r="G383" t="s">
        <v>84</v>
      </c>
      <c r="H383">
        <v>29</v>
      </c>
      <c r="I383">
        <v>34213</v>
      </c>
      <c r="J383">
        <v>1</v>
      </c>
      <c r="K383">
        <v>15</v>
      </c>
      <c r="L383">
        <v>3</v>
      </c>
      <c r="M383">
        <v>9</v>
      </c>
      <c r="N383">
        <v>49</v>
      </c>
      <c r="O383">
        <v>41934</v>
      </c>
    </row>
    <row r="384" spans="1:15">
      <c r="A384" t="s">
        <v>68</v>
      </c>
      <c r="B384" t="s">
        <v>76</v>
      </c>
      <c r="C384" t="s">
        <v>70</v>
      </c>
      <c r="D384" t="s">
        <v>93</v>
      </c>
      <c r="E384" t="s">
        <v>94</v>
      </c>
      <c r="F384" t="s">
        <v>87</v>
      </c>
      <c r="G384" t="s">
        <v>89</v>
      </c>
      <c r="H384">
        <v>33</v>
      </c>
      <c r="I384">
        <v>40293</v>
      </c>
      <c r="J384">
        <v>19</v>
      </c>
      <c r="K384">
        <v>5</v>
      </c>
      <c r="L384">
        <v>3</v>
      </c>
      <c r="M384">
        <v>3</v>
      </c>
      <c r="N384">
        <v>25</v>
      </c>
      <c r="O384">
        <v>38925</v>
      </c>
    </row>
    <row r="385" spans="1:15">
      <c r="A385" t="s">
        <v>100</v>
      </c>
      <c r="B385" t="s">
        <v>76</v>
      </c>
      <c r="C385" t="s">
        <v>90</v>
      </c>
      <c r="D385" t="s">
        <v>71</v>
      </c>
      <c r="E385" t="s">
        <v>86</v>
      </c>
      <c r="F385" t="s">
        <v>87</v>
      </c>
      <c r="G385" t="s">
        <v>84</v>
      </c>
      <c r="H385">
        <v>54</v>
      </c>
      <c r="I385">
        <v>85860</v>
      </c>
      <c r="J385">
        <v>26</v>
      </c>
      <c r="K385">
        <v>3</v>
      </c>
      <c r="L385">
        <v>4</v>
      </c>
      <c r="M385">
        <v>8</v>
      </c>
      <c r="N385">
        <v>36</v>
      </c>
      <c r="O385">
        <v>37513</v>
      </c>
    </row>
    <row r="386" spans="1:15">
      <c r="A386" t="s">
        <v>100</v>
      </c>
      <c r="B386" t="s">
        <v>76</v>
      </c>
      <c r="C386" t="s">
        <v>77</v>
      </c>
      <c r="D386" t="s">
        <v>71</v>
      </c>
      <c r="E386" t="s">
        <v>78</v>
      </c>
      <c r="F386" t="s">
        <v>79</v>
      </c>
      <c r="G386" t="s">
        <v>80</v>
      </c>
      <c r="H386">
        <v>47</v>
      </c>
      <c r="I386">
        <v>92507</v>
      </c>
      <c r="J386">
        <v>25</v>
      </c>
      <c r="K386">
        <v>5</v>
      </c>
      <c r="L386">
        <v>4</v>
      </c>
      <c r="M386">
        <v>8</v>
      </c>
      <c r="N386">
        <v>58</v>
      </c>
      <c r="O386">
        <v>40124</v>
      </c>
    </row>
    <row r="387" spans="1:15">
      <c r="A387" t="s">
        <v>100</v>
      </c>
      <c r="B387" t="s">
        <v>76</v>
      </c>
      <c r="C387" t="s">
        <v>98</v>
      </c>
      <c r="D387" t="s">
        <v>93</v>
      </c>
      <c r="E387" t="s">
        <v>99</v>
      </c>
      <c r="F387" t="s">
        <v>87</v>
      </c>
      <c r="G387" t="s">
        <v>74</v>
      </c>
      <c r="H387">
        <v>60</v>
      </c>
      <c r="I387">
        <v>87134</v>
      </c>
      <c r="J387">
        <v>10</v>
      </c>
      <c r="K387">
        <v>8</v>
      </c>
      <c r="L387">
        <v>3</v>
      </c>
      <c r="M387">
        <v>3</v>
      </c>
      <c r="N387">
        <v>44</v>
      </c>
      <c r="O387">
        <v>40877</v>
      </c>
    </row>
    <row r="388" spans="1:15">
      <c r="A388" t="s">
        <v>100</v>
      </c>
      <c r="B388" t="s">
        <v>76</v>
      </c>
      <c r="C388" t="s">
        <v>98</v>
      </c>
      <c r="D388" t="s">
        <v>82</v>
      </c>
      <c r="E388" t="s">
        <v>96</v>
      </c>
      <c r="F388" t="s">
        <v>79</v>
      </c>
      <c r="G388" t="s">
        <v>89</v>
      </c>
      <c r="H388">
        <v>49</v>
      </c>
      <c r="I388">
        <v>32100</v>
      </c>
      <c r="J388">
        <v>15</v>
      </c>
      <c r="K388">
        <v>8</v>
      </c>
      <c r="L388">
        <v>10</v>
      </c>
      <c r="M388">
        <v>4</v>
      </c>
      <c r="N388">
        <v>24</v>
      </c>
      <c r="O388">
        <v>36389</v>
      </c>
    </row>
    <row r="389" spans="1:15">
      <c r="A389" t="s">
        <v>100</v>
      </c>
      <c r="B389" t="s">
        <v>69</v>
      </c>
      <c r="C389" t="s">
        <v>77</v>
      </c>
      <c r="D389" t="s">
        <v>82</v>
      </c>
      <c r="E389" t="s">
        <v>94</v>
      </c>
      <c r="F389" t="s">
        <v>87</v>
      </c>
      <c r="G389" t="s">
        <v>101</v>
      </c>
      <c r="H389">
        <v>26</v>
      </c>
      <c r="I389">
        <v>91997</v>
      </c>
      <c r="J389">
        <v>22</v>
      </c>
      <c r="K389">
        <v>8</v>
      </c>
      <c r="L389">
        <v>12</v>
      </c>
      <c r="M389">
        <v>2</v>
      </c>
      <c r="N389">
        <v>24</v>
      </c>
      <c r="O389">
        <v>44164</v>
      </c>
    </row>
    <row r="390" spans="1:15">
      <c r="A390" t="s">
        <v>81</v>
      </c>
      <c r="B390" t="s">
        <v>69</v>
      </c>
      <c r="C390" t="s">
        <v>90</v>
      </c>
      <c r="D390" t="s">
        <v>91</v>
      </c>
      <c r="E390" t="s">
        <v>83</v>
      </c>
      <c r="F390" t="s">
        <v>79</v>
      </c>
      <c r="G390" t="s">
        <v>97</v>
      </c>
      <c r="H390">
        <v>29</v>
      </c>
      <c r="I390">
        <v>58172</v>
      </c>
      <c r="J390">
        <v>21</v>
      </c>
      <c r="K390">
        <v>12</v>
      </c>
      <c r="L390">
        <v>8</v>
      </c>
      <c r="M390">
        <v>4</v>
      </c>
      <c r="N390">
        <v>39</v>
      </c>
      <c r="O390">
        <v>35341</v>
      </c>
    </row>
    <row r="391" spans="1:15">
      <c r="A391" t="s">
        <v>88</v>
      </c>
      <c r="B391" t="s">
        <v>76</v>
      </c>
      <c r="C391" t="s">
        <v>77</v>
      </c>
      <c r="D391" t="s">
        <v>93</v>
      </c>
      <c r="E391" t="s">
        <v>96</v>
      </c>
      <c r="F391" t="s">
        <v>79</v>
      </c>
      <c r="G391" t="s">
        <v>92</v>
      </c>
      <c r="H391">
        <v>46</v>
      </c>
      <c r="I391">
        <v>50132</v>
      </c>
      <c r="J391">
        <v>22</v>
      </c>
      <c r="K391">
        <v>8</v>
      </c>
      <c r="L391">
        <v>8</v>
      </c>
      <c r="M391">
        <v>9</v>
      </c>
      <c r="N391">
        <v>35</v>
      </c>
      <c r="O391">
        <v>39089</v>
      </c>
    </row>
    <row r="392" spans="1:15">
      <c r="A392" t="s">
        <v>100</v>
      </c>
      <c r="B392" t="s">
        <v>85</v>
      </c>
      <c r="C392" t="s">
        <v>77</v>
      </c>
      <c r="D392" t="s">
        <v>93</v>
      </c>
      <c r="E392" t="s">
        <v>86</v>
      </c>
      <c r="F392" t="s">
        <v>87</v>
      </c>
      <c r="G392" t="s">
        <v>101</v>
      </c>
      <c r="H392">
        <v>48</v>
      </c>
      <c r="I392">
        <v>48199</v>
      </c>
      <c r="J392">
        <v>36</v>
      </c>
      <c r="K392">
        <v>11</v>
      </c>
      <c r="L392">
        <v>13</v>
      </c>
      <c r="M392">
        <v>2</v>
      </c>
      <c r="N392">
        <v>56</v>
      </c>
      <c r="O392">
        <v>40745</v>
      </c>
    </row>
    <row r="393" spans="1:15">
      <c r="A393" t="s">
        <v>88</v>
      </c>
      <c r="B393" t="s">
        <v>76</v>
      </c>
      <c r="C393" t="s">
        <v>70</v>
      </c>
      <c r="D393" t="s">
        <v>71</v>
      </c>
      <c r="E393" t="s">
        <v>96</v>
      </c>
      <c r="F393" t="s">
        <v>73</v>
      </c>
      <c r="G393" t="s">
        <v>80</v>
      </c>
      <c r="H393">
        <v>44</v>
      </c>
      <c r="I393">
        <v>66609</v>
      </c>
      <c r="J393">
        <v>34</v>
      </c>
      <c r="K393">
        <v>14</v>
      </c>
      <c r="L393">
        <v>13</v>
      </c>
      <c r="M393">
        <v>3</v>
      </c>
      <c r="N393">
        <v>59</v>
      </c>
      <c r="O393">
        <v>36600</v>
      </c>
    </row>
    <row r="394" spans="1:15">
      <c r="A394" t="s">
        <v>88</v>
      </c>
      <c r="B394" t="s">
        <v>85</v>
      </c>
      <c r="C394" t="s">
        <v>77</v>
      </c>
      <c r="D394" t="s">
        <v>93</v>
      </c>
      <c r="E394" t="s">
        <v>86</v>
      </c>
      <c r="F394" t="s">
        <v>87</v>
      </c>
      <c r="G394" t="s">
        <v>92</v>
      </c>
      <c r="H394">
        <v>51</v>
      </c>
      <c r="I394">
        <v>72965</v>
      </c>
      <c r="J394">
        <v>30</v>
      </c>
      <c r="K394">
        <v>8</v>
      </c>
      <c r="L394">
        <v>1</v>
      </c>
      <c r="M394">
        <v>4</v>
      </c>
      <c r="N394">
        <v>28</v>
      </c>
      <c r="O394">
        <v>42897</v>
      </c>
    </row>
    <row r="395" spans="1:15">
      <c r="A395" t="s">
        <v>95</v>
      </c>
      <c r="B395" t="s">
        <v>76</v>
      </c>
      <c r="C395" t="s">
        <v>98</v>
      </c>
      <c r="D395" t="s">
        <v>82</v>
      </c>
      <c r="E395" t="s">
        <v>86</v>
      </c>
      <c r="F395" t="s">
        <v>79</v>
      </c>
      <c r="G395" t="s">
        <v>97</v>
      </c>
      <c r="H395">
        <v>44</v>
      </c>
      <c r="I395">
        <v>38016</v>
      </c>
      <c r="J395">
        <v>25</v>
      </c>
      <c r="K395">
        <v>10</v>
      </c>
      <c r="L395">
        <v>7</v>
      </c>
      <c r="M395">
        <v>5</v>
      </c>
      <c r="N395">
        <v>24</v>
      </c>
      <c r="O395">
        <v>44523</v>
      </c>
    </row>
    <row r="396" spans="1:15">
      <c r="A396" t="s">
        <v>81</v>
      </c>
      <c r="B396" t="s">
        <v>76</v>
      </c>
      <c r="C396" t="s">
        <v>77</v>
      </c>
      <c r="D396" t="s">
        <v>93</v>
      </c>
      <c r="E396" t="s">
        <v>86</v>
      </c>
      <c r="F396" t="s">
        <v>73</v>
      </c>
      <c r="G396" t="s">
        <v>97</v>
      </c>
      <c r="H396">
        <v>41</v>
      </c>
      <c r="I396">
        <v>69779</v>
      </c>
      <c r="J396">
        <v>28</v>
      </c>
      <c r="K396">
        <v>7</v>
      </c>
      <c r="L396">
        <v>11</v>
      </c>
      <c r="M396">
        <v>1</v>
      </c>
      <c r="N396">
        <v>21</v>
      </c>
      <c r="O396">
        <v>36177</v>
      </c>
    </row>
    <row r="397" spans="1:15">
      <c r="A397" t="s">
        <v>100</v>
      </c>
      <c r="B397" t="s">
        <v>69</v>
      </c>
      <c r="C397" t="s">
        <v>98</v>
      </c>
      <c r="D397" t="s">
        <v>71</v>
      </c>
      <c r="E397" t="s">
        <v>99</v>
      </c>
      <c r="F397" t="s">
        <v>87</v>
      </c>
      <c r="G397" t="s">
        <v>74</v>
      </c>
      <c r="H397">
        <v>39</v>
      </c>
      <c r="I397">
        <v>61881</v>
      </c>
      <c r="J397">
        <v>1</v>
      </c>
      <c r="K397">
        <v>17</v>
      </c>
      <c r="L397">
        <v>2</v>
      </c>
      <c r="M397">
        <v>7</v>
      </c>
      <c r="N397">
        <v>28</v>
      </c>
      <c r="O397">
        <v>36097</v>
      </c>
    </row>
    <row r="398" spans="1:15">
      <c r="A398" t="s">
        <v>102</v>
      </c>
      <c r="B398" t="s">
        <v>85</v>
      </c>
      <c r="C398" t="s">
        <v>98</v>
      </c>
      <c r="D398" t="s">
        <v>91</v>
      </c>
      <c r="E398" t="s">
        <v>86</v>
      </c>
      <c r="F398" t="s">
        <v>87</v>
      </c>
      <c r="G398" t="s">
        <v>92</v>
      </c>
      <c r="H398">
        <v>39</v>
      </c>
      <c r="I398">
        <v>112594</v>
      </c>
      <c r="J398">
        <v>4</v>
      </c>
      <c r="K398">
        <v>4</v>
      </c>
      <c r="L398">
        <v>1</v>
      </c>
      <c r="M398">
        <v>7</v>
      </c>
      <c r="N398">
        <v>55</v>
      </c>
      <c r="O398">
        <v>43138</v>
      </c>
    </row>
    <row r="399" spans="1:15">
      <c r="A399" t="s">
        <v>75</v>
      </c>
      <c r="B399" t="s">
        <v>85</v>
      </c>
      <c r="C399" t="s">
        <v>98</v>
      </c>
      <c r="D399" t="s">
        <v>71</v>
      </c>
      <c r="E399" t="s">
        <v>86</v>
      </c>
      <c r="F399" t="s">
        <v>87</v>
      </c>
      <c r="G399" t="s">
        <v>74</v>
      </c>
      <c r="H399">
        <v>23</v>
      </c>
      <c r="I399">
        <v>54472</v>
      </c>
      <c r="J399">
        <v>7</v>
      </c>
      <c r="K399">
        <v>13</v>
      </c>
      <c r="L399">
        <v>3</v>
      </c>
      <c r="M399">
        <v>9</v>
      </c>
      <c r="N399">
        <v>41</v>
      </c>
      <c r="O399">
        <v>37875</v>
      </c>
    </row>
    <row r="400" spans="1:15">
      <c r="A400" t="s">
        <v>68</v>
      </c>
      <c r="B400" t="s">
        <v>69</v>
      </c>
      <c r="C400" t="s">
        <v>90</v>
      </c>
      <c r="D400" t="s">
        <v>71</v>
      </c>
      <c r="E400" t="s">
        <v>83</v>
      </c>
      <c r="F400" t="s">
        <v>73</v>
      </c>
      <c r="G400" t="s">
        <v>101</v>
      </c>
      <c r="H400">
        <v>25</v>
      </c>
      <c r="I400">
        <v>81813</v>
      </c>
      <c r="J400">
        <v>9</v>
      </c>
      <c r="K400">
        <v>4</v>
      </c>
      <c r="L400">
        <v>4</v>
      </c>
      <c r="M400">
        <v>4</v>
      </c>
      <c r="N400">
        <v>41</v>
      </c>
      <c r="O400">
        <v>42031</v>
      </c>
    </row>
    <row r="401" spans="1:15">
      <c r="A401" t="s">
        <v>102</v>
      </c>
      <c r="B401" t="s">
        <v>69</v>
      </c>
      <c r="C401" t="s">
        <v>70</v>
      </c>
      <c r="D401" t="s">
        <v>91</v>
      </c>
      <c r="E401" t="s">
        <v>78</v>
      </c>
      <c r="F401" t="s">
        <v>79</v>
      </c>
      <c r="G401" t="s">
        <v>84</v>
      </c>
      <c r="H401">
        <v>51</v>
      </c>
      <c r="I401">
        <v>66021</v>
      </c>
      <c r="J401">
        <v>36</v>
      </c>
      <c r="K401">
        <v>5</v>
      </c>
      <c r="L401">
        <v>13</v>
      </c>
      <c r="M401">
        <v>6</v>
      </c>
      <c r="N401">
        <v>41</v>
      </c>
      <c r="O401">
        <v>40831</v>
      </c>
    </row>
    <row r="402" spans="1:15">
      <c r="A402" t="s">
        <v>81</v>
      </c>
      <c r="B402" t="s">
        <v>69</v>
      </c>
      <c r="C402" t="s">
        <v>98</v>
      </c>
      <c r="D402" t="s">
        <v>71</v>
      </c>
      <c r="E402" t="s">
        <v>72</v>
      </c>
      <c r="F402" t="s">
        <v>87</v>
      </c>
      <c r="G402" t="s">
        <v>84</v>
      </c>
      <c r="H402">
        <v>54</v>
      </c>
      <c r="I402">
        <v>84131</v>
      </c>
      <c r="J402">
        <v>19</v>
      </c>
      <c r="K402">
        <v>4</v>
      </c>
      <c r="L402">
        <v>6</v>
      </c>
      <c r="M402">
        <v>2</v>
      </c>
      <c r="N402">
        <v>53</v>
      </c>
      <c r="O402">
        <v>37522</v>
      </c>
    </row>
    <row r="403" spans="1:15">
      <c r="A403" t="s">
        <v>75</v>
      </c>
      <c r="B403" t="s">
        <v>69</v>
      </c>
      <c r="C403" t="s">
        <v>98</v>
      </c>
      <c r="D403" t="s">
        <v>71</v>
      </c>
      <c r="E403" t="s">
        <v>78</v>
      </c>
      <c r="F403" t="s">
        <v>87</v>
      </c>
      <c r="G403" t="s">
        <v>84</v>
      </c>
      <c r="H403">
        <v>57</v>
      </c>
      <c r="I403">
        <v>54087</v>
      </c>
      <c r="J403">
        <v>1</v>
      </c>
      <c r="K403">
        <v>18</v>
      </c>
      <c r="L403">
        <v>10</v>
      </c>
      <c r="M403">
        <v>4</v>
      </c>
      <c r="N403">
        <v>48</v>
      </c>
      <c r="O403">
        <v>43826</v>
      </c>
    </row>
    <row r="404" spans="1:15">
      <c r="A404" t="s">
        <v>81</v>
      </c>
      <c r="B404" t="s">
        <v>85</v>
      </c>
      <c r="C404" t="s">
        <v>90</v>
      </c>
      <c r="D404" t="s">
        <v>93</v>
      </c>
      <c r="E404" t="s">
        <v>86</v>
      </c>
      <c r="F404" t="s">
        <v>87</v>
      </c>
      <c r="G404" t="s">
        <v>92</v>
      </c>
      <c r="H404">
        <v>39</v>
      </c>
      <c r="I404">
        <v>42828</v>
      </c>
      <c r="J404">
        <v>10</v>
      </c>
      <c r="K404">
        <v>6</v>
      </c>
      <c r="L404">
        <v>14</v>
      </c>
      <c r="M404">
        <v>2</v>
      </c>
      <c r="N404">
        <v>57</v>
      </c>
      <c r="O404">
        <v>41475</v>
      </c>
    </row>
    <row r="405" spans="1:15">
      <c r="A405" t="s">
        <v>88</v>
      </c>
      <c r="B405" t="s">
        <v>85</v>
      </c>
      <c r="C405" t="s">
        <v>98</v>
      </c>
      <c r="D405" t="s">
        <v>93</v>
      </c>
      <c r="E405" t="s">
        <v>83</v>
      </c>
      <c r="F405" t="s">
        <v>87</v>
      </c>
      <c r="G405" t="s">
        <v>84</v>
      </c>
      <c r="H405">
        <v>58</v>
      </c>
      <c r="I405">
        <v>91610</v>
      </c>
      <c r="J405">
        <v>36</v>
      </c>
      <c r="K405">
        <v>2</v>
      </c>
      <c r="L405">
        <v>5</v>
      </c>
      <c r="M405">
        <v>5</v>
      </c>
      <c r="N405">
        <v>52</v>
      </c>
      <c r="O405">
        <v>37014</v>
      </c>
    </row>
    <row r="406" spans="1:15">
      <c r="A406" t="s">
        <v>75</v>
      </c>
      <c r="B406" t="s">
        <v>76</v>
      </c>
      <c r="C406" t="s">
        <v>77</v>
      </c>
      <c r="D406" t="s">
        <v>91</v>
      </c>
      <c r="E406" t="s">
        <v>96</v>
      </c>
      <c r="F406" t="s">
        <v>87</v>
      </c>
      <c r="G406" t="s">
        <v>101</v>
      </c>
      <c r="H406">
        <v>40</v>
      </c>
      <c r="I406">
        <v>31401</v>
      </c>
      <c r="J406">
        <v>9</v>
      </c>
      <c r="K406">
        <v>11</v>
      </c>
      <c r="L406">
        <v>14</v>
      </c>
      <c r="M406">
        <v>7</v>
      </c>
      <c r="N406">
        <v>37</v>
      </c>
      <c r="O406">
        <v>40376</v>
      </c>
    </row>
    <row r="407" spans="1:15">
      <c r="A407" t="s">
        <v>88</v>
      </c>
      <c r="B407" t="s">
        <v>76</v>
      </c>
      <c r="C407" t="s">
        <v>77</v>
      </c>
      <c r="D407" t="s">
        <v>93</v>
      </c>
      <c r="E407" t="s">
        <v>83</v>
      </c>
      <c r="F407" t="s">
        <v>79</v>
      </c>
      <c r="G407" t="s">
        <v>74</v>
      </c>
      <c r="H407">
        <v>49</v>
      </c>
      <c r="I407">
        <v>115179</v>
      </c>
      <c r="J407">
        <v>32</v>
      </c>
      <c r="K407">
        <v>14</v>
      </c>
      <c r="L407">
        <v>4</v>
      </c>
      <c r="M407">
        <v>1</v>
      </c>
      <c r="N407">
        <v>26</v>
      </c>
      <c r="O407">
        <v>43637</v>
      </c>
    </row>
    <row r="408" spans="1:15">
      <c r="A408" t="s">
        <v>102</v>
      </c>
      <c r="B408" t="s">
        <v>69</v>
      </c>
      <c r="C408" t="s">
        <v>70</v>
      </c>
      <c r="D408" t="s">
        <v>93</v>
      </c>
      <c r="E408" t="s">
        <v>86</v>
      </c>
      <c r="F408" t="s">
        <v>79</v>
      </c>
      <c r="G408" t="s">
        <v>92</v>
      </c>
      <c r="H408">
        <v>61</v>
      </c>
      <c r="I408">
        <v>45193</v>
      </c>
      <c r="J408">
        <v>32</v>
      </c>
      <c r="K408">
        <v>5</v>
      </c>
      <c r="L408">
        <v>8</v>
      </c>
      <c r="M408">
        <v>7</v>
      </c>
      <c r="N408">
        <v>20</v>
      </c>
      <c r="O408">
        <v>41991</v>
      </c>
    </row>
    <row r="409" spans="1:15">
      <c r="A409" t="s">
        <v>102</v>
      </c>
      <c r="B409" t="s">
        <v>69</v>
      </c>
      <c r="C409" t="s">
        <v>98</v>
      </c>
      <c r="D409" t="s">
        <v>71</v>
      </c>
      <c r="E409" t="s">
        <v>83</v>
      </c>
      <c r="F409" t="s">
        <v>87</v>
      </c>
      <c r="G409" t="s">
        <v>74</v>
      </c>
      <c r="H409">
        <v>41</v>
      </c>
      <c r="I409">
        <v>74864</v>
      </c>
      <c r="J409">
        <v>6</v>
      </c>
      <c r="K409">
        <v>6</v>
      </c>
      <c r="L409">
        <v>11</v>
      </c>
      <c r="M409">
        <v>6</v>
      </c>
      <c r="N409">
        <v>52</v>
      </c>
      <c r="O409">
        <v>44238</v>
      </c>
    </row>
    <row r="410" spans="1:15">
      <c r="A410" t="s">
        <v>75</v>
      </c>
      <c r="B410" t="s">
        <v>69</v>
      </c>
      <c r="C410" t="s">
        <v>90</v>
      </c>
      <c r="D410" t="s">
        <v>82</v>
      </c>
      <c r="E410" t="s">
        <v>94</v>
      </c>
      <c r="F410" t="s">
        <v>73</v>
      </c>
      <c r="G410" t="s">
        <v>92</v>
      </c>
      <c r="H410">
        <v>54</v>
      </c>
      <c r="I410">
        <v>50307</v>
      </c>
      <c r="J410">
        <v>38</v>
      </c>
      <c r="K410">
        <v>10</v>
      </c>
      <c r="L410">
        <v>12</v>
      </c>
      <c r="M410">
        <v>6</v>
      </c>
      <c r="N410">
        <v>20</v>
      </c>
      <c r="O410">
        <v>40372</v>
      </c>
    </row>
    <row r="411" spans="1:15">
      <c r="A411" t="s">
        <v>75</v>
      </c>
      <c r="B411" t="s">
        <v>76</v>
      </c>
      <c r="C411" t="s">
        <v>77</v>
      </c>
      <c r="D411" t="s">
        <v>93</v>
      </c>
      <c r="E411" t="s">
        <v>83</v>
      </c>
      <c r="F411" t="s">
        <v>79</v>
      </c>
      <c r="G411" t="s">
        <v>74</v>
      </c>
      <c r="H411">
        <v>33</v>
      </c>
      <c r="I411">
        <v>49611</v>
      </c>
      <c r="J411">
        <v>17</v>
      </c>
      <c r="K411">
        <v>8</v>
      </c>
      <c r="L411">
        <v>14</v>
      </c>
      <c r="M411">
        <v>8</v>
      </c>
      <c r="N411">
        <v>43</v>
      </c>
      <c r="O411">
        <v>36377</v>
      </c>
    </row>
    <row r="412" spans="1:15">
      <c r="A412" t="s">
        <v>100</v>
      </c>
      <c r="B412" t="s">
        <v>76</v>
      </c>
      <c r="C412" t="s">
        <v>90</v>
      </c>
      <c r="D412" t="s">
        <v>82</v>
      </c>
      <c r="E412" t="s">
        <v>86</v>
      </c>
      <c r="F412" t="s">
        <v>73</v>
      </c>
      <c r="G412" t="s">
        <v>97</v>
      </c>
      <c r="H412">
        <v>36</v>
      </c>
      <c r="I412">
        <v>73791</v>
      </c>
      <c r="J412">
        <v>10</v>
      </c>
      <c r="K412">
        <v>14</v>
      </c>
      <c r="L412">
        <v>4</v>
      </c>
      <c r="M412">
        <v>8</v>
      </c>
      <c r="N412">
        <v>23</v>
      </c>
      <c r="O412">
        <v>37284</v>
      </c>
    </row>
    <row r="413" spans="1:15">
      <c r="A413" t="s">
        <v>81</v>
      </c>
      <c r="B413" t="s">
        <v>76</v>
      </c>
      <c r="C413" t="s">
        <v>90</v>
      </c>
      <c r="D413" t="s">
        <v>93</v>
      </c>
      <c r="E413" t="s">
        <v>99</v>
      </c>
      <c r="F413" t="s">
        <v>79</v>
      </c>
      <c r="G413" t="s">
        <v>74</v>
      </c>
      <c r="H413">
        <v>62</v>
      </c>
      <c r="I413">
        <v>41950</v>
      </c>
      <c r="J413">
        <v>27</v>
      </c>
      <c r="K413">
        <v>3</v>
      </c>
      <c r="L413">
        <v>13</v>
      </c>
      <c r="M413">
        <v>6</v>
      </c>
      <c r="N413">
        <v>23</v>
      </c>
      <c r="O413">
        <v>36953</v>
      </c>
    </row>
    <row r="414" spans="1:15">
      <c r="A414" t="s">
        <v>100</v>
      </c>
      <c r="B414" t="s">
        <v>76</v>
      </c>
      <c r="C414" t="s">
        <v>77</v>
      </c>
      <c r="D414" t="s">
        <v>93</v>
      </c>
      <c r="E414" t="s">
        <v>94</v>
      </c>
      <c r="F414" t="s">
        <v>87</v>
      </c>
      <c r="G414" t="s">
        <v>84</v>
      </c>
      <c r="H414">
        <v>60</v>
      </c>
      <c r="I414">
        <v>106240</v>
      </c>
      <c r="J414">
        <v>35</v>
      </c>
      <c r="K414">
        <v>12</v>
      </c>
      <c r="L414">
        <v>10</v>
      </c>
      <c r="M414">
        <v>3</v>
      </c>
      <c r="N414">
        <v>37</v>
      </c>
      <c r="O414">
        <v>37680</v>
      </c>
    </row>
    <row r="415" spans="1:15">
      <c r="A415" t="s">
        <v>81</v>
      </c>
      <c r="B415" t="s">
        <v>76</v>
      </c>
      <c r="C415" t="s">
        <v>90</v>
      </c>
      <c r="D415" t="s">
        <v>91</v>
      </c>
      <c r="E415" t="s">
        <v>83</v>
      </c>
      <c r="F415" t="s">
        <v>79</v>
      </c>
      <c r="G415" t="s">
        <v>97</v>
      </c>
      <c r="H415">
        <v>23</v>
      </c>
      <c r="I415">
        <v>107403</v>
      </c>
      <c r="J415">
        <v>21</v>
      </c>
      <c r="K415">
        <v>16</v>
      </c>
      <c r="L415">
        <v>12</v>
      </c>
      <c r="M415">
        <v>5</v>
      </c>
      <c r="N415">
        <v>46</v>
      </c>
      <c r="O415">
        <v>44196</v>
      </c>
    </row>
    <row r="416" spans="1:15">
      <c r="A416" t="s">
        <v>100</v>
      </c>
      <c r="B416" t="s">
        <v>76</v>
      </c>
      <c r="C416" t="s">
        <v>77</v>
      </c>
      <c r="D416" t="s">
        <v>91</v>
      </c>
      <c r="E416" t="s">
        <v>72</v>
      </c>
      <c r="F416" t="s">
        <v>87</v>
      </c>
      <c r="G416" t="s">
        <v>74</v>
      </c>
      <c r="H416">
        <v>50</v>
      </c>
      <c r="I416">
        <v>32745</v>
      </c>
      <c r="J416">
        <v>25</v>
      </c>
      <c r="K416">
        <v>17</v>
      </c>
      <c r="L416">
        <v>13</v>
      </c>
      <c r="M416">
        <v>2</v>
      </c>
      <c r="N416">
        <v>51</v>
      </c>
      <c r="O416">
        <v>43051</v>
      </c>
    </row>
    <row r="417" spans="1:15">
      <c r="A417" t="s">
        <v>88</v>
      </c>
      <c r="B417" t="s">
        <v>76</v>
      </c>
      <c r="C417" t="s">
        <v>90</v>
      </c>
      <c r="D417" t="s">
        <v>91</v>
      </c>
      <c r="E417" t="s">
        <v>72</v>
      </c>
      <c r="F417" t="s">
        <v>79</v>
      </c>
      <c r="G417" t="s">
        <v>92</v>
      </c>
      <c r="H417">
        <v>62</v>
      </c>
      <c r="I417">
        <v>85243</v>
      </c>
      <c r="J417">
        <v>28</v>
      </c>
      <c r="K417">
        <v>1</v>
      </c>
      <c r="L417">
        <v>2</v>
      </c>
      <c r="M417">
        <v>5</v>
      </c>
      <c r="N417">
        <v>52</v>
      </c>
      <c r="O417">
        <v>45318</v>
      </c>
    </row>
    <row r="418" spans="1:15">
      <c r="A418" t="s">
        <v>75</v>
      </c>
      <c r="B418" t="s">
        <v>69</v>
      </c>
      <c r="C418" t="s">
        <v>77</v>
      </c>
      <c r="D418" t="s">
        <v>82</v>
      </c>
      <c r="E418" t="s">
        <v>83</v>
      </c>
      <c r="F418" t="s">
        <v>87</v>
      </c>
      <c r="G418" t="s">
        <v>92</v>
      </c>
      <c r="H418">
        <v>31</v>
      </c>
      <c r="I418">
        <v>33866</v>
      </c>
      <c r="J418">
        <v>15</v>
      </c>
      <c r="K418">
        <v>10</v>
      </c>
      <c r="L418">
        <v>3</v>
      </c>
      <c r="M418">
        <v>9</v>
      </c>
      <c r="N418">
        <v>47</v>
      </c>
      <c r="O418">
        <v>44481</v>
      </c>
    </row>
    <row r="419" spans="1:15">
      <c r="A419" t="s">
        <v>102</v>
      </c>
      <c r="B419" t="s">
        <v>69</v>
      </c>
      <c r="C419" t="s">
        <v>98</v>
      </c>
      <c r="D419" t="s">
        <v>71</v>
      </c>
      <c r="E419" t="s">
        <v>99</v>
      </c>
      <c r="F419" t="s">
        <v>87</v>
      </c>
      <c r="G419" t="s">
        <v>92</v>
      </c>
      <c r="H419">
        <v>23</v>
      </c>
      <c r="I419">
        <v>62245</v>
      </c>
      <c r="J419">
        <v>4</v>
      </c>
      <c r="K419">
        <v>10</v>
      </c>
      <c r="L419">
        <v>6</v>
      </c>
      <c r="M419">
        <v>1</v>
      </c>
      <c r="N419">
        <v>55</v>
      </c>
      <c r="O419">
        <v>41701</v>
      </c>
    </row>
    <row r="420" spans="1:15">
      <c r="A420" t="s">
        <v>81</v>
      </c>
      <c r="B420" t="s">
        <v>69</v>
      </c>
      <c r="C420" t="s">
        <v>70</v>
      </c>
      <c r="D420" t="s">
        <v>93</v>
      </c>
      <c r="E420" t="s">
        <v>96</v>
      </c>
      <c r="F420" t="s">
        <v>87</v>
      </c>
      <c r="G420" t="s">
        <v>80</v>
      </c>
      <c r="H420">
        <v>32</v>
      </c>
      <c r="I420">
        <v>74724</v>
      </c>
      <c r="J420">
        <v>29</v>
      </c>
      <c r="K420">
        <v>2</v>
      </c>
      <c r="L420">
        <v>8</v>
      </c>
      <c r="M420">
        <v>5</v>
      </c>
      <c r="N420">
        <v>25</v>
      </c>
      <c r="O420">
        <v>40560</v>
      </c>
    </row>
    <row r="421" spans="1:15">
      <c r="A421" t="s">
        <v>81</v>
      </c>
      <c r="B421" t="s">
        <v>69</v>
      </c>
      <c r="C421" t="s">
        <v>77</v>
      </c>
      <c r="D421" t="s">
        <v>93</v>
      </c>
      <c r="E421" t="s">
        <v>86</v>
      </c>
      <c r="F421" t="s">
        <v>87</v>
      </c>
      <c r="G421" t="s">
        <v>101</v>
      </c>
      <c r="H421">
        <v>34</v>
      </c>
      <c r="I421">
        <v>101354</v>
      </c>
      <c r="J421">
        <v>9</v>
      </c>
      <c r="K421">
        <v>9</v>
      </c>
      <c r="L421">
        <v>8</v>
      </c>
      <c r="M421">
        <v>6</v>
      </c>
      <c r="N421">
        <v>35</v>
      </c>
      <c r="O421">
        <v>41792</v>
      </c>
    </row>
    <row r="422" spans="1:15">
      <c r="A422" t="s">
        <v>102</v>
      </c>
      <c r="B422" t="s">
        <v>76</v>
      </c>
      <c r="C422" t="s">
        <v>77</v>
      </c>
      <c r="D422" t="s">
        <v>93</v>
      </c>
      <c r="E422" t="s">
        <v>72</v>
      </c>
      <c r="F422" t="s">
        <v>73</v>
      </c>
      <c r="G422" t="s">
        <v>92</v>
      </c>
      <c r="H422">
        <v>31</v>
      </c>
      <c r="I422">
        <v>81374</v>
      </c>
      <c r="J422">
        <v>27</v>
      </c>
      <c r="K422">
        <v>13</v>
      </c>
      <c r="L422">
        <v>11</v>
      </c>
      <c r="M422">
        <v>7</v>
      </c>
      <c r="N422">
        <v>53</v>
      </c>
      <c r="O422">
        <v>38630</v>
      </c>
    </row>
    <row r="423" spans="1:15">
      <c r="A423" t="s">
        <v>100</v>
      </c>
      <c r="B423" t="s">
        <v>85</v>
      </c>
      <c r="C423" t="s">
        <v>70</v>
      </c>
      <c r="D423" t="s">
        <v>82</v>
      </c>
      <c r="E423" t="s">
        <v>96</v>
      </c>
      <c r="F423" t="s">
        <v>87</v>
      </c>
      <c r="G423" t="s">
        <v>97</v>
      </c>
      <c r="H423">
        <v>35</v>
      </c>
      <c r="I423">
        <v>60116</v>
      </c>
      <c r="J423">
        <v>26</v>
      </c>
      <c r="K423">
        <v>16</v>
      </c>
      <c r="L423">
        <v>9</v>
      </c>
      <c r="M423">
        <v>9</v>
      </c>
      <c r="N423">
        <v>42</v>
      </c>
      <c r="O423">
        <v>40501</v>
      </c>
    </row>
    <row r="424" spans="1:15">
      <c r="A424" t="s">
        <v>81</v>
      </c>
      <c r="B424" t="s">
        <v>76</v>
      </c>
      <c r="C424" t="s">
        <v>77</v>
      </c>
      <c r="D424" t="s">
        <v>91</v>
      </c>
      <c r="E424" t="s">
        <v>83</v>
      </c>
      <c r="F424" t="s">
        <v>73</v>
      </c>
      <c r="G424" t="s">
        <v>92</v>
      </c>
      <c r="H424">
        <v>39</v>
      </c>
      <c r="I424">
        <v>111029</v>
      </c>
      <c r="J424">
        <v>19</v>
      </c>
      <c r="K424">
        <v>18</v>
      </c>
      <c r="L424">
        <v>7</v>
      </c>
      <c r="M424">
        <v>6</v>
      </c>
      <c r="N424">
        <v>43</v>
      </c>
      <c r="O424">
        <v>39842</v>
      </c>
    </row>
    <row r="425" spans="1:15">
      <c r="A425" t="s">
        <v>68</v>
      </c>
      <c r="B425" t="s">
        <v>85</v>
      </c>
      <c r="C425" t="s">
        <v>77</v>
      </c>
      <c r="D425" t="s">
        <v>71</v>
      </c>
      <c r="E425" t="s">
        <v>96</v>
      </c>
      <c r="F425" t="s">
        <v>73</v>
      </c>
      <c r="G425" t="s">
        <v>80</v>
      </c>
      <c r="H425">
        <v>30</v>
      </c>
      <c r="I425">
        <v>50447</v>
      </c>
      <c r="J425">
        <v>28</v>
      </c>
      <c r="K425">
        <v>19</v>
      </c>
      <c r="L425">
        <v>13</v>
      </c>
      <c r="M425">
        <v>5</v>
      </c>
      <c r="N425">
        <v>32</v>
      </c>
      <c r="O425">
        <v>36595</v>
      </c>
    </row>
    <row r="426" spans="1:15">
      <c r="A426" t="s">
        <v>88</v>
      </c>
      <c r="B426" t="s">
        <v>69</v>
      </c>
      <c r="C426" t="s">
        <v>90</v>
      </c>
      <c r="D426" t="s">
        <v>82</v>
      </c>
      <c r="E426" t="s">
        <v>94</v>
      </c>
      <c r="F426" t="s">
        <v>87</v>
      </c>
      <c r="G426" t="s">
        <v>84</v>
      </c>
      <c r="H426">
        <v>60</v>
      </c>
      <c r="I426">
        <v>60431</v>
      </c>
      <c r="J426">
        <v>17</v>
      </c>
      <c r="K426">
        <v>12</v>
      </c>
      <c r="L426">
        <v>2</v>
      </c>
      <c r="M426">
        <v>7</v>
      </c>
      <c r="N426">
        <v>37</v>
      </c>
      <c r="O426">
        <v>39048</v>
      </c>
    </row>
    <row r="427" spans="1:15">
      <c r="A427" t="s">
        <v>75</v>
      </c>
      <c r="B427" t="s">
        <v>76</v>
      </c>
      <c r="C427" t="s">
        <v>70</v>
      </c>
      <c r="D427" t="s">
        <v>91</v>
      </c>
      <c r="E427" t="s">
        <v>78</v>
      </c>
      <c r="F427" t="s">
        <v>73</v>
      </c>
      <c r="G427" t="s">
        <v>97</v>
      </c>
      <c r="H427">
        <v>49</v>
      </c>
      <c r="I427">
        <v>47908</v>
      </c>
      <c r="J427">
        <v>20</v>
      </c>
      <c r="K427">
        <v>8</v>
      </c>
      <c r="L427">
        <v>8</v>
      </c>
      <c r="M427">
        <v>1</v>
      </c>
      <c r="N427">
        <v>32</v>
      </c>
      <c r="O427">
        <v>37557</v>
      </c>
    </row>
    <row r="428" spans="1:15">
      <c r="A428" t="s">
        <v>102</v>
      </c>
      <c r="B428" t="s">
        <v>69</v>
      </c>
      <c r="C428" t="s">
        <v>98</v>
      </c>
      <c r="D428" t="s">
        <v>82</v>
      </c>
      <c r="E428" t="s">
        <v>72</v>
      </c>
      <c r="F428" t="s">
        <v>79</v>
      </c>
      <c r="G428" t="s">
        <v>80</v>
      </c>
      <c r="H428">
        <v>24</v>
      </c>
      <c r="I428">
        <v>59336</v>
      </c>
      <c r="J428">
        <v>39</v>
      </c>
      <c r="K428">
        <v>17</v>
      </c>
      <c r="L428">
        <v>7</v>
      </c>
      <c r="M428">
        <v>5</v>
      </c>
      <c r="N428">
        <v>56</v>
      </c>
      <c r="O428">
        <v>34778</v>
      </c>
    </row>
    <row r="429" spans="1:15">
      <c r="A429" t="s">
        <v>75</v>
      </c>
      <c r="B429" t="s">
        <v>76</v>
      </c>
      <c r="C429" t="s">
        <v>77</v>
      </c>
      <c r="D429" t="s">
        <v>71</v>
      </c>
      <c r="E429" t="s">
        <v>83</v>
      </c>
      <c r="F429" t="s">
        <v>87</v>
      </c>
      <c r="G429" t="s">
        <v>84</v>
      </c>
      <c r="H429">
        <v>41</v>
      </c>
      <c r="I429">
        <v>70992</v>
      </c>
      <c r="J429">
        <v>23</v>
      </c>
      <c r="K429">
        <v>15</v>
      </c>
      <c r="L429">
        <v>8</v>
      </c>
      <c r="M429">
        <v>2</v>
      </c>
      <c r="N429">
        <v>58</v>
      </c>
      <c r="O429">
        <v>37741</v>
      </c>
    </row>
    <row r="430" spans="1:15">
      <c r="A430" t="s">
        <v>68</v>
      </c>
      <c r="B430" t="s">
        <v>69</v>
      </c>
      <c r="C430" t="s">
        <v>70</v>
      </c>
      <c r="D430" t="s">
        <v>91</v>
      </c>
      <c r="E430" t="s">
        <v>86</v>
      </c>
      <c r="F430" t="s">
        <v>73</v>
      </c>
      <c r="G430" t="s">
        <v>89</v>
      </c>
      <c r="H430">
        <v>27</v>
      </c>
      <c r="I430">
        <v>85350</v>
      </c>
      <c r="J430">
        <v>32</v>
      </c>
      <c r="K430">
        <v>10</v>
      </c>
      <c r="L430">
        <v>12</v>
      </c>
      <c r="M430">
        <v>4</v>
      </c>
      <c r="N430">
        <v>36</v>
      </c>
      <c r="O430">
        <v>44168</v>
      </c>
    </row>
    <row r="431" spans="1:15">
      <c r="A431" t="s">
        <v>81</v>
      </c>
      <c r="B431" t="s">
        <v>85</v>
      </c>
      <c r="C431" t="s">
        <v>90</v>
      </c>
      <c r="D431" t="s">
        <v>82</v>
      </c>
      <c r="E431" t="s">
        <v>99</v>
      </c>
      <c r="F431" t="s">
        <v>87</v>
      </c>
      <c r="G431" t="s">
        <v>89</v>
      </c>
      <c r="H431">
        <v>48</v>
      </c>
      <c r="I431">
        <v>99561</v>
      </c>
      <c r="J431">
        <v>33</v>
      </c>
      <c r="K431">
        <v>15</v>
      </c>
      <c r="L431">
        <v>3</v>
      </c>
      <c r="M431">
        <v>7</v>
      </c>
      <c r="N431">
        <v>34</v>
      </c>
      <c r="O431">
        <v>44250</v>
      </c>
    </row>
    <row r="432" spans="1:15">
      <c r="A432" t="s">
        <v>81</v>
      </c>
      <c r="B432" t="s">
        <v>85</v>
      </c>
      <c r="C432" t="s">
        <v>98</v>
      </c>
      <c r="D432" t="s">
        <v>71</v>
      </c>
      <c r="E432" t="s">
        <v>94</v>
      </c>
      <c r="F432" t="s">
        <v>87</v>
      </c>
      <c r="G432" t="s">
        <v>97</v>
      </c>
      <c r="H432">
        <v>23</v>
      </c>
      <c r="I432">
        <v>81955</v>
      </c>
      <c r="J432">
        <v>5</v>
      </c>
      <c r="K432">
        <v>15</v>
      </c>
      <c r="L432">
        <v>7</v>
      </c>
      <c r="M432">
        <v>5</v>
      </c>
      <c r="N432">
        <v>37</v>
      </c>
      <c r="O432">
        <v>36855</v>
      </c>
    </row>
    <row r="433" spans="1:15">
      <c r="A433" t="s">
        <v>68</v>
      </c>
      <c r="B433" t="s">
        <v>85</v>
      </c>
      <c r="C433" t="s">
        <v>70</v>
      </c>
      <c r="D433" t="s">
        <v>93</v>
      </c>
      <c r="E433" t="s">
        <v>83</v>
      </c>
      <c r="F433" t="s">
        <v>87</v>
      </c>
      <c r="G433" t="s">
        <v>74</v>
      </c>
      <c r="H433">
        <v>50</v>
      </c>
      <c r="I433">
        <v>91240</v>
      </c>
      <c r="J433">
        <v>34</v>
      </c>
      <c r="K433">
        <v>7</v>
      </c>
      <c r="L433">
        <v>10</v>
      </c>
      <c r="M433">
        <v>6</v>
      </c>
      <c r="N433">
        <v>42</v>
      </c>
      <c r="O433">
        <v>45061</v>
      </c>
    </row>
    <row r="434" spans="1:15">
      <c r="A434" t="s">
        <v>102</v>
      </c>
      <c r="B434" t="s">
        <v>76</v>
      </c>
      <c r="C434" t="s">
        <v>98</v>
      </c>
      <c r="D434" t="s">
        <v>71</v>
      </c>
      <c r="E434" t="s">
        <v>86</v>
      </c>
      <c r="F434" t="s">
        <v>73</v>
      </c>
      <c r="G434" t="s">
        <v>101</v>
      </c>
      <c r="H434">
        <v>59</v>
      </c>
      <c r="I434">
        <v>50093</v>
      </c>
      <c r="J434">
        <v>11</v>
      </c>
      <c r="K434">
        <v>13</v>
      </c>
      <c r="L434">
        <v>13</v>
      </c>
      <c r="M434">
        <v>2</v>
      </c>
      <c r="N434">
        <v>49</v>
      </c>
      <c r="O434">
        <v>40515</v>
      </c>
    </row>
    <row r="435" spans="1:15">
      <c r="A435" t="s">
        <v>88</v>
      </c>
      <c r="B435" t="s">
        <v>85</v>
      </c>
      <c r="C435" t="s">
        <v>98</v>
      </c>
      <c r="D435" t="s">
        <v>93</v>
      </c>
      <c r="E435" t="s">
        <v>99</v>
      </c>
      <c r="F435" t="s">
        <v>79</v>
      </c>
      <c r="G435" t="s">
        <v>101</v>
      </c>
      <c r="H435">
        <v>24</v>
      </c>
      <c r="I435">
        <v>36155</v>
      </c>
      <c r="J435">
        <v>3</v>
      </c>
      <c r="K435">
        <v>17</v>
      </c>
      <c r="L435">
        <v>9</v>
      </c>
      <c r="M435">
        <v>3</v>
      </c>
      <c r="N435">
        <v>53</v>
      </c>
      <c r="O435">
        <v>39434</v>
      </c>
    </row>
    <row r="436" spans="1:15">
      <c r="A436" t="s">
        <v>95</v>
      </c>
      <c r="B436" t="s">
        <v>76</v>
      </c>
      <c r="C436" t="s">
        <v>98</v>
      </c>
      <c r="D436" t="s">
        <v>82</v>
      </c>
      <c r="E436" t="s">
        <v>99</v>
      </c>
      <c r="F436" t="s">
        <v>79</v>
      </c>
      <c r="G436" t="s">
        <v>80</v>
      </c>
      <c r="H436">
        <v>37</v>
      </c>
      <c r="I436">
        <v>76607</v>
      </c>
      <c r="J436">
        <v>33</v>
      </c>
      <c r="K436">
        <v>9</v>
      </c>
      <c r="L436">
        <v>3</v>
      </c>
      <c r="M436">
        <v>7</v>
      </c>
      <c r="N436">
        <v>23</v>
      </c>
      <c r="O436">
        <v>38421</v>
      </c>
    </row>
    <row r="437" spans="1:15">
      <c r="A437" t="s">
        <v>102</v>
      </c>
      <c r="B437" t="s">
        <v>85</v>
      </c>
      <c r="C437" t="s">
        <v>77</v>
      </c>
      <c r="D437" t="s">
        <v>91</v>
      </c>
      <c r="E437" t="s">
        <v>83</v>
      </c>
      <c r="F437" t="s">
        <v>73</v>
      </c>
      <c r="G437" t="s">
        <v>84</v>
      </c>
      <c r="H437">
        <v>51</v>
      </c>
      <c r="I437">
        <v>63487</v>
      </c>
      <c r="J437">
        <v>11</v>
      </c>
      <c r="K437">
        <v>8</v>
      </c>
      <c r="L437">
        <v>14</v>
      </c>
      <c r="M437">
        <v>2</v>
      </c>
      <c r="N437">
        <v>22</v>
      </c>
      <c r="O437">
        <v>44803</v>
      </c>
    </row>
    <row r="438" spans="1:15">
      <c r="A438" t="s">
        <v>95</v>
      </c>
      <c r="B438" t="s">
        <v>85</v>
      </c>
      <c r="C438" t="s">
        <v>77</v>
      </c>
      <c r="D438" t="s">
        <v>91</v>
      </c>
      <c r="E438" t="s">
        <v>94</v>
      </c>
      <c r="F438" t="s">
        <v>87</v>
      </c>
      <c r="G438" t="s">
        <v>101</v>
      </c>
      <c r="H438">
        <v>61</v>
      </c>
      <c r="I438">
        <v>85668</v>
      </c>
      <c r="J438">
        <v>16</v>
      </c>
      <c r="K438">
        <v>18</v>
      </c>
      <c r="L438">
        <v>10</v>
      </c>
      <c r="M438">
        <v>6</v>
      </c>
      <c r="N438">
        <v>26</v>
      </c>
      <c r="O438">
        <v>37335</v>
      </c>
    </row>
    <row r="439" spans="1:15">
      <c r="A439" t="s">
        <v>68</v>
      </c>
      <c r="B439" t="s">
        <v>76</v>
      </c>
      <c r="C439" t="s">
        <v>90</v>
      </c>
      <c r="D439" t="s">
        <v>82</v>
      </c>
      <c r="E439" t="s">
        <v>96</v>
      </c>
      <c r="F439" t="s">
        <v>73</v>
      </c>
      <c r="G439" t="s">
        <v>84</v>
      </c>
      <c r="H439">
        <v>23</v>
      </c>
      <c r="I439">
        <v>50963</v>
      </c>
      <c r="J439">
        <v>18</v>
      </c>
      <c r="K439">
        <v>13</v>
      </c>
      <c r="L439">
        <v>6</v>
      </c>
      <c r="M439">
        <v>5</v>
      </c>
      <c r="N439">
        <v>37</v>
      </c>
      <c r="O439">
        <v>43979</v>
      </c>
    </row>
    <row r="440" spans="1:15">
      <c r="A440" t="s">
        <v>100</v>
      </c>
      <c r="B440" t="s">
        <v>76</v>
      </c>
      <c r="C440" t="s">
        <v>90</v>
      </c>
      <c r="D440" t="s">
        <v>91</v>
      </c>
      <c r="E440" t="s">
        <v>96</v>
      </c>
      <c r="F440" t="s">
        <v>73</v>
      </c>
      <c r="G440" t="s">
        <v>84</v>
      </c>
      <c r="H440">
        <v>38</v>
      </c>
      <c r="I440">
        <v>80124</v>
      </c>
      <c r="J440">
        <v>30</v>
      </c>
      <c r="K440">
        <v>16</v>
      </c>
      <c r="L440">
        <v>2</v>
      </c>
      <c r="M440">
        <v>1</v>
      </c>
      <c r="N440">
        <v>26</v>
      </c>
      <c r="O440">
        <v>43346</v>
      </c>
    </row>
    <row r="441" spans="1:15">
      <c r="A441" t="s">
        <v>95</v>
      </c>
      <c r="B441" t="s">
        <v>85</v>
      </c>
      <c r="C441" t="s">
        <v>70</v>
      </c>
      <c r="D441" t="s">
        <v>91</v>
      </c>
      <c r="E441" t="s">
        <v>99</v>
      </c>
      <c r="F441" t="s">
        <v>73</v>
      </c>
      <c r="G441" t="s">
        <v>80</v>
      </c>
      <c r="H441">
        <v>62</v>
      </c>
      <c r="I441">
        <v>82870</v>
      </c>
      <c r="J441">
        <v>10</v>
      </c>
      <c r="K441">
        <v>9</v>
      </c>
      <c r="L441">
        <v>2</v>
      </c>
      <c r="M441">
        <v>4</v>
      </c>
      <c r="N441">
        <v>59</v>
      </c>
      <c r="O441">
        <v>35111</v>
      </c>
    </row>
    <row r="442" spans="1:15">
      <c r="A442" t="s">
        <v>88</v>
      </c>
      <c r="B442" t="s">
        <v>76</v>
      </c>
      <c r="C442" t="s">
        <v>90</v>
      </c>
      <c r="D442" t="s">
        <v>93</v>
      </c>
      <c r="E442" t="s">
        <v>96</v>
      </c>
      <c r="F442" t="s">
        <v>87</v>
      </c>
      <c r="G442" t="s">
        <v>80</v>
      </c>
      <c r="H442">
        <v>33</v>
      </c>
      <c r="I442">
        <v>86547</v>
      </c>
      <c r="J442">
        <v>18</v>
      </c>
      <c r="K442">
        <v>12</v>
      </c>
      <c r="L442">
        <v>5</v>
      </c>
      <c r="M442">
        <v>2</v>
      </c>
      <c r="N442">
        <v>25</v>
      </c>
      <c r="O442">
        <v>42663</v>
      </c>
    </row>
    <row r="443" spans="1:15">
      <c r="A443" t="s">
        <v>100</v>
      </c>
      <c r="B443" t="s">
        <v>85</v>
      </c>
      <c r="C443" t="s">
        <v>98</v>
      </c>
      <c r="D443" t="s">
        <v>82</v>
      </c>
      <c r="E443" t="s">
        <v>78</v>
      </c>
      <c r="F443" t="s">
        <v>73</v>
      </c>
      <c r="G443" t="s">
        <v>80</v>
      </c>
      <c r="H443">
        <v>56</v>
      </c>
      <c r="I443">
        <v>94110</v>
      </c>
      <c r="J443">
        <v>38</v>
      </c>
      <c r="K443">
        <v>12</v>
      </c>
      <c r="L443">
        <v>5</v>
      </c>
      <c r="M443">
        <v>4</v>
      </c>
      <c r="N443">
        <v>41</v>
      </c>
      <c r="O443">
        <v>36879</v>
      </c>
    </row>
    <row r="444" spans="1:15">
      <c r="A444" t="s">
        <v>95</v>
      </c>
      <c r="B444" t="s">
        <v>76</v>
      </c>
      <c r="C444" t="s">
        <v>98</v>
      </c>
      <c r="D444" t="s">
        <v>71</v>
      </c>
      <c r="E444" t="s">
        <v>99</v>
      </c>
      <c r="F444" t="s">
        <v>87</v>
      </c>
      <c r="G444" t="s">
        <v>101</v>
      </c>
      <c r="H444">
        <v>64</v>
      </c>
      <c r="I444">
        <v>83554</v>
      </c>
      <c r="J444">
        <v>19</v>
      </c>
      <c r="K444">
        <v>6</v>
      </c>
      <c r="L444">
        <v>13</v>
      </c>
      <c r="M444">
        <v>1</v>
      </c>
      <c r="N444">
        <v>20</v>
      </c>
      <c r="O444">
        <v>37419</v>
      </c>
    </row>
    <row r="445" spans="1:15">
      <c r="A445" t="s">
        <v>68</v>
      </c>
      <c r="B445" t="s">
        <v>69</v>
      </c>
      <c r="C445" t="s">
        <v>77</v>
      </c>
      <c r="D445" t="s">
        <v>93</v>
      </c>
      <c r="E445" t="s">
        <v>99</v>
      </c>
      <c r="F445" t="s">
        <v>73</v>
      </c>
      <c r="G445" t="s">
        <v>89</v>
      </c>
      <c r="H445">
        <v>22</v>
      </c>
      <c r="I445">
        <v>50936</v>
      </c>
      <c r="J445">
        <v>36</v>
      </c>
      <c r="K445">
        <v>19</v>
      </c>
      <c r="L445">
        <v>7</v>
      </c>
      <c r="M445">
        <v>2</v>
      </c>
      <c r="N445">
        <v>23</v>
      </c>
      <c r="O445">
        <v>36042</v>
      </c>
    </row>
    <row r="446" spans="1:15">
      <c r="A446" t="s">
        <v>100</v>
      </c>
      <c r="B446" t="s">
        <v>69</v>
      </c>
      <c r="C446" t="s">
        <v>98</v>
      </c>
      <c r="D446" t="s">
        <v>82</v>
      </c>
      <c r="E446" t="s">
        <v>86</v>
      </c>
      <c r="F446" t="s">
        <v>79</v>
      </c>
      <c r="G446" t="s">
        <v>80</v>
      </c>
      <c r="H446">
        <v>36</v>
      </c>
      <c r="I446">
        <v>34426</v>
      </c>
      <c r="J446">
        <v>13</v>
      </c>
      <c r="K446">
        <v>7</v>
      </c>
      <c r="L446">
        <v>12</v>
      </c>
      <c r="M446">
        <v>8</v>
      </c>
      <c r="N446">
        <v>48</v>
      </c>
      <c r="O446">
        <v>45561</v>
      </c>
    </row>
    <row r="447" spans="1:15">
      <c r="A447" t="s">
        <v>68</v>
      </c>
      <c r="B447" t="s">
        <v>69</v>
      </c>
      <c r="C447" t="s">
        <v>70</v>
      </c>
      <c r="D447" t="s">
        <v>93</v>
      </c>
      <c r="E447" t="s">
        <v>96</v>
      </c>
      <c r="F447" t="s">
        <v>73</v>
      </c>
      <c r="G447" t="s">
        <v>101</v>
      </c>
      <c r="H447">
        <v>47</v>
      </c>
      <c r="I447">
        <v>118839</v>
      </c>
      <c r="J447">
        <v>3</v>
      </c>
      <c r="K447">
        <v>3</v>
      </c>
      <c r="L447">
        <v>2</v>
      </c>
      <c r="M447">
        <v>6</v>
      </c>
      <c r="N447">
        <v>40</v>
      </c>
      <c r="O447">
        <v>38617</v>
      </c>
    </row>
    <row r="448" spans="1:15">
      <c r="A448" t="s">
        <v>95</v>
      </c>
      <c r="B448" t="s">
        <v>69</v>
      </c>
      <c r="C448" t="s">
        <v>98</v>
      </c>
      <c r="D448" t="s">
        <v>71</v>
      </c>
      <c r="E448" t="s">
        <v>94</v>
      </c>
      <c r="F448" t="s">
        <v>73</v>
      </c>
      <c r="G448" t="s">
        <v>80</v>
      </c>
      <c r="H448">
        <v>58</v>
      </c>
      <c r="I448">
        <v>57606</v>
      </c>
      <c r="J448">
        <v>10</v>
      </c>
      <c r="K448">
        <v>16</v>
      </c>
      <c r="L448">
        <v>11</v>
      </c>
      <c r="M448">
        <v>2</v>
      </c>
      <c r="N448">
        <v>45</v>
      </c>
      <c r="O448">
        <v>36244</v>
      </c>
    </row>
    <row r="449" spans="1:15">
      <c r="A449" t="s">
        <v>68</v>
      </c>
      <c r="B449" t="s">
        <v>69</v>
      </c>
      <c r="C449" t="s">
        <v>98</v>
      </c>
      <c r="D449" t="s">
        <v>71</v>
      </c>
      <c r="E449" t="s">
        <v>99</v>
      </c>
      <c r="F449" t="s">
        <v>79</v>
      </c>
      <c r="G449" t="s">
        <v>92</v>
      </c>
      <c r="H449">
        <v>42</v>
      </c>
      <c r="I449">
        <v>77832</v>
      </c>
      <c r="J449">
        <v>38</v>
      </c>
      <c r="K449">
        <v>18</v>
      </c>
      <c r="L449">
        <v>14</v>
      </c>
      <c r="M449">
        <v>6</v>
      </c>
      <c r="N449">
        <v>33</v>
      </c>
      <c r="O449">
        <v>34783</v>
      </c>
    </row>
    <row r="450" spans="1:15">
      <c r="A450" t="s">
        <v>88</v>
      </c>
      <c r="B450" t="s">
        <v>85</v>
      </c>
      <c r="C450" t="s">
        <v>70</v>
      </c>
      <c r="D450" t="s">
        <v>82</v>
      </c>
      <c r="E450" t="s">
        <v>94</v>
      </c>
      <c r="F450" t="s">
        <v>87</v>
      </c>
      <c r="G450" t="s">
        <v>84</v>
      </c>
      <c r="H450">
        <v>52</v>
      </c>
      <c r="I450">
        <v>58151</v>
      </c>
      <c r="J450">
        <v>1</v>
      </c>
      <c r="K450">
        <v>16</v>
      </c>
      <c r="L450">
        <v>13</v>
      </c>
      <c r="M450">
        <v>9</v>
      </c>
      <c r="N450">
        <v>28</v>
      </c>
      <c r="O450">
        <v>36525</v>
      </c>
    </row>
    <row r="451" spans="1:15">
      <c r="A451" t="s">
        <v>95</v>
      </c>
      <c r="B451" t="s">
        <v>69</v>
      </c>
      <c r="C451" t="s">
        <v>90</v>
      </c>
      <c r="D451" t="s">
        <v>71</v>
      </c>
      <c r="E451" t="s">
        <v>78</v>
      </c>
      <c r="F451" t="s">
        <v>87</v>
      </c>
      <c r="G451" t="s">
        <v>80</v>
      </c>
      <c r="H451">
        <v>46</v>
      </c>
      <c r="I451">
        <v>109303</v>
      </c>
      <c r="J451">
        <v>27</v>
      </c>
      <c r="K451">
        <v>7</v>
      </c>
      <c r="L451">
        <v>7</v>
      </c>
      <c r="M451">
        <v>7</v>
      </c>
      <c r="N451">
        <v>31</v>
      </c>
      <c r="O451">
        <v>45527</v>
      </c>
    </row>
    <row r="452" spans="1:15">
      <c r="A452" t="s">
        <v>95</v>
      </c>
      <c r="B452" t="s">
        <v>69</v>
      </c>
      <c r="C452" t="s">
        <v>90</v>
      </c>
      <c r="D452" t="s">
        <v>93</v>
      </c>
      <c r="E452" t="s">
        <v>86</v>
      </c>
      <c r="F452" t="s">
        <v>73</v>
      </c>
      <c r="G452" t="s">
        <v>97</v>
      </c>
      <c r="H452">
        <v>44</v>
      </c>
      <c r="I452">
        <v>41308</v>
      </c>
      <c r="J452">
        <v>8</v>
      </c>
      <c r="K452">
        <v>4</v>
      </c>
      <c r="L452">
        <v>5</v>
      </c>
      <c r="M452">
        <v>9</v>
      </c>
      <c r="N452">
        <v>25</v>
      </c>
      <c r="O452">
        <v>41976</v>
      </c>
    </row>
    <row r="453" spans="1:15">
      <c r="A453" t="s">
        <v>95</v>
      </c>
      <c r="B453" t="s">
        <v>69</v>
      </c>
      <c r="C453" t="s">
        <v>70</v>
      </c>
      <c r="D453" t="s">
        <v>71</v>
      </c>
      <c r="E453" t="s">
        <v>83</v>
      </c>
      <c r="F453" t="s">
        <v>79</v>
      </c>
      <c r="G453" t="s">
        <v>84</v>
      </c>
      <c r="H453">
        <v>45</v>
      </c>
      <c r="I453">
        <v>92522</v>
      </c>
      <c r="J453">
        <v>17</v>
      </c>
      <c r="K453">
        <v>8</v>
      </c>
      <c r="L453">
        <v>14</v>
      </c>
      <c r="M453">
        <v>5</v>
      </c>
      <c r="N453">
        <v>39</v>
      </c>
      <c r="O453">
        <v>42237</v>
      </c>
    </row>
    <row r="454" spans="1:15">
      <c r="A454" t="s">
        <v>102</v>
      </c>
      <c r="B454" t="s">
        <v>69</v>
      </c>
      <c r="C454" t="s">
        <v>77</v>
      </c>
      <c r="D454" t="s">
        <v>93</v>
      </c>
      <c r="E454" t="s">
        <v>94</v>
      </c>
      <c r="F454" t="s">
        <v>87</v>
      </c>
      <c r="G454" t="s">
        <v>84</v>
      </c>
      <c r="H454">
        <v>59</v>
      </c>
      <c r="I454">
        <v>75671</v>
      </c>
      <c r="J454">
        <v>9</v>
      </c>
      <c r="K454">
        <v>13</v>
      </c>
      <c r="L454">
        <v>6</v>
      </c>
      <c r="M454">
        <v>7</v>
      </c>
      <c r="N454">
        <v>43</v>
      </c>
      <c r="O454">
        <v>39140</v>
      </c>
    </row>
    <row r="455" spans="1:15">
      <c r="A455" t="s">
        <v>102</v>
      </c>
      <c r="B455" t="s">
        <v>76</v>
      </c>
      <c r="C455" t="s">
        <v>98</v>
      </c>
      <c r="D455" t="s">
        <v>93</v>
      </c>
      <c r="E455" t="s">
        <v>99</v>
      </c>
      <c r="F455" t="s">
        <v>73</v>
      </c>
      <c r="G455" t="s">
        <v>80</v>
      </c>
      <c r="H455">
        <v>49</v>
      </c>
      <c r="I455">
        <v>32204</v>
      </c>
      <c r="J455">
        <v>6</v>
      </c>
      <c r="K455">
        <v>13</v>
      </c>
      <c r="L455">
        <v>8</v>
      </c>
      <c r="M455">
        <v>7</v>
      </c>
      <c r="N455">
        <v>46</v>
      </c>
      <c r="O455">
        <v>40063</v>
      </c>
    </row>
    <row r="456" spans="1:15">
      <c r="A456" t="s">
        <v>102</v>
      </c>
      <c r="B456" t="s">
        <v>85</v>
      </c>
      <c r="C456" t="s">
        <v>70</v>
      </c>
      <c r="D456" t="s">
        <v>71</v>
      </c>
      <c r="E456" t="s">
        <v>78</v>
      </c>
      <c r="F456" t="s">
        <v>79</v>
      </c>
      <c r="G456" t="s">
        <v>89</v>
      </c>
      <c r="H456">
        <v>42</v>
      </c>
      <c r="I456">
        <v>117265</v>
      </c>
      <c r="J456">
        <v>25</v>
      </c>
      <c r="K456">
        <v>17</v>
      </c>
      <c r="L456">
        <v>10</v>
      </c>
      <c r="M456">
        <v>3</v>
      </c>
      <c r="N456">
        <v>57</v>
      </c>
      <c r="O456">
        <v>35964</v>
      </c>
    </row>
    <row r="457" spans="1:15">
      <c r="A457" t="s">
        <v>88</v>
      </c>
      <c r="B457" t="s">
        <v>69</v>
      </c>
      <c r="C457" t="s">
        <v>98</v>
      </c>
      <c r="D457" t="s">
        <v>82</v>
      </c>
      <c r="E457" t="s">
        <v>72</v>
      </c>
      <c r="F457" t="s">
        <v>87</v>
      </c>
      <c r="G457" t="s">
        <v>74</v>
      </c>
      <c r="H457">
        <v>64</v>
      </c>
      <c r="I457">
        <v>61131</v>
      </c>
      <c r="J457">
        <v>39</v>
      </c>
      <c r="K457">
        <v>17</v>
      </c>
      <c r="L457">
        <v>13</v>
      </c>
      <c r="M457">
        <v>7</v>
      </c>
      <c r="N457">
        <v>27</v>
      </c>
      <c r="O457">
        <v>38015</v>
      </c>
    </row>
    <row r="458" spans="1:15">
      <c r="A458" t="s">
        <v>100</v>
      </c>
      <c r="B458" t="s">
        <v>69</v>
      </c>
      <c r="C458" t="s">
        <v>77</v>
      </c>
      <c r="D458" t="s">
        <v>91</v>
      </c>
      <c r="E458" t="s">
        <v>78</v>
      </c>
      <c r="F458" t="s">
        <v>87</v>
      </c>
      <c r="G458" t="s">
        <v>89</v>
      </c>
      <c r="H458">
        <v>39</v>
      </c>
      <c r="I458">
        <v>82428</v>
      </c>
      <c r="J458">
        <v>28</v>
      </c>
      <c r="K458">
        <v>5</v>
      </c>
      <c r="L458">
        <v>14</v>
      </c>
      <c r="M458">
        <v>1</v>
      </c>
      <c r="N458">
        <v>20</v>
      </c>
      <c r="O458">
        <v>40510</v>
      </c>
    </row>
    <row r="459" spans="1:15">
      <c r="A459" t="s">
        <v>68</v>
      </c>
      <c r="B459" t="s">
        <v>69</v>
      </c>
      <c r="C459" t="s">
        <v>98</v>
      </c>
      <c r="D459" t="s">
        <v>71</v>
      </c>
      <c r="E459" t="s">
        <v>78</v>
      </c>
      <c r="F459" t="s">
        <v>79</v>
      </c>
      <c r="G459" t="s">
        <v>80</v>
      </c>
      <c r="H459">
        <v>57</v>
      </c>
      <c r="I459">
        <v>63870</v>
      </c>
      <c r="J459">
        <v>33</v>
      </c>
      <c r="K459">
        <v>6</v>
      </c>
      <c r="L459">
        <v>12</v>
      </c>
      <c r="M459">
        <v>9</v>
      </c>
      <c r="N459">
        <v>43</v>
      </c>
      <c r="O459">
        <v>38823</v>
      </c>
    </row>
    <row r="460" spans="1:15">
      <c r="A460" t="s">
        <v>81</v>
      </c>
      <c r="B460" t="s">
        <v>85</v>
      </c>
      <c r="C460" t="s">
        <v>70</v>
      </c>
      <c r="D460" t="s">
        <v>93</v>
      </c>
      <c r="E460" t="s">
        <v>86</v>
      </c>
      <c r="F460" t="s">
        <v>79</v>
      </c>
      <c r="G460" t="s">
        <v>84</v>
      </c>
      <c r="H460">
        <v>56</v>
      </c>
      <c r="I460">
        <v>79067</v>
      </c>
      <c r="J460">
        <v>37</v>
      </c>
      <c r="K460">
        <v>19</v>
      </c>
      <c r="L460">
        <v>4</v>
      </c>
      <c r="M460">
        <v>6</v>
      </c>
      <c r="N460">
        <v>26</v>
      </c>
      <c r="O460">
        <v>42218</v>
      </c>
    </row>
    <row r="461" spans="1:15">
      <c r="A461" t="s">
        <v>95</v>
      </c>
      <c r="B461" t="s">
        <v>76</v>
      </c>
      <c r="C461" t="s">
        <v>98</v>
      </c>
      <c r="D461" t="s">
        <v>93</v>
      </c>
      <c r="E461" t="s">
        <v>83</v>
      </c>
      <c r="F461" t="s">
        <v>79</v>
      </c>
      <c r="G461" t="s">
        <v>97</v>
      </c>
      <c r="H461">
        <v>30</v>
      </c>
      <c r="I461">
        <v>88585</v>
      </c>
      <c r="J461">
        <v>9</v>
      </c>
      <c r="K461">
        <v>13</v>
      </c>
      <c r="L461">
        <v>13</v>
      </c>
      <c r="M461">
        <v>5</v>
      </c>
      <c r="N461">
        <v>38</v>
      </c>
      <c r="O461">
        <v>43449</v>
      </c>
    </row>
    <row r="462" spans="1:15">
      <c r="A462" t="s">
        <v>68</v>
      </c>
      <c r="B462" t="s">
        <v>85</v>
      </c>
      <c r="C462" t="s">
        <v>90</v>
      </c>
      <c r="D462" t="s">
        <v>71</v>
      </c>
      <c r="E462" t="s">
        <v>72</v>
      </c>
      <c r="F462" t="s">
        <v>79</v>
      </c>
      <c r="G462" t="s">
        <v>84</v>
      </c>
      <c r="H462">
        <v>59</v>
      </c>
      <c r="I462">
        <v>51607</v>
      </c>
      <c r="J462">
        <v>18</v>
      </c>
      <c r="K462">
        <v>14</v>
      </c>
      <c r="L462">
        <v>7</v>
      </c>
      <c r="M462">
        <v>7</v>
      </c>
      <c r="N462">
        <v>41</v>
      </c>
      <c r="O462">
        <v>44301</v>
      </c>
    </row>
    <row r="463" spans="1:15">
      <c r="A463" t="s">
        <v>95</v>
      </c>
      <c r="B463" t="s">
        <v>76</v>
      </c>
      <c r="C463" t="s">
        <v>77</v>
      </c>
      <c r="D463" t="s">
        <v>82</v>
      </c>
      <c r="E463" t="s">
        <v>96</v>
      </c>
      <c r="F463" t="s">
        <v>73</v>
      </c>
      <c r="G463" t="s">
        <v>89</v>
      </c>
      <c r="H463">
        <v>51</v>
      </c>
      <c r="I463">
        <v>54968</v>
      </c>
      <c r="J463">
        <v>21</v>
      </c>
      <c r="K463">
        <v>4</v>
      </c>
      <c r="L463">
        <v>6</v>
      </c>
      <c r="M463">
        <v>5</v>
      </c>
      <c r="N463">
        <v>54</v>
      </c>
      <c r="O463">
        <v>44248</v>
      </c>
    </row>
    <row r="464" spans="1:15">
      <c r="A464" t="s">
        <v>88</v>
      </c>
      <c r="B464" t="s">
        <v>69</v>
      </c>
      <c r="C464" t="s">
        <v>77</v>
      </c>
      <c r="D464" t="s">
        <v>82</v>
      </c>
      <c r="E464" t="s">
        <v>96</v>
      </c>
      <c r="F464" t="s">
        <v>79</v>
      </c>
      <c r="G464" t="s">
        <v>97</v>
      </c>
      <c r="H464">
        <v>55</v>
      </c>
      <c r="I464">
        <v>41908</v>
      </c>
      <c r="J464">
        <v>2</v>
      </c>
      <c r="K464">
        <v>7</v>
      </c>
      <c r="L464">
        <v>10</v>
      </c>
      <c r="M464">
        <v>5</v>
      </c>
      <c r="N464">
        <v>49</v>
      </c>
      <c r="O464">
        <v>35827</v>
      </c>
    </row>
    <row r="465" spans="1:15">
      <c r="A465" t="s">
        <v>95</v>
      </c>
      <c r="B465" t="s">
        <v>69</v>
      </c>
      <c r="C465" t="s">
        <v>77</v>
      </c>
      <c r="D465" t="s">
        <v>93</v>
      </c>
      <c r="E465" t="s">
        <v>94</v>
      </c>
      <c r="F465" t="s">
        <v>87</v>
      </c>
      <c r="G465" t="s">
        <v>101</v>
      </c>
      <c r="H465">
        <v>53</v>
      </c>
      <c r="I465">
        <v>56423</v>
      </c>
      <c r="J465">
        <v>38</v>
      </c>
      <c r="K465">
        <v>8</v>
      </c>
      <c r="L465">
        <v>2</v>
      </c>
      <c r="M465">
        <v>7</v>
      </c>
      <c r="N465">
        <v>48</v>
      </c>
      <c r="O465">
        <v>36063</v>
      </c>
    </row>
    <row r="466" spans="1:15">
      <c r="A466" t="s">
        <v>102</v>
      </c>
      <c r="B466" t="s">
        <v>85</v>
      </c>
      <c r="C466" t="s">
        <v>70</v>
      </c>
      <c r="D466" t="s">
        <v>93</v>
      </c>
      <c r="E466" t="s">
        <v>78</v>
      </c>
      <c r="F466" t="s">
        <v>87</v>
      </c>
      <c r="G466" t="s">
        <v>92</v>
      </c>
      <c r="H466">
        <v>24</v>
      </c>
      <c r="I466">
        <v>104707</v>
      </c>
      <c r="J466">
        <v>36</v>
      </c>
      <c r="K466">
        <v>13</v>
      </c>
      <c r="L466">
        <v>8</v>
      </c>
      <c r="M466">
        <v>7</v>
      </c>
      <c r="N466">
        <v>41</v>
      </c>
      <c r="O466">
        <v>35806</v>
      </c>
    </row>
    <row r="467" spans="1:15">
      <c r="A467" t="s">
        <v>81</v>
      </c>
      <c r="B467" t="s">
        <v>85</v>
      </c>
      <c r="C467" t="s">
        <v>77</v>
      </c>
      <c r="D467" t="s">
        <v>82</v>
      </c>
      <c r="E467" t="s">
        <v>86</v>
      </c>
      <c r="F467" t="s">
        <v>73</v>
      </c>
      <c r="G467" t="s">
        <v>84</v>
      </c>
      <c r="H467">
        <v>24</v>
      </c>
      <c r="I467">
        <v>108257</v>
      </c>
      <c r="J467">
        <v>37</v>
      </c>
      <c r="K467">
        <v>6</v>
      </c>
      <c r="L467">
        <v>10</v>
      </c>
      <c r="M467">
        <v>3</v>
      </c>
      <c r="N467">
        <v>30</v>
      </c>
      <c r="O467">
        <v>34684</v>
      </c>
    </row>
    <row r="468" spans="1:15">
      <c r="A468" t="s">
        <v>75</v>
      </c>
      <c r="B468" t="s">
        <v>76</v>
      </c>
      <c r="C468" t="s">
        <v>90</v>
      </c>
      <c r="D468" t="s">
        <v>91</v>
      </c>
      <c r="E468" t="s">
        <v>86</v>
      </c>
      <c r="F468" t="s">
        <v>87</v>
      </c>
      <c r="G468" t="s">
        <v>80</v>
      </c>
      <c r="H468">
        <v>49</v>
      </c>
      <c r="I468">
        <v>91215</v>
      </c>
      <c r="J468">
        <v>15</v>
      </c>
      <c r="K468">
        <v>6</v>
      </c>
      <c r="L468">
        <v>9</v>
      </c>
      <c r="M468">
        <v>3</v>
      </c>
      <c r="N468">
        <v>39</v>
      </c>
      <c r="O468">
        <v>41405</v>
      </c>
    </row>
    <row r="469" spans="1:15">
      <c r="A469" t="s">
        <v>95</v>
      </c>
      <c r="B469" t="s">
        <v>76</v>
      </c>
      <c r="C469" t="s">
        <v>70</v>
      </c>
      <c r="D469" t="s">
        <v>71</v>
      </c>
      <c r="E469" t="s">
        <v>96</v>
      </c>
      <c r="F469" t="s">
        <v>87</v>
      </c>
      <c r="G469" t="s">
        <v>101</v>
      </c>
      <c r="H469">
        <v>36</v>
      </c>
      <c r="I469">
        <v>85835</v>
      </c>
      <c r="J469">
        <v>28</v>
      </c>
      <c r="K469">
        <v>3</v>
      </c>
      <c r="L469">
        <v>5</v>
      </c>
      <c r="M469">
        <v>3</v>
      </c>
      <c r="N469">
        <v>48</v>
      </c>
      <c r="O469">
        <v>35391</v>
      </c>
    </row>
    <row r="470" spans="1:15">
      <c r="A470" t="s">
        <v>68</v>
      </c>
      <c r="B470" t="s">
        <v>85</v>
      </c>
      <c r="C470" t="s">
        <v>90</v>
      </c>
      <c r="D470" t="s">
        <v>93</v>
      </c>
      <c r="E470" t="s">
        <v>94</v>
      </c>
      <c r="F470" t="s">
        <v>79</v>
      </c>
      <c r="G470" t="s">
        <v>92</v>
      </c>
      <c r="H470">
        <v>62</v>
      </c>
      <c r="I470">
        <v>79429</v>
      </c>
      <c r="J470">
        <v>18</v>
      </c>
      <c r="K470">
        <v>3</v>
      </c>
      <c r="L470">
        <v>10</v>
      </c>
      <c r="M470">
        <v>6</v>
      </c>
      <c r="N470">
        <v>53</v>
      </c>
      <c r="O470">
        <v>35224</v>
      </c>
    </row>
    <row r="471" spans="1:15">
      <c r="A471" t="s">
        <v>102</v>
      </c>
      <c r="B471" t="s">
        <v>76</v>
      </c>
      <c r="C471" t="s">
        <v>98</v>
      </c>
      <c r="D471" t="s">
        <v>93</v>
      </c>
      <c r="E471" t="s">
        <v>94</v>
      </c>
      <c r="F471" t="s">
        <v>87</v>
      </c>
      <c r="G471" t="s">
        <v>80</v>
      </c>
      <c r="H471">
        <v>44</v>
      </c>
      <c r="I471">
        <v>112152</v>
      </c>
      <c r="J471">
        <v>34</v>
      </c>
      <c r="K471">
        <v>13</v>
      </c>
      <c r="L471">
        <v>4</v>
      </c>
      <c r="M471">
        <v>6</v>
      </c>
      <c r="N471">
        <v>20</v>
      </c>
      <c r="O471">
        <v>41608</v>
      </c>
    </row>
    <row r="472" spans="1:15">
      <c r="A472" t="s">
        <v>75</v>
      </c>
      <c r="B472" t="s">
        <v>85</v>
      </c>
      <c r="C472" t="s">
        <v>98</v>
      </c>
      <c r="D472" t="s">
        <v>82</v>
      </c>
      <c r="E472" t="s">
        <v>94</v>
      </c>
      <c r="F472" t="s">
        <v>73</v>
      </c>
      <c r="G472" t="s">
        <v>74</v>
      </c>
      <c r="H472">
        <v>61</v>
      </c>
      <c r="I472">
        <v>68458</v>
      </c>
      <c r="J472">
        <v>22</v>
      </c>
      <c r="K472">
        <v>2</v>
      </c>
      <c r="L472">
        <v>6</v>
      </c>
      <c r="M472">
        <v>3</v>
      </c>
      <c r="N472">
        <v>50</v>
      </c>
      <c r="O472">
        <v>42766</v>
      </c>
    </row>
    <row r="473" spans="1:15">
      <c r="A473" t="s">
        <v>81</v>
      </c>
      <c r="B473" t="s">
        <v>76</v>
      </c>
      <c r="C473" t="s">
        <v>98</v>
      </c>
      <c r="D473" t="s">
        <v>71</v>
      </c>
      <c r="E473" t="s">
        <v>72</v>
      </c>
      <c r="F473" t="s">
        <v>79</v>
      </c>
      <c r="G473" t="s">
        <v>80</v>
      </c>
      <c r="H473">
        <v>32</v>
      </c>
      <c r="I473">
        <v>76169</v>
      </c>
      <c r="J473">
        <v>11</v>
      </c>
      <c r="K473">
        <v>16</v>
      </c>
      <c r="L473">
        <v>8</v>
      </c>
      <c r="M473">
        <v>3</v>
      </c>
      <c r="N473">
        <v>49</v>
      </c>
      <c r="O473">
        <v>38456</v>
      </c>
    </row>
    <row r="474" spans="1:15">
      <c r="A474" t="s">
        <v>75</v>
      </c>
      <c r="B474" t="s">
        <v>85</v>
      </c>
      <c r="C474" t="s">
        <v>98</v>
      </c>
      <c r="D474" t="s">
        <v>82</v>
      </c>
      <c r="E474" t="s">
        <v>83</v>
      </c>
      <c r="F474" t="s">
        <v>79</v>
      </c>
      <c r="G474" t="s">
        <v>97</v>
      </c>
      <c r="H474">
        <v>53</v>
      </c>
      <c r="I474">
        <v>37659</v>
      </c>
      <c r="J474">
        <v>13</v>
      </c>
      <c r="K474">
        <v>6</v>
      </c>
      <c r="L474">
        <v>11</v>
      </c>
      <c r="M474">
        <v>8</v>
      </c>
      <c r="N474">
        <v>37</v>
      </c>
      <c r="O474">
        <v>39186</v>
      </c>
    </row>
    <row r="475" spans="1:15">
      <c r="A475" t="s">
        <v>102</v>
      </c>
      <c r="B475" t="s">
        <v>85</v>
      </c>
      <c r="C475" t="s">
        <v>90</v>
      </c>
      <c r="D475" t="s">
        <v>71</v>
      </c>
      <c r="E475" t="s">
        <v>72</v>
      </c>
      <c r="F475" t="s">
        <v>73</v>
      </c>
      <c r="G475" t="s">
        <v>97</v>
      </c>
      <c r="H475">
        <v>57</v>
      </c>
      <c r="I475">
        <v>90614</v>
      </c>
      <c r="J475">
        <v>4</v>
      </c>
      <c r="K475">
        <v>8</v>
      </c>
      <c r="L475">
        <v>3</v>
      </c>
      <c r="M475">
        <v>8</v>
      </c>
      <c r="N475">
        <v>36</v>
      </c>
      <c r="O475">
        <v>36278</v>
      </c>
    </row>
    <row r="476" spans="1:15">
      <c r="A476" t="s">
        <v>100</v>
      </c>
      <c r="B476" t="s">
        <v>85</v>
      </c>
      <c r="C476" t="s">
        <v>70</v>
      </c>
      <c r="D476" t="s">
        <v>71</v>
      </c>
      <c r="E476" t="s">
        <v>99</v>
      </c>
      <c r="F476" t="s">
        <v>79</v>
      </c>
      <c r="G476" t="s">
        <v>74</v>
      </c>
      <c r="H476">
        <v>54</v>
      </c>
      <c r="I476">
        <v>107240</v>
      </c>
      <c r="J476">
        <v>22</v>
      </c>
      <c r="K476">
        <v>8</v>
      </c>
      <c r="L476">
        <v>10</v>
      </c>
      <c r="M476">
        <v>7</v>
      </c>
      <c r="N476">
        <v>57</v>
      </c>
      <c r="O476">
        <v>41173</v>
      </c>
    </row>
    <row r="477" spans="1:15">
      <c r="A477" t="s">
        <v>100</v>
      </c>
      <c r="B477" t="s">
        <v>76</v>
      </c>
      <c r="C477" t="s">
        <v>70</v>
      </c>
      <c r="D477" t="s">
        <v>71</v>
      </c>
      <c r="E477" t="s">
        <v>99</v>
      </c>
      <c r="F477" t="s">
        <v>79</v>
      </c>
      <c r="G477" t="s">
        <v>101</v>
      </c>
      <c r="H477">
        <v>45</v>
      </c>
      <c r="I477">
        <v>62793</v>
      </c>
      <c r="J477">
        <v>7</v>
      </c>
      <c r="K477">
        <v>6</v>
      </c>
      <c r="L477">
        <v>11</v>
      </c>
      <c r="M477">
        <v>4</v>
      </c>
      <c r="N477">
        <v>33</v>
      </c>
      <c r="O477">
        <v>41214</v>
      </c>
    </row>
    <row r="478" spans="1:15">
      <c r="A478" t="s">
        <v>75</v>
      </c>
      <c r="B478" t="s">
        <v>76</v>
      </c>
      <c r="C478" t="s">
        <v>77</v>
      </c>
      <c r="D478" t="s">
        <v>93</v>
      </c>
      <c r="E478" t="s">
        <v>83</v>
      </c>
      <c r="F478" t="s">
        <v>73</v>
      </c>
      <c r="G478" t="s">
        <v>92</v>
      </c>
      <c r="H478">
        <v>60</v>
      </c>
      <c r="I478">
        <v>76473</v>
      </c>
      <c r="J478">
        <v>24</v>
      </c>
      <c r="K478">
        <v>14</v>
      </c>
      <c r="L478">
        <v>11</v>
      </c>
      <c r="M478">
        <v>4</v>
      </c>
      <c r="N478">
        <v>42</v>
      </c>
      <c r="O478">
        <v>39413</v>
      </c>
    </row>
    <row r="479" spans="1:15">
      <c r="A479" t="s">
        <v>88</v>
      </c>
      <c r="B479" t="s">
        <v>76</v>
      </c>
      <c r="C479" t="s">
        <v>90</v>
      </c>
      <c r="D479" t="s">
        <v>91</v>
      </c>
      <c r="E479" t="s">
        <v>96</v>
      </c>
      <c r="F479" t="s">
        <v>79</v>
      </c>
      <c r="G479" t="s">
        <v>80</v>
      </c>
      <c r="H479">
        <v>55</v>
      </c>
      <c r="I479">
        <v>119388</v>
      </c>
      <c r="J479">
        <v>4</v>
      </c>
      <c r="K479">
        <v>3</v>
      </c>
      <c r="L479">
        <v>1</v>
      </c>
      <c r="M479">
        <v>3</v>
      </c>
      <c r="N479">
        <v>44</v>
      </c>
      <c r="O479">
        <v>45467</v>
      </c>
    </row>
    <row r="480" spans="1:15">
      <c r="A480" t="s">
        <v>68</v>
      </c>
      <c r="B480" t="s">
        <v>85</v>
      </c>
      <c r="C480" t="s">
        <v>98</v>
      </c>
      <c r="D480" t="s">
        <v>82</v>
      </c>
      <c r="E480" t="s">
        <v>83</v>
      </c>
      <c r="F480" t="s">
        <v>73</v>
      </c>
      <c r="G480" t="s">
        <v>97</v>
      </c>
      <c r="H480">
        <v>49</v>
      </c>
      <c r="I480">
        <v>118330</v>
      </c>
      <c r="J480">
        <v>28</v>
      </c>
      <c r="K480">
        <v>10</v>
      </c>
      <c r="L480">
        <v>4</v>
      </c>
      <c r="M480">
        <v>5</v>
      </c>
      <c r="N480">
        <v>34</v>
      </c>
      <c r="O480">
        <v>43187</v>
      </c>
    </row>
    <row r="481" spans="1:15">
      <c r="A481" t="s">
        <v>68</v>
      </c>
      <c r="B481" t="s">
        <v>76</v>
      </c>
      <c r="C481" t="s">
        <v>90</v>
      </c>
      <c r="D481" t="s">
        <v>91</v>
      </c>
      <c r="E481" t="s">
        <v>86</v>
      </c>
      <c r="F481" t="s">
        <v>73</v>
      </c>
      <c r="G481" t="s">
        <v>101</v>
      </c>
      <c r="H481">
        <v>58</v>
      </c>
      <c r="I481">
        <v>85751</v>
      </c>
      <c r="J481">
        <v>15</v>
      </c>
      <c r="K481">
        <v>3</v>
      </c>
      <c r="L481">
        <v>4</v>
      </c>
      <c r="M481">
        <v>3</v>
      </c>
      <c r="N481">
        <v>41</v>
      </c>
      <c r="O481">
        <v>40351</v>
      </c>
    </row>
    <row r="482" spans="1:15">
      <c r="A482" t="s">
        <v>75</v>
      </c>
      <c r="B482" t="s">
        <v>76</v>
      </c>
      <c r="C482" t="s">
        <v>77</v>
      </c>
      <c r="D482" t="s">
        <v>82</v>
      </c>
      <c r="E482" t="s">
        <v>99</v>
      </c>
      <c r="F482" t="s">
        <v>87</v>
      </c>
      <c r="G482" t="s">
        <v>74</v>
      </c>
      <c r="H482">
        <v>28</v>
      </c>
      <c r="I482">
        <v>108915</v>
      </c>
      <c r="J482">
        <v>1</v>
      </c>
      <c r="K482">
        <v>12</v>
      </c>
      <c r="L482">
        <v>1</v>
      </c>
      <c r="M482">
        <v>8</v>
      </c>
      <c r="N482">
        <v>22</v>
      </c>
      <c r="O482">
        <v>43145</v>
      </c>
    </row>
    <row r="483" spans="1:15">
      <c r="A483" t="s">
        <v>95</v>
      </c>
      <c r="B483" t="s">
        <v>85</v>
      </c>
      <c r="C483" t="s">
        <v>77</v>
      </c>
      <c r="D483" t="s">
        <v>71</v>
      </c>
      <c r="E483" t="s">
        <v>78</v>
      </c>
      <c r="F483" t="s">
        <v>87</v>
      </c>
      <c r="G483" t="s">
        <v>89</v>
      </c>
      <c r="H483">
        <v>25</v>
      </c>
      <c r="I483">
        <v>84254</v>
      </c>
      <c r="J483">
        <v>3</v>
      </c>
      <c r="K483">
        <v>17</v>
      </c>
      <c r="L483">
        <v>9</v>
      </c>
      <c r="M483">
        <v>7</v>
      </c>
      <c r="N483">
        <v>38</v>
      </c>
      <c r="O483">
        <v>39380</v>
      </c>
    </row>
    <row r="484" spans="1:15">
      <c r="A484" t="s">
        <v>95</v>
      </c>
      <c r="B484" t="s">
        <v>69</v>
      </c>
      <c r="C484" t="s">
        <v>90</v>
      </c>
      <c r="D484" t="s">
        <v>93</v>
      </c>
      <c r="E484" t="s">
        <v>78</v>
      </c>
      <c r="F484" t="s">
        <v>79</v>
      </c>
      <c r="G484" t="s">
        <v>84</v>
      </c>
      <c r="H484">
        <v>58</v>
      </c>
      <c r="I484">
        <v>37006</v>
      </c>
      <c r="J484">
        <v>14</v>
      </c>
      <c r="K484">
        <v>5</v>
      </c>
      <c r="L484">
        <v>3</v>
      </c>
      <c r="M484">
        <v>3</v>
      </c>
      <c r="N484">
        <v>53</v>
      </c>
      <c r="O484">
        <v>36686</v>
      </c>
    </row>
    <row r="485" spans="1:15">
      <c r="A485" t="s">
        <v>68</v>
      </c>
      <c r="B485" t="s">
        <v>85</v>
      </c>
      <c r="C485" t="s">
        <v>90</v>
      </c>
      <c r="D485" t="s">
        <v>91</v>
      </c>
      <c r="E485" t="s">
        <v>96</v>
      </c>
      <c r="F485" t="s">
        <v>79</v>
      </c>
      <c r="G485" t="s">
        <v>89</v>
      </c>
      <c r="H485">
        <v>22</v>
      </c>
      <c r="I485">
        <v>104218</v>
      </c>
      <c r="J485">
        <v>38</v>
      </c>
      <c r="K485">
        <v>9</v>
      </c>
      <c r="L485">
        <v>5</v>
      </c>
      <c r="M485">
        <v>9</v>
      </c>
      <c r="N485">
        <v>54</v>
      </c>
      <c r="O485">
        <v>41522</v>
      </c>
    </row>
    <row r="486" spans="1:15">
      <c r="A486" t="s">
        <v>68</v>
      </c>
      <c r="B486" t="s">
        <v>76</v>
      </c>
      <c r="C486" t="s">
        <v>90</v>
      </c>
      <c r="D486" t="s">
        <v>93</v>
      </c>
      <c r="E486" t="s">
        <v>86</v>
      </c>
      <c r="F486" t="s">
        <v>73</v>
      </c>
      <c r="G486" t="s">
        <v>89</v>
      </c>
      <c r="H486">
        <v>22</v>
      </c>
      <c r="I486">
        <v>95344</v>
      </c>
      <c r="J486">
        <v>1</v>
      </c>
      <c r="K486">
        <v>7</v>
      </c>
      <c r="L486">
        <v>6</v>
      </c>
      <c r="M486">
        <v>5</v>
      </c>
      <c r="N486">
        <v>20</v>
      </c>
      <c r="O486">
        <v>39872</v>
      </c>
    </row>
    <row r="487" spans="1:15">
      <c r="A487" t="s">
        <v>100</v>
      </c>
      <c r="B487" t="s">
        <v>85</v>
      </c>
      <c r="C487" t="s">
        <v>70</v>
      </c>
      <c r="D487" t="s">
        <v>82</v>
      </c>
      <c r="E487" t="s">
        <v>72</v>
      </c>
      <c r="F487" t="s">
        <v>79</v>
      </c>
      <c r="G487" t="s">
        <v>97</v>
      </c>
      <c r="H487">
        <v>41</v>
      </c>
      <c r="I487">
        <v>63840</v>
      </c>
      <c r="J487">
        <v>38</v>
      </c>
      <c r="K487">
        <v>4</v>
      </c>
      <c r="L487">
        <v>8</v>
      </c>
      <c r="M487">
        <v>9</v>
      </c>
      <c r="N487">
        <v>40</v>
      </c>
      <c r="O487">
        <v>35851</v>
      </c>
    </row>
    <row r="488" spans="1:15">
      <c r="A488" t="s">
        <v>88</v>
      </c>
      <c r="B488" t="s">
        <v>69</v>
      </c>
      <c r="C488" t="s">
        <v>98</v>
      </c>
      <c r="D488" t="s">
        <v>93</v>
      </c>
      <c r="E488" t="s">
        <v>86</v>
      </c>
      <c r="F488" t="s">
        <v>73</v>
      </c>
      <c r="G488" t="s">
        <v>74</v>
      </c>
      <c r="H488">
        <v>40</v>
      </c>
      <c r="I488">
        <v>62430</v>
      </c>
      <c r="J488">
        <v>38</v>
      </c>
      <c r="K488">
        <v>13</v>
      </c>
      <c r="L488">
        <v>6</v>
      </c>
      <c r="M488">
        <v>7</v>
      </c>
      <c r="N488">
        <v>48</v>
      </c>
      <c r="O488">
        <v>39558</v>
      </c>
    </row>
    <row r="489" spans="1:15">
      <c r="A489" t="s">
        <v>102</v>
      </c>
      <c r="B489" t="s">
        <v>85</v>
      </c>
      <c r="C489" t="s">
        <v>90</v>
      </c>
      <c r="D489" t="s">
        <v>93</v>
      </c>
      <c r="E489" t="s">
        <v>78</v>
      </c>
      <c r="F489" t="s">
        <v>73</v>
      </c>
      <c r="G489" t="s">
        <v>80</v>
      </c>
      <c r="H489">
        <v>50</v>
      </c>
      <c r="I489">
        <v>53091</v>
      </c>
      <c r="J489">
        <v>21</v>
      </c>
      <c r="K489">
        <v>13</v>
      </c>
      <c r="L489">
        <v>3</v>
      </c>
      <c r="M489">
        <v>7</v>
      </c>
      <c r="N489">
        <v>25</v>
      </c>
      <c r="O489">
        <v>44223</v>
      </c>
    </row>
    <row r="490" spans="1:15">
      <c r="A490" t="s">
        <v>95</v>
      </c>
      <c r="B490" t="s">
        <v>76</v>
      </c>
      <c r="C490" t="s">
        <v>90</v>
      </c>
      <c r="D490" t="s">
        <v>91</v>
      </c>
      <c r="E490" t="s">
        <v>78</v>
      </c>
      <c r="F490" t="s">
        <v>79</v>
      </c>
      <c r="G490" t="s">
        <v>89</v>
      </c>
      <c r="H490">
        <v>31</v>
      </c>
      <c r="I490">
        <v>62983</v>
      </c>
      <c r="J490">
        <v>29</v>
      </c>
      <c r="K490">
        <v>10</v>
      </c>
      <c r="L490">
        <v>6</v>
      </c>
      <c r="M490">
        <v>6</v>
      </c>
      <c r="N490">
        <v>56</v>
      </c>
      <c r="O490">
        <v>40740</v>
      </c>
    </row>
    <row r="491" spans="1:15">
      <c r="A491" t="s">
        <v>68</v>
      </c>
      <c r="B491" t="s">
        <v>69</v>
      </c>
      <c r="C491" t="s">
        <v>90</v>
      </c>
      <c r="D491" t="s">
        <v>71</v>
      </c>
      <c r="E491" t="s">
        <v>99</v>
      </c>
      <c r="F491" t="s">
        <v>73</v>
      </c>
      <c r="G491" t="s">
        <v>89</v>
      </c>
      <c r="H491">
        <v>39</v>
      </c>
      <c r="I491">
        <v>53989</v>
      </c>
      <c r="J491">
        <v>5</v>
      </c>
      <c r="K491">
        <v>18</v>
      </c>
      <c r="L491">
        <v>1</v>
      </c>
      <c r="M491">
        <v>2</v>
      </c>
      <c r="N491">
        <v>20</v>
      </c>
      <c r="O491">
        <v>41497</v>
      </c>
    </row>
    <row r="492" spans="1:15">
      <c r="A492" t="s">
        <v>100</v>
      </c>
      <c r="B492" t="s">
        <v>76</v>
      </c>
      <c r="C492" t="s">
        <v>77</v>
      </c>
      <c r="D492" t="s">
        <v>93</v>
      </c>
      <c r="E492" t="s">
        <v>86</v>
      </c>
      <c r="F492" t="s">
        <v>87</v>
      </c>
      <c r="G492" t="s">
        <v>92</v>
      </c>
      <c r="H492">
        <v>49</v>
      </c>
      <c r="I492">
        <v>105451</v>
      </c>
      <c r="J492">
        <v>10</v>
      </c>
      <c r="K492">
        <v>17</v>
      </c>
      <c r="L492">
        <v>4</v>
      </c>
      <c r="M492">
        <v>9</v>
      </c>
      <c r="N492">
        <v>20</v>
      </c>
      <c r="O492">
        <v>40969</v>
      </c>
    </row>
    <row r="493" spans="1:15">
      <c r="A493" t="s">
        <v>81</v>
      </c>
      <c r="B493" t="s">
        <v>69</v>
      </c>
      <c r="C493" t="s">
        <v>77</v>
      </c>
      <c r="D493" t="s">
        <v>71</v>
      </c>
      <c r="E493" t="s">
        <v>86</v>
      </c>
      <c r="F493" t="s">
        <v>79</v>
      </c>
      <c r="G493" t="s">
        <v>97</v>
      </c>
      <c r="H493">
        <v>56</v>
      </c>
      <c r="I493">
        <v>48990</v>
      </c>
      <c r="J493">
        <v>28</v>
      </c>
      <c r="K493">
        <v>13</v>
      </c>
      <c r="L493">
        <v>6</v>
      </c>
      <c r="M493">
        <v>6</v>
      </c>
      <c r="N493">
        <v>46</v>
      </c>
      <c r="O493">
        <v>39624</v>
      </c>
    </row>
    <row r="494" spans="1:15">
      <c r="A494" t="s">
        <v>100</v>
      </c>
      <c r="B494" t="s">
        <v>69</v>
      </c>
      <c r="C494" t="s">
        <v>70</v>
      </c>
      <c r="D494" t="s">
        <v>82</v>
      </c>
      <c r="E494" t="s">
        <v>78</v>
      </c>
      <c r="F494" t="s">
        <v>87</v>
      </c>
      <c r="G494" t="s">
        <v>97</v>
      </c>
      <c r="H494">
        <v>64</v>
      </c>
      <c r="I494">
        <v>110360</v>
      </c>
      <c r="J494">
        <v>21</v>
      </c>
      <c r="K494">
        <v>17</v>
      </c>
      <c r="L494">
        <v>7</v>
      </c>
      <c r="M494">
        <v>8</v>
      </c>
      <c r="N494">
        <v>40</v>
      </c>
      <c r="O494">
        <v>41421</v>
      </c>
    </row>
    <row r="495" spans="1:15">
      <c r="A495" t="s">
        <v>95</v>
      </c>
      <c r="B495" t="s">
        <v>85</v>
      </c>
      <c r="C495" t="s">
        <v>98</v>
      </c>
      <c r="D495" t="s">
        <v>93</v>
      </c>
      <c r="E495" t="s">
        <v>72</v>
      </c>
      <c r="F495" t="s">
        <v>79</v>
      </c>
      <c r="G495" t="s">
        <v>80</v>
      </c>
      <c r="H495">
        <v>52</v>
      </c>
      <c r="I495">
        <v>66081</v>
      </c>
      <c r="J495">
        <v>7</v>
      </c>
      <c r="K495">
        <v>4</v>
      </c>
      <c r="L495">
        <v>11</v>
      </c>
      <c r="M495">
        <v>1</v>
      </c>
      <c r="N495">
        <v>35</v>
      </c>
      <c r="O495">
        <v>41518</v>
      </c>
    </row>
    <row r="496" spans="1:15">
      <c r="A496" t="s">
        <v>95</v>
      </c>
      <c r="B496" t="s">
        <v>85</v>
      </c>
      <c r="C496" t="s">
        <v>70</v>
      </c>
      <c r="D496" t="s">
        <v>91</v>
      </c>
      <c r="E496" t="s">
        <v>96</v>
      </c>
      <c r="F496" t="s">
        <v>73</v>
      </c>
      <c r="G496" t="s">
        <v>84</v>
      </c>
      <c r="H496">
        <v>48</v>
      </c>
      <c r="I496">
        <v>41033</v>
      </c>
      <c r="J496">
        <v>3</v>
      </c>
      <c r="K496">
        <v>1</v>
      </c>
      <c r="L496">
        <v>13</v>
      </c>
      <c r="M496">
        <v>5</v>
      </c>
      <c r="N496">
        <v>59</v>
      </c>
      <c r="O496">
        <v>42873</v>
      </c>
    </row>
    <row r="497" spans="1:15">
      <c r="A497" t="s">
        <v>100</v>
      </c>
      <c r="B497" t="s">
        <v>76</v>
      </c>
      <c r="C497" t="s">
        <v>98</v>
      </c>
      <c r="D497" t="s">
        <v>82</v>
      </c>
      <c r="E497" t="s">
        <v>94</v>
      </c>
      <c r="F497" t="s">
        <v>79</v>
      </c>
      <c r="G497" t="s">
        <v>101</v>
      </c>
      <c r="H497">
        <v>32</v>
      </c>
      <c r="I497">
        <v>46241</v>
      </c>
      <c r="J497">
        <v>20</v>
      </c>
      <c r="K497">
        <v>1</v>
      </c>
      <c r="L497">
        <v>11</v>
      </c>
      <c r="M497">
        <v>1</v>
      </c>
      <c r="N497">
        <v>45</v>
      </c>
      <c r="O497">
        <v>37308</v>
      </c>
    </row>
    <row r="498" spans="1:15">
      <c r="A498" t="s">
        <v>102</v>
      </c>
      <c r="B498" t="s">
        <v>85</v>
      </c>
      <c r="C498" t="s">
        <v>77</v>
      </c>
      <c r="D498" t="s">
        <v>82</v>
      </c>
      <c r="E498" t="s">
        <v>96</v>
      </c>
      <c r="F498" t="s">
        <v>87</v>
      </c>
      <c r="G498" t="s">
        <v>92</v>
      </c>
      <c r="H498">
        <v>59</v>
      </c>
      <c r="I498">
        <v>35939</v>
      </c>
      <c r="J498">
        <v>19</v>
      </c>
      <c r="K498">
        <v>15</v>
      </c>
      <c r="L498">
        <v>10</v>
      </c>
      <c r="M498">
        <v>8</v>
      </c>
      <c r="N498">
        <v>35</v>
      </c>
      <c r="O498">
        <v>36681</v>
      </c>
    </row>
    <row r="499" spans="1:15">
      <c r="A499" t="s">
        <v>75</v>
      </c>
      <c r="B499" t="s">
        <v>85</v>
      </c>
      <c r="C499" t="s">
        <v>77</v>
      </c>
      <c r="D499" t="s">
        <v>91</v>
      </c>
      <c r="E499" t="s">
        <v>86</v>
      </c>
      <c r="F499" t="s">
        <v>73</v>
      </c>
      <c r="G499" t="s">
        <v>97</v>
      </c>
      <c r="H499">
        <v>26</v>
      </c>
      <c r="I499">
        <v>77562</v>
      </c>
      <c r="J499">
        <v>35</v>
      </c>
      <c r="K499">
        <v>13</v>
      </c>
      <c r="L499">
        <v>3</v>
      </c>
      <c r="M499">
        <v>8</v>
      </c>
      <c r="N499">
        <v>47</v>
      </c>
      <c r="O499">
        <v>38784</v>
      </c>
    </row>
    <row r="500" spans="1:15">
      <c r="A500" t="s">
        <v>95</v>
      </c>
      <c r="B500" t="s">
        <v>69</v>
      </c>
      <c r="C500" t="s">
        <v>77</v>
      </c>
      <c r="D500" t="s">
        <v>93</v>
      </c>
      <c r="E500" t="s">
        <v>96</v>
      </c>
      <c r="F500" t="s">
        <v>79</v>
      </c>
      <c r="G500" t="s">
        <v>92</v>
      </c>
      <c r="H500">
        <v>29</v>
      </c>
      <c r="I500">
        <v>65063</v>
      </c>
      <c r="J500">
        <v>4</v>
      </c>
      <c r="K500">
        <v>17</v>
      </c>
      <c r="L500">
        <v>9</v>
      </c>
      <c r="M500">
        <v>1</v>
      </c>
      <c r="N500">
        <v>20</v>
      </c>
      <c r="O500">
        <v>37331</v>
      </c>
    </row>
    <row r="501" spans="1:15">
      <c r="A501" t="s">
        <v>100</v>
      </c>
      <c r="B501" t="s">
        <v>85</v>
      </c>
      <c r="C501" t="s">
        <v>70</v>
      </c>
      <c r="D501" t="s">
        <v>93</v>
      </c>
      <c r="E501" t="s">
        <v>78</v>
      </c>
      <c r="F501" t="s">
        <v>79</v>
      </c>
      <c r="G501" t="s">
        <v>97</v>
      </c>
      <c r="H501">
        <v>55</v>
      </c>
      <c r="I501">
        <v>106721</v>
      </c>
      <c r="J501">
        <v>5</v>
      </c>
      <c r="K501">
        <v>8</v>
      </c>
      <c r="L501">
        <v>12</v>
      </c>
      <c r="M501">
        <v>9</v>
      </c>
      <c r="N501">
        <v>55</v>
      </c>
      <c r="O501">
        <v>40595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Q501"/>
  <sheetViews>
    <sheetView topLeftCell="B1" zoomScaleNormal="100" workbookViewId="0">
      <selection activeCell="Q3" sqref="Q3"/>
    </sheetView>
  </sheetViews>
  <sheetFormatPr defaultRowHeight="14.25"/>
  <cols>
    <col min="1" max="1" width="15.6640625" bestFit="1" customWidth="1"/>
    <col min="2" max="2" width="9.1328125" bestFit="1" customWidth="1"/>
    <col min="3" max="3" width="13.9296875" bestFit="1" customWidth="1"/>
    <col min="4" max="4" width="11.1328125" bestFit="1" customWidth="1"/>
    <col min="5" max="5" width="13.1328125" bestFit="1" customWidth="1"/>
    <col min="6" max="6" width="19.1328125" bestFit="1" customWidth="1"/>
    <col min="7" max="7" width="12.06640625" bestFit="1" customWidth="1"/>
    <col min="8" max="8" width="5.9296875" bestFit="1" customWidth="1"/>
    <col min="9" max="9" width="8.06640625" bestFit="1" customWidth="1"/>
    <col min="10" max="10" width="19.265625" bestFit="1" customWidth="1"/>
    <col min="11" max="11" width="20.59765625" bestFit="1" customWidth="1"/>
    <col min="12" max="12" width="18.86328125" bestFit="1" customWidth="1"/>
    <col min="13" max="13" width="19.1328125" bestFit="1" customWidth="1"/>
    <col min="14" max="14" width="21" bestFit="1" customWidth="1"/>
    <col min="15" max="15" width="14.73046875" bestFit="1" customWidth="1"/>
    <col min="16" max="16" width="15" bestFit="1" customWidth="1"/>
  </cols>
  <sheetData>
    <row r="1" spans="1:17">
      <c r="A1" t="s">
        <v>54</v>
      </c>
      <c r="B1" t="s">
        <v>55</v>
      </c>
      <c r="C1" t="s">
        <v>56</v>
      </c>
      <c r="D1" t="s">
        <v>57</v>
      </c>
      <c r="E1" t="s">
        <v>58</v>
      </c>
      <c r="F1" t="s">
        <v>59</v>
      </c>
      <c r="G1" t="s">
        <v>60</v>
      </c>
      <c r="H1" t="s">
        <v>61</v>
      </c>
      <c r="I1" t="s">
        <v>62</v>
      </c>
      <c r="J1" t="s">
        <v>63</v>
      </c>
      <c r="K1" t="s">
        <v>64</v>
      </c>
      <c r="L1" t="s">
        <v>65</v>
      </c>
      <c r="M1" t="s">
        <v>66</v>
      </c>
      <c r="N1" t="s">
        <v>67</v>
      </c>
      <c r="O1" t="s">
        <v>130</v>
      </c>
      <c r="P1" t="s">
        <v>469</v>
      </c>
      <c r="Q1" t="s">
        <v>973</v>
      </c>
    </row>
    <row r="2" spans="1:17">
      <c r="A2" t="s">
        <v>68</v>
      </c>
      <c r="B2" t="s">
        <v>69</v>
      </c>
      <c r="C2" t="s">
        <v>70</v>
      </c>
      <c r="D2" t="s">
        <v>71</v>
      </c>
      <c r="E2" t="s">
        <v>72</v>
      </c>
      <c r="F2" t="s">
        <v>73</v>
      </c>
      <c r="G2" t="s">
        <v>74</v>
      </c>
      <c r="H2">
        <v>26</v>
      </c>
      <c r="I2">
        <v>107487</v>
      </c>
      <c r="J2">
        <v>38</v>
      </c>
      <c r="K2">
        <v>1</v>
      </c>
      <c r="L2">
        <v>2</v>
      </c>
      <c r="M2">
        <v>7</v>
      </c>
      <c r="N2">
        <v>31</v>
      </c>
      <c r="O2" s="3">
        <v>43151</v>
      </c>
      <c r="P2" t="s">
        <v>470</v>
      </c>
      <c r="Q2">
        <f>data[[#This Row],[Years in Current Role]]/10</f>
        <v>0.1</v>
      </c>
    </row>
    <row r="3" spans="1:17">
      <c r="A3" t="s">
        <v>75</v>
      </c>
      <c r="B3" t="s">
        <v>76</v>
      </c>
      <c r="C3" t="s">
        <v>77</v>
      </c>
      <c r="D3" t="s">
        <v>71</v>
      </c>
      <c r="E3" t="s">
        <v>78</v>
      </c>
      <c r="F3" t="s">
        <v>79</v>
      </c>
      <c r="G3" t="s">
        <v>80</v>
      </c>
      <c r="H3">
        <v>24</v>
      </c>
      <c r="I3">
        <v>47438</v>
      </c>
      <c r="J3">
        <v>27</v>
      </c>
      <c r="K3">
        <v>4</v>
      </c>
      <c r="L3">
        <v>11</v>
      </c>
      <c r="M3">
        <v>1</v>
      </c>
      <c r="N3">
        <v>44</v>
      </c>
      <c r="O3" s="3">
        <v>34967</v>
      </c>
      <c r="P3" t="s">
        <v>471</v>
      </c>
      <c r="Q3">
        <f>data[[#This Row],[Years in Current Role]]/10</f>
        <v>0.4</v>
      </c>
    </row>
    <row r="4" spans="1:17">
      <c r="A4" t="s">
        <v>81</v>
      </c>
      <c r="B4" t="s">
        <v>69</v>
      </c>
      <c r="C4" t="s">
        <v>77</v>
      </c>
      <c r="D4" t="s">
        <v>82</v>
      </c>
      <c r="E4" t="s">
        <v>83</v>
      </c>
      <c r="F4" t="s">
        <v>79</v>
      </c>
      <c r="G4" t="s">
        <v>84</v>
      </c>
      <c r="H4">
        <v>44</v>
      </c>
      <c r="I4">
        <v>78515</v>
      </c>
      <c r="J4">
        <v>34</v>
      </c>
      <c r="K4">
        <v>12</v>
      </c>
      <c r="L4">
        <v>13</v>
      </c>
      <c r="M4">
        <v>2</v>
      </c>
      <c r="N4">
        <v>36</v>
      </c>
      <c r="O4" s="3">
        <v>45009</v>
      </c>
      <c r="P4" t="s">
        <v>472</v>
      </c>
      <c r="Q4">
        <f>data[[#This Row],[Years in Current Role]]/10</f>
        <v>1.2</v>
      </c>
    </row>
    <row r="5" spans="1:17">
      <c r="A5" t="s">
        <v>68</v>
      </c>
      <c r="B5" t="s">
        <v>85</v>
      </c>
      <c r="C5" t="s">
        <v>77</v>
      </c>
      <c r="D5" t="s">
        <v>71</v>
      </c>
      <c r="E5" t="s">
        <v>86</v>
      </c>
      <c r="F5" t="s">
        <v>87</v>
      </c>
      <c r="G5" t="s">
        <v>84</v>
      </c>
      <c r="H5">
        <v>47</v>
      </c>
      <c r="I5">
        <v>35744</v>
      </c>
      <c r="J5">
        <v>15</v>
      </c>
      <c r="K5">
        <v>10</v>
      </c>
      <c r="L5">
        <v>7</v>
      </c>
      <c r="M5">
        <v>1</v>
      </c>
      <c r="N5">
        <v>45</v>
      </c>
      <c r="O5" s="3">
        <v>34855</v>
      </c>
      <c r="P5" t="s">
        <v>473</v>
      </c>
      <c r="Q5">
        <f>data[[#This Row],[Years in Current Role]]/10</f>
        <v>1</v>
      </c>
    </row>
    <row r="6" spans="1:17">
      <c r="A6" t="s">
        <v>88</v>
      </c>
      <c r="B6" t="s">
        <v>85</v>
      </c>
      <c r="C6" t="s">
        <v>70</v>
      </c>
      <c r="D6" t="s">
        <v>71</v>
      </c>
      <c r="E6" t="s">
        <v>83</v>
      </c>
      <c r="F6" t="s">
        <v>79</v>
      </c>
      <c r="G6" t="s">
        <v>89</v>
      </c>
      <c r="H6">
        <v>58</v>
      </c>
      <c r="I6">
        <v>113820</v>
      </c>
      <c r="J6">
        <v>32</v>
      </c>
      <c r="K6">
        <v>13</v>
      </c>
      <c r="L6">
        <v>14</v>
      </c>
      <c r="M6">
        <v>9</v>
      </c>
      <c r="N6">
        <v>33</v>
      </c>
      <c r="O6" s="3">
        <v>40090</v>
      </c>
      <c r="P6" t="s">
        <v>474</v>
      </c>
      <c r="Q6">
        <f>data[[#This Row],[Years in Current Role]]/10</f>
        <v>1.3</v>
      </c>
    </row>
    <row r="7" spans="1:17">
      <c r="A7" t="s">
        <v>81</v>
      </c>
      <c r="B7" t="s">
        <v>85</v>
      </c>
      <c r="C7" t="s">
        <v>90</v>
      </c>
      <c r="D7" t="s">
        <v>91</v>
      </c>
      <c r="E7" t="s">
        <v>78</v>
      </c>
      <c r="F7" t="s">
        <v>73</v>
      </c>
      <c r="G7" t="s">
        <v>92</v>
      </c>
      <c r="H7">
        <v>45</v>
      </c>
      <c r="I7">
        <v>72417</v>
      </c>
      <c r="J7">
        <v>21</v>
      </c>
      <c r="K7">
        <v>14</v>
      </c>
      <c r="L7">
        <v>8</v>
      </c>
      <c r="M7">
        <v>9</v>
      </c>
      <c r="N7">
        <v>55</v>
      </c>
      <c r="O7" s="3">
        <v>38463</v>
      </c>
      <c r="P7" t="s">
        <v>475</v>
      </c>
      <c r="Q7">
        <f>data[[#This Row],[Years in Current Role]]/10</f>
        <v>1.4</v>
      </c>
    </row>
    <row r="8" spans="1:17">
      <c r="A8" t="s">
        <v>81</v>
      </c>
      <c r="B8" t="s">
        <v>85</v>
      </c>
      <c r="C8" t="s">
        <v>90</v>
      </c>
      <c r="D8" t="s">
        <v>93</v>
      </c>
      <c r="E8" t="s">
        <v>94</v>
      </c>
      <c r="F8" t="s">
        <v>87</v>
      </c>
      <c r="G8" t="s">
        <v>92</v>
      </c>
      <c r="H8">
        <v>40</v>
      </c>
      <c r="I8">
        <v>37069</v>
      </c>
      <c r="J8">
        <v>5</v>
      </c>
      <c r="K8">
        <v>5</v>
      </c>
      <c r="L8">
        <v>8</v>
      </c>
      <c r="M8">
        <v>7</v>
      </c>
      <c r="N8">
        <v>42</v>
      </c>
      <c r="O8" s="3">
        <v>35437</v>
      </c>
      <c r="P8" t="s">
        <v>476</v>
      </c>
      <c r="Q8">
        <f>data[[#This Row],[Years in Current Role]]/10</f>
        <v>0.5</v>
      </c>
    </row>
    <row r="9" spans="1:17">
      <c r="A9" t="s">
        <v>68</v>
      </c>
      <c r="B9" t="s">
        <v>69</v>
      </c>
      <c r="C9" t="s">
        <v>90</v>
      </c>
      <c r="D9" t="s">
        <v>82</v>
      </c>
      <c r="E9" t="s">
        <v>78</v>
      </c>
      <c r="F9" t="s">
        <v>87</v>
      </c>
      <c r="G9" t="s">
        <v>84</v>
      </c>
      <c r="H9">
        <v>46</v>
      </c>
      <c r="I9">
        <v>72359</v>
      </c>
      <c r="J9">
        <v>6</v>
      </c>
      <c r="K9">
        <v>4</v>
      </c>
      <c r="L9">
        <v>11</v>
      </c>
      <c r="M9">
        <v>3</v>
      </c>
      <c r="N9">
        <v>25</v>
      </c>
      <c r="O9" s="3">
        <v>39310</v>
      </c>
      <c r="P9" t="s">
        <v>477</v>
      </c>
      <c r="Q9">
        <f>data[[#This Row],[Years in Current Role]]/10</f>
        <v>0.4</v>
      </c>
    </row>
    <row r="10" spans="1:17">
      <c r="A10" t="s">
        <v>95</v>
      </c>
      <c r="B10" t="s">
        <v>76</v>
      </c>
      <c r="C10" t="s">
        <v>70</v>
      </c>
      <c r="D10" t="s">
        <v>82</v>
      </c>
      <c r="E10" t="s">
        <v>96</v>
      </c>
      <c r="F10" t="s">
        <v>87</v>
      </c>
      <c r="G10" t="s">
        <v>92</v>
      </c>
      <c r="H10">
        <v>42</v>
      </c>
      <c r="I10">
        <v>49799</v>
      </c>
      <c r="J10">
        <v>38</v>
      </c>
      <c r="K10">
        <v>14</v>
      </c>
      <c r="L10">
        <v>10</v>
      </c>
      <c r="M10">
        <v>5</v>
      </c>
      <c r="N10">
        <v>24</v>
      </c>
      <c r="O10" s="3">
        <v>38113</v>
      </c>
      <c r="P10" t="s">
        <v>478</v>
      </c>
      <c r="Q10">
        <f>data[[#This Row],[Years in Current Role]]/10</f>
        <v>1.4</v>
      </c>
    </row>
    <row r="11" spans="1:17">
      <c r="A11" t="s">
        <v>88</v>
      </c>
      <c r="B11" t="s">
        <v>85</v>
      </c>
      <c r="C11" t="s">
        <v>77</v>
      </c>
      <c r="D11" t="s">
        <v>91</v>
      </c>
      <c r="E11" t="s">
        <v>72</v>
      </c>
      <c r="F11" t="s">
        <v>73</v>
      </c>
      <c r="G11" t="s">
        <v>84</v>
      </c>
      <c r="H11">
        <v>33</v>
      </c>
      <c r="I11">
        <v>100188</v>
      </c>
      <c r="J11">
        <v>22</v>
      </c>
      <c r="K11">
        <v>10</v>
      </c>
      <c r="L11">
        <v>11</v>
      </c>
      <c r="M11">
        <v>4</v>
      </c>
      <c r="N11">
        <v>44</v>
      </c>
      <c r="O11" s="3">
        <v>39080</v>
      </c>
      <c r="P11" t="s">
        <v>479</v>
      </c>
      <c r="Q11">
        <f>data[[#This Row],[Years in Current Role]]/10</f>
        <v>1</v>
      </c>
    </row>
    <row r="12" spans="1:17">
      <c r="A12" t="s">
        <v>68</v>
      </c>
      <c r="B12" t="s">
        <v>76</v>
      </c>
      <c r="C12" t="s">
        <v>90</v>
      </c>
      <c r="D12" t="s">
        <v>91</v>
      </c>
      <c r="E12" t="s">
        <v>72</v>
      </c>
      <c r="F12" t="s">
        <v>79</v>
      </c>
      <c r="G12" t="s">
        <v>89</v>
      </c>
      <c r="H12">
        <v>62</v>
      </c>
      <c r="I12">
        <v>119859</v>
      </c>
      <c r="J12">
        <v>18</v>
      </c>
      <c r="K12">
        <v>17</v>
      </c>
      <c r="L12">
        <v>13</v>
      </c>
      <c r="M12">
        <v>7</v>
      </c>
      <c r="N12">
        <v>37</v>
      </c>
      <c r="O12" s="3">
        <v>38599</v>
      </c>
      <c r="P12" t="s">
        <v>480</v>
      </c>
      <c r="Q12">
        <f>data[[#This Row],[Years in Current Role]]/10</f>
        <v>1.7</v>
      </c>
    </row>
    <row r="13" spans="1:17">
      <c r="A13" t="s">
        <v>88</v>
      </c>
      <c r="B13" t="s">
        <v>69</v>
      </c>
      <c r="C13" t="s">
        <v>70</v>
      </c>
      <c r="D13" t="s">
        <v>71</v>
      </c>
      <c r="E13" t="s">
        <v>83</v>
      </c>
      <c r="F13" t="s">
        <v>73</v>
      </c>
      <c r="G13" t="s">
        <v>97</v>
      </c>
      <c r="H13">
        <v>54</v>
      </c>
      <c r="I13">
        <v>37597</v>
      </c>
      <c r="J13">
        <v>14</v>
      </c>
      <c r="K13">
        <v>10</v>
      </c>
      <c r="L13">
        <v>7</v>
      </c>
      <c r="M13">
        <v>9</v>
      </c>
      <c r="N13">
        <v>32</v>
      </c>
      <c r="O13" s="3">
        <v>35388</v>
      </c>
      <c r="P13" t="s">
        <v>481</v>
      </c>
      <c r="Q13">
        <f>data[[#This Row],[Years in Current Role]]/10</f>
        <v>1</v>
      </c>
    </row>
    <row r="14" spans="1:17">
      <c r="A14" t="s">
        <v>88</v>
      </c>
      <c r="B14" t="s">
        <v>69</v>
      </c>
      <c r="C14" t="s">
        <v>90</v>
      </c>
      <c r="D14" t="s">
        <v>82</v>
      </c>
      <c r="E14" t="s">
        <v>86</v>
      </c>
      <c r="F14" t="s">
        <v>87</v>
      </c>
      <c r="G14" t="s">
        <v>84</v>
      </c>
      <c r="H14">
        <v>25</v>
      </c>
      <c r="I14">
        <v>77093</v>
      </c>
      <c r="J14">
        <v>10</v>
      </c>
      <c r="K14">
        <v>7</v>
      </c>
      <c r="L14">
        <v>5</v>
      </c>
      <c r="M14">
        <v>2</v>
      </c>
      <c r="N14">
        <v>33</v>
      </c>
      <c r="O14" s="3">
        <v>41198</v>
      </c>
      <c r="P14" t="s">
        <v>482</v>
      </c>
      <c r="Q14">
        <f>data[[#This Row],[Years in Current Role]]/10</f>
        <v>0.7</v>
      </c>
    </row>
    <row r="15" spans="1:17">
      <c r="A15" t="s">
        <v>81</v>
      </c>
      <c r="B15" t="s">
        <v>69</v>
      </c>
      <c r="C15" t="s">
        <v>98</v>
      </c>
      <c r="D15" t="s">
        <v>93</v>
      </c>
      <c r="E15" t="s">
        <v>94</v>
      </c>
      <c r="F15" t="s">
        <v>73</v>
      </c>
      <c r="G15" t="s">
        <v>74</v>
      </c>
      <c r="H15">
        <v>63</v>
      </c>
      <c r="I15">
        <v>67226</v>
      </c>
      <c r="J15">
        <v>13</v>
      </c>
      <c r="K15">
        <v>16</v>
      </c>
      <c r="L15">
        <v>1</v>
      </c>
      <c r="M15">
        <v>8</v>
      </c>
      <c r="N15">
        <v>47</v>
      </c>
      <c r="O15" s="3">
        <v>36446</v>
      </c>
      <c r="P15" t="s">
        <v>483</v>
      </c>
      <c r="Q15">
        <f>data[[#This Row],[Years in Current Role]]/10</f>
        <v>1.6</v>
      </c>
    </row>
    <row r="16" spans="1:17">
      <c r="A16" t="s">
        <v>75</v>
      </c>
      <c r="B16" t="s">
        <v>85</v>
      </c>
      <c r="C16" t="s">
        <v>90</v>
      </c>
      <c r="D16" t="s">
        <v>91</v>
      </c>
      <c r="E16" t="s">
        <v>99</v>
      </c>
      <c r="F16" t="s">
        <v>73</v>
      </c>
      <c r="G16" t="s">
        <v>92</v>
      </c>
      <c r="H16">
        <v>28</v>
      </c>
      <c r="I16">
        <v>102127</v>
      </c>
      <c r="J16">
        <v>31</v>
      </c>
      <c r="K16">
        <v>1</v>
      </c>
      <c r="L16">
        <v>12</v>
      </c>
      <c r="M16">
        <v>9</v>
      </c>
      <c r="N16">
        <v>37</v>
      </c>
      <c r="O16" s="3">
        <v>41986</v>
      </c>
      <c r="P16" t="s">
        <v>484</v>
      </c>
      <c r="Q16">
        <f>data[[#This Row],[Years in Current Role]]/10</f>
        <v>0.1</v>
      </c>
    </row>
    <row r="17" spans="1:17">
      <c r="A17" t="s">
        <v>88</v>
      </c>
      <c r="B17" t="s">
        <v>76</v>
      </c>
      <c r="C17" t="s">
        <v>90</v>
      </c>
      <c r="D17" t="s">
        <v>93</v>
      </c>
      <c r="E17" t="s">
        <v>72</v>
      </c>
      <c r="F17" t="s">
        <v>79</v>
      </c>
      <c r="G17" t="s">
        <v>84</v>
      </c>
      <c r="H17">
        <v>43</v>
      </c>
      <c r="I17">
        <v>107362</v>
      </c>
      <c r="J17">
        <v>30</v>
      </c>
      <c r="K17">
        <v>17</v>
      </c>
      <c r="L17">
        <v>9</v>
      </c>
      <c r="M17">
        <v>9</v>
      </c>
      <c r="N17">
        <v>47</v>
      </c>
      <c r="O17" s="3">
        <v>35889</v>
      </c>
      <c r="P17" t="s">
        <v>485</v>
      </c>
      <c r="Q17">
        <f>data[[#This Row],[Years in Current Role]]/10</f>
        <v>1.7</v>
      </c>
    </row>
    <row r="18" spans="1:17">
      <c r="A18" t="s">
        <v>100</v>
      </c>
      <c r="B18" t="s">
        <v>76</v>
      </c>
      <c r="C18" t="s">
        <v>77</v>
      </c>
      <c r="D18" t="s">
        <v>93</v>
      </c>
      <c r="E18" t="s">
        <v>96</v>
      </c>
      <c r="F18" t="s">
        <v>79</v>
      </c>
      <c r="G18" t="s">
        <v>84</v>
      </c>
      <c r="H18">
        <v>54</v>
      </c>
      <c r="I18">
        <v>56417</v>
      </c>
      <c r="J18">
        <v>3</v>
      </c>
      <c r="K18">
        <v>9</v>
      </c>
      <c r="L18">
        <v>13</v>
      </c>
      <c r="M18">
        <v>7</v>
      </c>
      <c r="N18">
        <v>46</v>
      </c>
      <c r="O18" s="3">
        <v>39511</v>
      </c>
      <c r="P18" t="s">
        <v>486</v>
      </c>
      <c r="Q18">
        <f>data[[#This Row],[Years in Current Role]]/10</f>
        <v>0.9</v>
      </c>
    </row>
    <row r="19" spans="1:17">
      <c r="A19" t="s">
        <v>81</v>
      </c>
      <c r="B19" t="s">
        <v>76</v>
      </c>
      <c r="C19" t="s">
        <v>70</v>
      </c>
      <c r="D19" t="s">
        <v>82</v>
      </c>
      <c r="E19" t="s">
        <v>83</v>
      </c>
      <c r="F19" t="s">
        <v>87</v>
      </c>
      <c r="G19" t="s">
        <v>89</v>
      </c>
      <c r="H19">
        <v>38</v>
      </c>
      <c r="I19">
        <v>48693</v>
      </c>
      <c r="J19">
        <v>30</v>
      </c>
      <c r="K19">
        <v>6</v>
      </c>
      <c r="L19">
        <v>7</v>
      </c>
      <c r="M19">
        <v>9</v>
      </c>
      <c r="N19">
        <v>51</v>
      </c>
      <c r="O19" s="3">
        <v>40870</v>
      </c>
      <c r="P19" t="s">
        <v>487</v>
      </c>
      <c r="Q19">
        <f>data[[#This Row],[Years in Current Role]]/10</f>
        <v>0.6</v>
      </c>
    </row>
    <row r="20" spans="1:17">
      <c r="A20" t="s">
        <v>95</v>
      </c>
      <c r="B20" t="s">
        <v>69</v>
      </c>
      <c r="C20" t="s">
        <v>77</v>
      </c>
      <c r="D20" t="s">
        <v>82</v>
      </c>
      <c r="E20" t="s">
        <v>83</v>
      </c>
      <c r="F20" t="s">
        <v>73</v>
      </c>
      <c r="G20" t="s">
        <v>92</v>
      </c>
      <c r="H20">
        <v>45</v>
      </c>
      <c r="I20">
        <v>109674</v>
      </c>
      <c r="J20">
        <v>6</v>
      </c>
      <c r="K20">
        <v>19</v>
      </c>
      <c r="L20">
        <v>2</v>
      </c>
      <c r="M20">
        <v>9</v>
      </c>
      <c r="N20">
        <v>28</v>
      </c>
      <c r="O20" s="3">
        <v>41356</v>
      </c>
      <c r="P20" t="s">
        <v>488</v>
      </c>
      <c r="Q20">
        <f>data[[#This Row],[Years in Current Role]]/10</f>
        <v>1.9</v>
      </c>
    </row>
    <row r="21" spans="1:17">
      <c r="A21" t="s">
        <v>75</v>
      </c>
      <c r="B21" t="s">
        <v>85</v>
      </c>
      <c r="C21" t="s">
        <v>77</v>
      </c>
      <c r="D21" t="s">
        <v>91</v>
      </c>
      <c r="E21" t="s">
        <v>99</v>
      </c>
      <c r="F21" t="s">
        <v>73</v>
      </c>
      <c r="G21" t="s">
        <v>97</v>
      </c>
      <c r="H21">
        <v>55</v>
      </c>
      <c r="I21">
        <v>83161</v>
      </c>
      <c r="J21">
        <v>29</v>
      </c>
      <c r="K21">
        <v>13</v>
      </c>
      <c r="L21">
        <v>6</v>
      </c>
      <c r="M21">
        <v>3</v>
      </c>
      <c r="N21">
        <v>59</v>
      </c>
      <c r="O21" s="3">
        <v>43158</v>
      </c>
      <c r="P21" t="s">
        <v>489</v>
      </c>
      <c r="Q21">
        <f>data[[#This Row],[Years in Current Role]]/10</f>
        <v>1.3</v>
      </c>
    </row>
    <row r="22" spans="1:17">
      <c r="A22" t="s">
        <v>100</v>
      </c>
      <c r="B22" t="s">
        <v>69</v>
      </c>
      <c r="C22" t="s">
        <v>77</v>
      </c>
      <c r="D22" t="s">
        <v>82</v>
      </c>
      <c r="E22" t="s">
        <v>96</v>
      </c>
      <c r="F22" t="s">
        <v>79</v>
      </c>
      <c r="G22" t="s">
        <v>89</v>
      </c>
      <c r="H22">
        <v>49</v>
      </c>
      <c r="I22">
        <v>32169</v>
      </c>
      <c r="J22">
        <v>8</v>
      </c>
      <c r="K22">
        <v>3</v>
      </c>
      <c r="L22">
        <v>2</v>
      </c>
      <c r="M22">
        <v>4</v>
      </c>
      <c r="N22">
        <v>51</v>
      </c>
      <c r="O22" s="3">
        <v>38089</v>
      </c>
      <c r="P22" t="s">
        <v>490</v>
      </c>
      <c r="Q22">
        <f>data[[#This Row],[Years in Current Role]]/10</f>
        <v>0.3</v>
      </c>
    </row>
    <row r="23" spans="1:17">
      <c r="A23" t="s">
        <v>100</v>
      </c>
      <c r="B23" t="s">
        <v>69</v>
      </c>
      <c r="C23" t="s">
        <v>77</v>
      </c>
      <c r="D23" t="s">
        <v>82</v>
      </c>
      <c r="E23" t="s">
        <v>86</v>
      </c>
      <c r="F23" t="s">
        <v>73</v>
      </c>
      <c r="G23" t="s">
        <v>97</v>
      </c>
      <c r="H23">
        <v>64</v>
      </c>
      <c r="I23">
        <v>114092</v>
      </c>
      <c r="J23">
        <v>33</v>
      </c>
      <c r="K23">
        <v>7</v>
      </c>
      <c r="L23">
        <v>1</v>
      </c>
      <c r="M23">
        <v>2</v>
      </c>
      <c r="N23">
        <v>39</v>
      </c>
      <c r="O23" s="3">
        <v>45509</v>
      </c>
      <c r="P23" t="s">
        <v>491</v>
      </c>
      <c r="Q23">
        <f>data[[#This Row],[Years in Current Role]]/10</f>
        <v>0.7</v>
      </c>
    </row>
    <row r="24" spans="1:17">
      <c r="A24" t="s">
        <v>95</v>
      </c>
      <c r="B24" t="s">
        <v>76</v>
      </c>
      <c r="C24" t="s">
        <v>77</v>
      </c>
      <c r="D24" t="s">
        <v>82</v>
      </c>
      <c r="E24" t="s">
        <v>96</v>
      </c>
      <c r="F24" t="s">
        <v>73</v>
      </c>
      <c r="G24" t="s">
        <v>89</v>
      </c>
      <c r="H24">
        <v>62</v>
      </c>
      <c r="I24">
        <v>52052</v>
      </c>
      <c r="J24">
        <v>17</v>
      </c>
      <c r="K24">
        <v>9</v>
      </c>
      <c r="L24">
        <v>14</v>
      </c>
      <c r="M24">
        <v>3</v>
      </c>
      <c r="N24">
        <v>47</v>
      </c>
      <c r="O24" s="3">
        <v>42503</v>
      </c>
      <c r="P24" t="s">
        <v>492</v>
      </c>
      <c r="Q24">
        <f>data[[#This Row],[Years in Current Role]]/10</f>
        <v>0.9</v>
      </c>
    </row>
    <row r="25" spans="1:17">
      <c r="A25" t="s">
        <v>75</v>
      </c>
      <c r="B25" t="s">
        <v>69</v>
      </c>
      <c r="C25" t="s">
        <v>90</v>
      </c>
      <c r="D25" t="s">
        <v>93</v>
      </c>
      <c r="E25" t="s">
        <v>86</v>
      </c>
      <c r="F25" t="s">
        <v>73</v>
      </c>
      <c r="G25" t="s">
        <v>92</v>
      </c>
      <c r="H25">
        <v>60</v>
      </c>
      <c r="I25">
        <v>101849</v>
      </c>
      <c r="J25">
        <v>11</v>
      </c>
      <c r="K25">
        <v>5</v>
      </c>
      <c r="L25">
        <v>7</v>
      </c>
      <c r="M25">
        <v>5</v>
      </c>
      <c r="N25">
        <v>52</v>
      </c>
      <c r="O25" s="3">
        <v>41283</v>
      </c>
      <c r="P25" t="s">
        <v>493</v>
      </c>
      <c r="Q25">
        <f>data[[#This Row],[Years in Current Role]]/10</f>
        <v>0.5</v>
      </c>
    </row>
    <row r="26" spans="1:17">
      <c r="A26" t="s">
        <v>81</v>
      </c>
      <c r="B26" t="s">
        <v>76</v>
      </c>
      <c r="C26" t="s">
        <v>77</v>
      </c>
      <c r="D26" t="s">
        <v>91</v>
      </c>
      <c r="E26" t="s">
        <v>96</v>
      </c>
      <c r="F26" t="s">
        <v>79</v>
      </c>
      <c r="G26" t="s">
        <v>101</v>
      </c>
      <c r="H26">
        <v>43</v>
      </c>
      <c r="I26">
        <v>103851</v>
      </c>
      <c r="J26">
        <v>13</v>
      </c>
      <c r="K26">
        <v>10</v>
      </c>
      <c r="L26">
        <v>13</v>
      </c>
      <c r="M26">
        <v>5</v>
      </c>
      <c r="N26">
        <v>23</v>
      </c>
      <c r="O26" s="3">
        <v>38198</v>
      </c>
      <c r="P26" t="s">
        <v>494</v>
      </c>
      <c r="Q26">
        <f>data[[#This Row],[Years in Current Role]]/10</f>
        <v>1</v>
      </c>
    </row>
    <row r="27" spans="1:17">
      <c r="A27" t="s">
        <v>102</v>
      </c>
      <c r="B27" t="s">
        <v>85</v>
      </c>
      <c r="C27" t="s">
        <v>77</v>
      </c>
      <c r="D27" t="s">
        <v>71</v>
      </c>
      <c r="E27" t="s">
        <v>96</v>
      </c>
      <c r="F27" t="s">
        <v>87</v>
      </c>
      <c r="G27" t="s">
        <v>92</v>
      </c>
      <c r="H27">
        <v>38</v>
      </c>
      <c r="I27">
        <v>38036</v>
      </c>
      <c r="J27">
        <v>11</v>
      </c>
      <c r="K27">
        <v>17</v>
      </c>
      <c r="L27">
        <v>2</v>
      </c>
      <c r="M27">
        <v>6</v>
      </c>
      <c r="N27">
        <v>53</v>
      </c>
      <c r="O27" s="3">
        <v>43284</v>
      </c>
      <c r="P27" t="s">
        <v>495</v>
      </c>
      <c r="Q27">
        <f>data[[#This Row],[Years in Current Role]]/10</f>
        <v>1.7</v>
      </c>
    </row>
    <row r="28" spans="1:17">
      <c r="A28" t="s">
        <v>75</v>
      </c>
      <c r="B28" t="s">
        <v>76</v>
      </c>
      <c r="C28" t="s">
        <v>70</v>
      </c>
      <c r="D28" t="s">
        <v>93</v>
      </c>
      <c r="E28" t="s">
        <v>78</v>
      </c>
      <c r="F28" t="s">
        <v>87</v>
      </c>
      <c r="G28" t="s">
        <v>92</v>
      </c>
      <c r="H28">
        <v>55</v>
      </c>
      <c r="I28">
        <v>61778</v>
      </c>
      <c r="J28">
        <v>31</v>
      </c>
      <c r="K28">
        <v>12</v>
      </c>
      <c r="L28">
        <v>13</v>
      </c>
      <c r="M28">
        <v>7</v>
      </c>
      <c r="N28">
        <v>22</v>
      </c>
      <c r="O28" s="3">
        <v>40290</v>
      </c>
      <c r="P28" t="s">
        <v>496</v>
      </c>
      <c r="Q28">
        <f>data[[#This Row],[Years in Current Role]]/10</f>
        <v>1.2</v>
      </c>
    </row>
    <row r="29" spans="1:17">
      <c r="A29" t="s">
        <v>95</v>
      </c>
      <c r="B29" t="s">
        <v>85</v>
      </c>
      <c r="C29" t="s">
        <v>98</v>
      </c>
      <c r="D29" t="s">
        <v>82</v>
      </c>
      <c r="E29" t="s">
        <v>83</v>
      </c>
      <c r="F29" t="s">
        <v>73</v>
      </c>
      <c r="G29" t="s">
        <v>97</v>
      </c>
      <c r="H29">
        <v>27</v>
      </c>
      <c r="I29">
        <v>57734</v>
      </c>
      <c r="J29">
        <v>28</v>
      </c>
      <c r="K29">
        <v>16</v>
      </c>
      <c r="L29">
        <v>14</v>
      </c>
      <c r="M29">
        <v>7</v>
      </c>
      <c r="N29">
        <v>45</v>
      </c>
      <c r="O29" s="3">
        <v>41780</v>
      </c>
      <c r="P29" t="s">
        <v>497</v>
      </c>
      <c r="Q29">
        <f>data[[#This Row],[Years in Current Role]]/10</f>
        <v>1.6</v>
      </c>
    </row>
    <row r="30" spans="1:17">
      <c r="A30" t="s">
        <v>100</v>
      </c>
      <c r="B30" t="s">
        <v>76</v>
      </c>
      <c r="C30" t="s">
        <v>90</v>
      </c>
      <c r="D30" t="s">
        <v>93</v>
      </c>
      <c r="E30" t="s">
        <v>96</v>
      </c>
      <c r="F30" t="s">
        <v>87</v>
      </c>
      <c r="G30" t="s">
        <v>97</v>
      </c>
      <c r="H30">
        <v>27</v>
      </c>
      <c r="I30">
        <v>53173</v>
      </c>
      <c r="J30">
        <v>6</v>
      </c>
      <c r="K30">
        <v>3</v>
      </c>
      <c r="L30">
        <v>14</v>
      </c>
      <c r="M30">
        <v>1</v>
      </c>
      <c r="N30">
        <v>27</v>
      </c>
      <c r="O30" s="3">
        <v>44119</v>
      </c>
      <c r="P30" t="s">
        <v>498</v>
      </c>
      <c r="Q30">
        <f>data[[#This Row],[Years in Current Role]]/10</f>
        <v>0.3</v>
      </c>
    </row>
    <row r="31" spans="1:17">
      <c r="A31" t="s">
        <v>81</v>
      </c>
      <c r="B31" t="s">
        <v>69</v>
      </c>
      <c r="C31" t="s">
        <v>90</v>
      </c>
      <c r="D31" t="s">
        <v>82</v>
      </c>
      <c r="E31" t="s">
        <v>99</v>
      </c>
      <c r="F31" t="s">
        <v>79</v>
      </c>
      <c r="G31" t="s">
        <v>92</v>
      </c>
      <c r="H31">
        <v>55</v>
      </c>
      <c r="I31">
        <v>60403</v>
      </c>
      <c r="J31">
        <v>16</v>
      </c>
      <c r="K31">
        <v>9</v>
      </c>
      <c r="L31">
        <v>2</v>
      </c>
      <c r="M31">
        <v>2</v>
      </c>
      <c r="N31">
        <v>25</v>
      </c>
      <c r="O31" s="3">
        <v>36252</v>
      </c>
      <c r="P31" t="s">
        <v>499</v>
      </c>
      <c r="Q31">
        <f>data[[#This Row],[Years in Current Role]]/10</f>
        <v>0.9</v>
      </c>
    </row>
    <row r="32" spans="1:17">
      <c r="A32" t="s">
        <v>75</v>
      </c>
      <c r="B32" t="s">
        <v>69</v>
      </c>
      <c r="C32" t="s">
        <v>90</v>
      </c>
      <c r="D32" t="s">
        <v>82</v>
      </c>
      <c r="E32" t="s">
        <v>96</v>
      </c>
      <c r="F32" t="s">
        <v>79</v>
      </c>
      <c r="G32" t="s">
        <v>92</v>
      </c>
      <c r="H32">
        <v>22</v>
      </c>
      <c r="I32">
        <v>96321</v>
      </c>
      <c r="J32">
        <v>4</v>
      </c>
      <c r="K32">
        <v>15</v>
      </c>
      <c r="L32">
        <v>13</v>
      </c>
      <c r="M32">
        <v>9</v>
      </c>
      <c r="N32">
        <v>35</v>
      </c>
      <c r="O32" s="3">
        <v>35080</v>
      </c>
      <c r="P32" t="s">
        <v>500</v>
      </c>
      <c r="Q32">
        <f>data[[#This Row],[Years in Current Role]]/10</f>
        <v>1.5</v>
      </c>
    </row>
    <row r="33" spans="1:17">
      <c r="A33" t="s">
        <v>102</v>
      </c>
      <c r="B33" t="s">
        <v>85</v>
      </c>
      <c r="C33" t="s">
        <v>77</v>
      </c>
      <c r="D33" t="s">
        <v>93</v>
      </c>
      <c r="E33" t="s">
        <v>72</v>
      </c>
      <c r="F33" t="s">
        <v>87</v>
      </c>
      <c r="G33" t="s">
        <v>92</v>
      </c>
      <c r="H33">
        <v>31</v>
      </c>
      <c r="I33">
        <v>101675</v>
      </c>
      <c r="J33">
        <v>35</v>
      </c>
      <c r="K33">
        <v>5</v>
      </c>
      <c r="L33">
        <v>11</v>
      </c>
      <c r="M33">
        <v>2</v>
      </c>
      <c r="N33">
        <v>43</v>
      </c>
      <c r="O33" s="3">
        <v>45439</v>
      </c>
      <c r="P33" t="s">
        <v>501</v>
      </c>
      <c r="Q33">
        <f>data[[#This Row],[Years in Current Role]]/10</f>
        <v>0.5</v>
      </c>
    </row>
    <row r="34" spans="1:17">
      <c r="A34" t="s">
        <v>102</v>
      </c>
      <c r="B34" t="s">
        <v>85</v>
      </c>
      <c r="C34" t="s">
        <v>77</v>
      </c>
      <c r="D34" t="s">
        <v>91</v>
      </c>
      <c r="E34" t="s">
        <v>83</v>
      </c>
      <c r="F34" t="s">
        <v>87</v>
      </c>
      <c r="G34" t="s">
        <v>97</v>
      </c>
      <c r="H34">
        <v>42</v>
      </c>
      <c r="I34">
        <v>36344</v>
      </c>
      <c r="J34">
        <v>26</v>
      </c>
      <c r="K34">
        <v>13</v>
      </c>
      <c r="L34">
        <v>5</v>
      </c>
      <c r="M34">
        <v>6</v>
      </c>
      <c r="N34">
        <v>58</v>
      </c>
      <c r="O34" s="3">
        <v>44546</v>
      </c>
      <c r="P34" t="s">
        <v>502</v>
      </c>
      <c r="Q34">
        <f>data[[#This Row],[Years in Current Role]]/10</f>
        <v>1.3</v>
      </c>
    </row>
    <row r="35" spans="1:17">
      <c r="A35" t="s">
        <v>88</v>
      </c>
      <c r="B35" t="s">
        <v>85</v>
      </c>
      <c r="C35" t="s">
        <v>77</v>
      </c>
      <c r="D35" t="s">
        <v>82</v>
      </c>
      <c r="E35" t="s">
        <v>72</v>
      </c>
      <c r="F35" t="s">
        <v>73</v>
      </c>
      <c r="G35" t="s">
        <v>92</v>
      </c>
      <c r="H35">
        <v>26</v>
      </c>
      <c r="I35">
        <v>48800</v>
      </c>
      <c r="J35">
        <v>12</v>
      </c>
      <c r="K35">
        <v>14</v>
      </c>
      <c r="L35">
        <v>14</v>
      </c>
      <c r="M35">
        <v>1</v>
      </c>
      <c r="N35">
        <v>49</v>
      </c>
      <c r="O35" s="3">
        <v>44968</v>
      </c>
      <c r="P35" t="s">
        <v>503</v>
      </c>
      <c r="Q35">
        <f>data[[#This Row],[Years in Current Role]]/10</f>
        <v>1.4</v>
      </c>
    </row>
    <row r="36" spans="1:17">
      <c r="A36" t="s">
        <v>88</v>
      </c>
      <c r="B36" t="s">
        <v>76</v>
      </c>
      <c r="C36" t="s">
        <v>70</v>
      </c>
      <c r="D36" t="s">
        <v>91</v>
      </c>
      <c r="E36" t="s">
        <v>83</v>
      </c>
      <c r="F36" t="s">
        <v>87</v>
      </c>
      <c r="G36" t="s">
        <v>92</v>
      </c>
      <c r="H36">
        <v>23</v>
      </c>
      <c r="I36">
        <v>55372</v>
      </c>
      <c r="J36">
        <v>11</v>
      </c>
      <c r="K36">
        <v>15</v>
      </c>
      <c r="L36">
        <v>5</v>
      </c>
      <c r="M36">
        <v>3</v>
      </c>
      <c r="N36">
        <v>32</v>
      </c>
      <c r="O36" s="3">
        <v>35627</v>
      </c>
      <c r="P36" t="s">
        <v>504</v>
      </c>
      <c r="Q36">
        <f>data[[#This Row],[Years in Current Role]]/10</f>
        <v>1.5</v>
      </c>
    </row>
    <row r="37" spans="1:17">
      <c r="A37" t="s">
        <v>68</v>
      </c>
      <c r="B37" t="s">
        <v>76</v>
      </c>
      <c r="C37" t="s">
        <v>98</v>
      </c>
      <c r="D37" t="s">
        <v>71</v>
      </c>
      <c r="E37" t="s">
        <v>72</v>
      </c>
      <c r="F37" t="s">
        <v>73</v>
      </c>
      <c r="G37" t="s">
        <v>80</v>
      </c>
      <c r="H37">
        <v>43</v>
      </c>
      <c r="I37">
        <v>91516</v>
      </c>
      <c r="J37">
        <v>37</v>
      </c>
      <c r="K37">
        <v>16</v>
      </c>
      <c r="L37">
        <v>7</v>
      </c>
      <c r="M37">
        <v>2</v>
      </c>
      <c r="N37">
        <v>24</v>
      </c>
      <c r="O37" s="3">
        <v>37249</v>
      </c>
      <c r="P37" t="s">
        <v>505</v>
      </c>
      <c r="Q37">
        <f>data[[#This Row],[Years in Current Role]]/10</f>
        <v>1.6</v>
      </c>
    </row>
    <row r="38" spans="1:17">
      <c r="A38" t="s">
        <v>95</v>
      </c>
      <c r="B38" t="s">
        <v>85</v>
      </c>
      <c r="C38" t="s">
        <v>77</v>
      </c>
      <c r="D38" t="s">
        <v>82</v>
      </c>
      <c r="E38" t="s">
        <v>96</v>
      </c>
      <c r="F38" t="s">
        <v>73</v>
      </c>
      <c r="G38" t="s">
        <v>101</v>
      </c>
      <c r="H38">
        <v>23</v>
      </c>
      <c r="I38">
        <v>50538</v>
      </c>
      <c r="J38">
        <v>25</v>
      </c>
      <c r="K38">
        <v>13</v>
      </c>
      <c r="L38">
        <v>1</v>
      </c>
      <c r="M38">
        <v>3</v>
      </c>
      <c r="N38">
        <v>44</v>
      </c>
      <c r="O38" s="3">
        <v>43247</v>
      </c>
      <c r="P38" t="s">
        <v>506</v>
      </c>
      <c r="Q38">
        <f>data[[#This Row],[Years in Current Role]]/10</f>
        <v>1.3</v>
      </c>
    </row>
    <row r="39" spans="1:17">
      <c r="A39" t="s">
        <v>75</v>
      </c>
      <c r="B39" t="s">
        <v>69</v>
      </c>
      <c r="C39" t="s">
        <v>98</v>
      </c>
      <c r="D39" t="s">
        <v>91</v>
      </c>
      <c r="E39" t="s">
        <v>96</v>
      </c>
      <c r="F39" t="s">
        <v>79</v>
      </c>
      <c r="G39" t="s">
        <v>74</v>
      </c>
      <c r="H39">
        <v>31</v>
      </c>
      <c r="I39">
        <v>93918</v>
      </c>
      <c r="J39">
        <v>18</v>
      </c>
      <c r="K39">
        <v>17</v>
      </c>
      <c r="L39">
        <v>8</v>
      </c>
      <c r="M39">
        <v>5</v>
      </c>
      <c r="N39">
        <v>39</v>
      </c>
      <c r="O39" s="3">
        <v>38099</v>
      </c>
      <c r="P39" t="s">
        <v>507</v>
      </c>
      <c r="Q39">
        <f>data[[#This Row],[Years in Current Role]]/10</f>
        <v>1.7</v>
      </c>
    </row>
    <row r="40" spans="1:17">
      <c r="A40" t="s">
        <v>75</v>
      </c>
      <c r="B40" t="s">
        <v>76</v>
      </c>
      <c r="C40" t="s">
        <v>70</v>
      </c>
      <c r="D40" t="s">
        <v>91</v>
      </c>
      <c r="E40" t="s">
        <v>78</v>
      </c>
      <c r="F40" t="s">
        <v>79</v>
      </c>
      <c r="G40" t="s">
        <v>101</v>
      </c>
      <c r="H40">
        <v>55</v>
      </c>
      <c r="I40">
        <v>44973</v>
      </c>
      <c r="J40">
        <v>19</v>
      </c>
      <c r="K40">
        <v>8</v>
      </c>
      <c r="L40">
        <v>3</v>
      </c>
      <c r="M40">
        <v>6</v>
      </c>
      <c r="N40">
        <v>37</v>
      </c>
      <c r="O40" s="3">
        <v>37009</v>
      </c>
      <c r="P40" t="s">
        <v>508</v>
      </c>
      <c r="Q40">
        <f>data[[#This Row],[Years in Current Role]]/10</f>
        <v>0.8</v>
      </c>
    </row>
    <row r="41" spans="1:17">
      <c r="A41" t="s">
        <v>68</v>
      </c>
      <c r="B41" t="s">
        <v>76</v>
      </c>
      <c r="C41" t="s">
        <v>90</v>
      </c>
      <c r="D41" t="s">
        <v>71</v>
      </c>
      <c r="E41" t="s">
        <v>99</v>
      </c>
      <c r="F41" t="s">
        <v>79</v>
      </c>
      <c r="G41" t="s">
        <v>80</v>
      </c>
      <c r="H41">
        <v>37</v>
      </c>
      <c r="I41">
        <v>101155</v>
      </c>
      <c r="J41">
        <v>23</v>
      </c>
      <c r="K41">
        <v>2</v>
      </c>
      <c r="L41">
        <v>4</v>
      </c>
      <c r="M41">
        <v>9</v>
      </c>
      <c r="N41">
        <v>37</v>
      </c>
      <c r="O41" s="3">
        <v>44942</v>
      </c>
      <c r="P41" t="s">
        <v>509</v>
      </c>
      <c r="Q41">
        <f>data[[#This Row],[Years in Current Role]]/10</f>
        <v>0.2</v>
      </c>
    </row>
    <row r="42" spans="1:17">
      <c r="A42" t="s">
        <v>100</v>
      </c>
      <c r="B42" t="s">
        <v>76</v>
      </c>
      <c r="C42" t="s">
        <v>77</v>
      </c>
      <c r="D42" t="s">
        <v>91</v>
      </c>
      <c r="E42" t="s">
        <v>72</v>
      </c>
      <c r="F42" t="s">
        <v>79</v>
      </c>
      <c r="G42" t="s">
        <v>74</v>
      </c>
      <c r="H42">
        <v>60</v>
      </c>
      <c r="I42">
        <v>89500</v>
      </c>
      <c r="J42">
        <v>38</v>
      </c>
      <c r="K42">
        <v>5</v>
      </c>
      <c r="L42">
        <v>9</v>
      </c>
      <c r="M42">
        <v>4</v>
      </c>
      <c r="N42">
        <v>21</v>
      </c>
      <c r="O42" s="3">
        <v>44910</v>
      </c>
      <c r="P42" t="s">
        <v>510</v>
      </c>
      <c r="Q42">
        <f>data[[#This Row],[Years in Current Role]]/10</f>
        <v>0.5</v>
      </c>
    </row>
    <row r="43" spans="1:17">
      <c r="A43" t="s">
        <v>100</v>
      </c>
      <c r="B43" t="s">
        <v>85</v>
      </c>
      <c r="C43" t="s">
        <v>98</v>
      </c>
      <c r="D43" t="s">
        <v>91</v>
      </c>
      <c r="E43" t="s">
        <v>86</v>
      </c>
      <c r="F43" t="s">
        <v>87</v>
      </c>
      <c r="G43" t="s">
        <v>89</v>
      </c>
      <c r="H43">
        <v>43</v>
      </c>
      <c r="I43">
        <v>66575</v>
      </c>
      <c r="J43">
        <v>18</v>
      </c>
      <c r="K43">
        <v>6</v>
      </c>
      <c r="L43">
        <v>4</v>
      </c>
      <c r="M43">
        <v>7</v>
      </c>
      <c r="N43">
        <v>29</v>
      </c>
      <c r="O43" s="3">
        <v>35095</v>
      </c>
      <c r="P43" t="s">
        <v>511</v>
      </c>
      <c r="Q43">
        <f>data[[#This Row],[Years in Current Role]]/10</f>
        <v>0.6</v>
      </c>
    </row>
    <row r="44" spans="1:17">
      <c r="A44" t="s">
        <v>68</v>
      </c>
      <c r="B44" t="s">
        <v>85</v>
      </c>
      <c r="C44" t="s">
        <v>98</v>
      </c>
      <c r="D44" t="s">
        <v>71</v>
      </c>
      <c r="E44" t="s">
        <v>78</v>
      </c>
      <c r="F44" t="s">
        <v>79</v>
      </c>
      <c r="G44" t="s">
        <v>92</v>
      </c>
      <c r="H44">
        <v>33</v>
      </c>
      <c r="I44">
        <v>72261</v>
      </c>
      <c r="J44">
        <v>26</v>
      </c>
      <c r="K44">
        <v>12</v>
      </c>
      <c r="L44">
        <v>10</v>
      </c>
      <c r="M44">
        <v>6</v>
      </c>
      <c r="N44">
        <v>31</v>
      </c>
      <c r="O44" s="3">
        <v>37748</v>
      </c>
      <c r="P44" t="s">
        <v>512</v>
      </c>
      <c r="Q44">
        <f>data[[#This Row],[Years in Current Role]]/10</f>
        <v>1.2</v>
      </c>
    </row>
    <row r="45" spans="1:17">
      <c r="A45" t="s">
        <v>100</v>
      </c>
      <c r="B45" t="s">
        <v>85</v>
      </c>
      <c r="C45" t="s">
        <v>77</v>
      </c>
      <c r="D45" t="s">
        <v>82</v>
      </c>
      <c r="E45" t="s">
        <v>72</v>
      </c>
      <c r="F45" t="s">
        <v>87</v>
      </c>
      <c r="G45" t="s">
        <v>80</v>
      </c>
      <c r="H45">
        <v>45</v>
      </c>
      <c r="I45">
        <v>57716</v>
      </c>
      <c r="J45">
        <v>6</v>
      </c>
      <c r="K45">
        <v>18</v>
      </c>
      <c r="L45">
        <v>12</v>
      </c>
      <c r="M45">
        <v>2</v>
      </c>
      <c r="N45">
        <v>32</v>
      </c>
      <c r="O45" s="3">
        <v>34772</v>
      </c>
      <c r="P45" t="s">
        <v>513</v>
      </c>
      <c r="Q45">
        <f>data[[#This Row],[Years in Current Role]]/10</f>
        <v>1.8</v>
      </c>
    </row>
    <row r="46" spans="1:17">
      <c r="A46" t="s">
        <v>88</v>
      </c>
      <c r="B46" t="s">
        <v>85</v>
      </c>
      <c r="C46" t="s">
        <v>90</v>
      </c>
      <c r="D46" t="s">
        <v>91</v>
      </c>
      <c r="E46" t="s">
        <v>72</v>
      </c>
      <c r="F46" t="s">
        <v>79</v>
      </c>
      <c r="G46" t="s">
        <v>89</v>
      </c>
      <c r="H46">
        <v>61</v>
      </c>
      <c r="I46">
        <v>33236</v>
      </c>
      <c r="J46">
        <v>4</v>
      </c>
      <c r="K46">
        <v>1</v>
      </c>
      <c r="L46">
        <v>5</v>
      </c>
      <c r="M46">
        <v>8</v>
      </c>
      <c r="N46">
        <v>30</v>
      </c>
      <c r="O46" s="3">
        <v>41938</v>
      </c>
      <c r="P46" t="s">
        <v>514</v>
      </c>
      <c r="Q46">
        <f>data[[#This Row],[Years in Current Role]]/10</f>
        <v>0.1</v>
      </c>
    </row>
    <row r="47" spans="1:17">
      <c r="A47" t="s">
        <v>75</v>
      </c>
      <c r="B47" t="s">
        <v>85</v>
      </c>
      <c r="C47" t="s">
        <v>90</v>
      </c>
      <c r="D47" t="s">
        <v>91</v>
      </c>
      <c r="E47" t="s">
        <v>78</v>
      </c>
      <c r="F47" t="s">
        <v>87</v>
      </c>
      <c r="G47" t="s">
        <v>92</v>
      </c>
      <c r="H47">
        <v>59</v>
      </c>
      <c r="I47">
        <v>45848</v>
      </c>
      <c r="J47">
        <v>29</v>
      </c>
      <c r="K47">
        <v>17</v>
      </c>
      <c r="L47">
        <v>7</v>
      </c>
      <c r="M47">
        <v>7</v>
      </c>
      <c r="N47">
        <v>38</v>
      </c>
      <c r="O47" s="3">
        <v>42435</v>
      </c>
      <c r="P47" t="s">
        <v>515</v>
      </c>
      <c r="Q47">
        <f>data[[#This Row],[Years in Current Role]]/10</f>
        <v>1.7</v>
      </c>
    </row>
    <row r="48" spans="1:17">
      <c r="A48" t="s">
        <v>68</v>
      </c>
      <c r="B48" t="s">
        <v>69</v>
      </c>
      <c r="C48" t="s">
        <v>90</v>
      </c>
      <c r="D48" t="s">
        <v>91</v>
      </c>
      <c r="E48" t="s">
        <v>96</v>
      </c>
      <c r="F48" t="s">
        <v>73</v>
      </c>
      <c r="G48" t="s">
        <v>97</v>
      </c>
      <c r="H48">
        <v>31</v>
      </c>
      <c r="I48">
        <v>32352</v>
      </c>
      <c r="J48">
        <v>34</v>
      </c>
      <c r="K48">
        <v>11</v>
      </c>
      <c r="L48">
        <v>4</v>
      </c>
      <c r="M48">
        <v>7</v>
      </c>
      <c r="N48">
        <v>54</v>
      </c>
      <c r="O48" s="3">
        <v>38579</v>
      </c>
      <c r="P48" t="s">
        <v>516</v>
      </c>
      <c r="Q48">
        <f>data[[#This Row],[Years in Current Role]]/10</f>
        <v>1.1000000000000001</v>
      </c>
    </row>
    <row r="49" spans="1:17">
      <c r="A49" t="s">
        <v>75</v>
      </c>
      <c r="B49" t="s">
        <v>69</v>
      </c>
      <c r="C49" t="s">
        <v>70</v>
      </c>
      <c r="D49" t="s">
        <v>93</v>
      </c>
      <c r="E49" t="s">
        <v>72</v>
      </c>
      <c r="F49" t="s">
        <v>87</v>
      </c>
      <c r="G49" t="s">
        <v>84</v>
      </c>
      <c r="H49">
        <v>56</v>
      </c>
      <c r="I49">
        <v>31932</v>
      </c>
      <c r="J49">
        <v>17</v>
      </c>
      <c r="K49">
        <v>10</v>
      </c>
      <c r="L49">
        <v>14</v>
      </c>
      <c r="M49">
        <v>8</v>
      </c>
      <c r="N49">
        <v>58</v>
      </c>
      <c r="O49" s="3">
        <v>44865</v>
      </c>
      <c r="P49" t="s">
        <v>517</v>
      </c>
      <c r="Q49">
        <f>data[[#This Row],[Years in Current Role]]/10</f>
        <v>1</v>
      </c>
    </row>
    <row r="50" spans="1:17">
      <c r="A50" t="s">
        <v>102</v>
      </c>
      <c r="B50" t="s">
        <v>85</v>
      </c>
      <c r="C50" t="s">
        <v>98</v>
      </c>
      <c r="D50" t="s">
        <v>71</v>
      </c>
      <c r="E50" t="s">
        <v>96</v>
      </c>
      <c r="F50" t="s">
        <v>87</v>
      </c>
      <c r="G50" t="s">
        <v>80</v>
      </c>
      <c r="H50">
        <v>53</v>
      </c>
      <c r="I50">
        <v>106449</v>
      </c>
      <c r="J50">
        <v>16</v>
      </c>
      <c r="K50">
        <v>19</v>
      </c>
      <c r="L50">
        <v>1</v>
      </c>
      <c r="M50">
        <v>1</v>
      </c>
      <c r="N50">
        <v>45</v>
      </c>
      <c r="O50" s="3">
        <v>43754</v>
      </c>
      <c r="P50" t="s">
        <v>518</v>
      </c>
      <c r="Q50">
        <f>data[[#This Row],[Years in Current Role]]/10</f>
        <v>1.9</v>
      </c>
    </row>
    <row r="51" spans="1:17">
      <c r="A51" t="s">
        <v>88</v>
      </c>
      <c r="B51" t="s">
        <v>76</v>
      </c>
      <c r="C51" t="s">
        <v>98</v>
      </c>
      <c r="D51" t="s">
        <v>93</v>
      </c>
      <c r="E51" t="s">
        <v>78</v>
      </c>
      <c r="F51" t="s">
        <v>79</v>
      </c>
      <c r="G51" t="s">
        <v>97</v>
      </c>
      <c r="H51">
        <v>28</v>
      </c>
      <c r="I51">
        <v>38556</v>
      </c>
      <c r="J51">
        <v>2</v>
      </c>
      <c r="K51">
        <v>14</v>
      </c>
      <c r="L51">
        <v>9</v>
      </c>
      <c r="M51">
        <v>1</v>
      </c>
      <c r="N51">
        <v>33</v>
      </c>
      <c r="O51" s="3">
        <v>41530</v>
      </c>
      <c r="P51" t="s">
        <v>519</v>
      </c>
      <c r="Q51">
        <f>data[[#This Row],[Years in Current Role]]/10</f>
        <v>1.4</v>
      </c>
    </row>
    <row r="52" spans="1:17">
      <c r="A52" t="s">
        <v>81</v>
      </c>
      <c r="B52" t="s">
        <v>85</v>
      </c>
      <c r="C52" t="s">
        <v>98</v>
      </c>
      <c r="D52" t="s">
        <v>71</v>
      </c>
      <c r="E52" t="s">
        <v>96</v>
      </c>
      <c r="F52" t="s">
        <v>87</v>
      </c>
      <c r="G52" t="s">
        <v>80</v>
      </c>
      <c r="H52">
        <v>42</v>
      </c>
      <c r="I52">
        <v>116836</v>
      </c>
      <c r="J52">
        <v>34</v>
      </c>
      <c r="K52">
        <v>10</v>
      </c>
      <c r="L52">
        <v>4</v>
      </c>
      <c r="M52">
        <v>8</v>
      </c>
      <c r="N52">
        <v>43</v>
      </c>
      <c r="O52" s="3">
        <v>43247</v>
      </c>
      <c r="P52" t="s">
        <v>520</v>
      </c>
      <c r="Q52">
        <f>data[[#This Row],[Years in Current Role]]/10</f>
        <v>1</v>
      </c>
    </row>
    <row r="53" spans="1:17">
      <c r="A53" t="s">
        <v>88</v>
      </c>
      <c r="B53" t="s">
        <v>69</v>
      </c>
      <c r="C53" t="s">
        <v>70</v>
      </c>
      <c r="D53" t="s">
        <v>82</v>
      </c>
      <c r="E53" t="s">
        <v>83</v>
      </c>
      <c r="F53" t="s">
        <v>73</v>
      </c>
      <c r="G53" t="s">
        <v>80</v>
      </c>
      <c r="H53">
        <v>41</v>
      </c>
      <c r="I53">
        <v>35498</v>
      </c>
      <c r="J53">
        <v>8</v>
      </c>
      <c r="K53">
        <v>15</v>
      </c>
      <c r="L53">
        <v>9</v>
      </c>
      <c r="M53">
        <v>4</v>
      </c>
      <c r="N53">
        <v>20</v>
      </c>
      <c r="O53" s="3">
        <v>45531</v>
      </c>
      <c r="P53" t="s">
        <v>521</v>
      </c>
      <c r="Q53">
        <f>data[[#This Row],[Years in Current Role]]/10</f>
        <v>1.5</v>
      </c>
    </row>
    <row r="54" spans="1:17">
      <c r="A54" t="s">
        <v>68</v>
      </c>
      <c r="B54" t="s">
        <v>69</v>
      </c>
      <c r="C54" t="s">
        <v>98</v>
      </c>
      <c r="D54" t="s">
        <v>82</v>
      </c>
      <c r="E54" t="s">
        <v>86</v>
      </c>
      <c r="F54" t="s">
        <v>73</v>
      </c>
      <c r="G54" t="s">
        <v>97</v>
      </c>
      <c r="H54">
        <v>47</v>
      </c>
      <c r="I54">
        <v>106118</v>
      </c>
      <c r="J54">
        <v>13</v>
      </c>
      <c r="K54">
        <v>19</v>
      </c>
      <c r="L54">
        <v>6</v>
      </c>
      <c r="M54">
        <v>5</v>
      </c>
      <c r="N54">
        <v>41</v>
      </c>
      <c r="O54" s="3">
        <v>45433</v>
      </c>
      <c r="P54" t="s">
        <v>522</v>
      </c>
      <c r="Q54">
        <f>data[[#This Row],[Years in Current Role]]/10</f>
        <v>1.9</v>
      </c>
    </row>
    <row r="55" spans="1:17">
      <c r="A55" t="s">
        <v>81</v>
      </c>
      <c r="B55" t="s">
        <v>76</v>
      </c>
      <c r="C55" t="s">
        <v>70</v>
      </c>
      <c r="D55" t="s">
        <v>91</v>
      </c>
      <c r="E55" t="s">
        <v>94</v>
      </c>
      <c r="F55" t="s">
        <v>79</v>
      </c>
      <c r="G55" t="s">
        <v>74</v>
      </c>
      <c r="H55">
        <v>25</v>
      </c>
      <c r="I55">
        <v>80098</v>
      </c>
      <c r="J55">
        <v>8</v>
      </c>
      <c r="K55">
        <v>4</v>
      </c>
      <c r="L55">
        <v>1</v>
      </c>
      <c r="M55">
        <v>8</v>
      </c>
      <c r="N55">
        <v>42</v>
      </c>
      <c r="O55" s="3">
        <v>43360</v>
      </c>
      <c r="P55" t="s">
        <v>523</v>
      </c>
      <c r="Q55">
        <f>data[[#This Row],[Years in Current Role]]/10</f>
        <v>0.4</v>
      </c>
    </row>
    <row r="56" spans="1:17">
      <c r="A56" t="s">
        <v>102</v>
      </c>
      <c r="B56" t="s">
        <v>69</v>
      </c>
      <c r="C56" t="s">
        <v>90</v>
      </c>
      <c r="D56" t="s">
        <v>71</v>
      </c>
      <c r="E56" t="s">
        <v>72</v>
      </c>
      <c r="F56" t="s">
        <v>73</v>
      </c>
      <c r="G56" t="s">
        <v>101</v>
      </c>
      <c r="H56">
        <v>43</v>
      </c>
      <c r="I56">
        <v>94386</v>
      </c>
      <c r="J56">
        <v>30</v>
      </c>
      <c r="K56">
        <v>2</v>
      </c>
      <c r="L56">
        <v>12</v>
      </c>
      <c r="M56">
        <v>5</v>
      </c>
      <c r="N56">
        <v>38</v>
      </c>
      <c r="O56" s="3">
        <v>45192</v>
      </c>
      <c r="P56" t="s">
        <v>524</v>
      </c>
      <c r="Q56">
        <f>data[[#This Row],[Years in Current Role]]/10</f>
        <v>0.2</v>
      </c>
    </row>
    <row r="57" spans="1:17">
      <c r="A57" t="s">
        <v>68</v>
      </c>
      <c r="B57" t="s">
        <v>85</v>
      </c>
      <c r="C57" t="s">
        <v>77</v>
      </c>
      <c r="D57" t="s">
        <v>82</v>
      </c>
      <c r="E57" t="s">
        <v>99</v>
      </c>
      <c r="F57" t="s">
        <v>87</v>
      </c>
      <c r="G57" t="s">
        <v>92</v>
      </c>
      <c r="H57">
        <v>36</v>
      </c>
      <c r="I57">
        <v>39569</v>
      </c>
      <c r="J57">
        <v>32</v>
      </c>
      <c r="K57">
        <v>9</v>
      </c>
      <c r="L57">
        <v>3</v>
      </c>
      <c r="M57">
        <v>4</v>
      </c>
      <c r="N57">
        <v>37</v>
      </c>
      <c r="O57" s="3">
        <v>42722</v>
      </c>
      <c r="P57" t="s">
        <v>525</v>
      </c>
      <c r="Q57">
        <f>data[[#This Row],[Years in Current Role]]/10</f>
        <v>0.9</v>
      </c>
    </row>
    <row r="58" spans="1:17">
      <c r="A58" t="s">
        <v>95</v>
      </c>
      <c r="B58" t="s">
        <v>76</v>
      </c>
      <c r="C58" t="s">
        <v>98</v>
      </c>
      <c r="D58" t="s">
        <v>71</v>
      </c>
      <c r="E58" t="s">
        <v>86</v>
      </c>
      <c r="F58" t="s">
        <v>73</v>
      </c>
      <c r="G58" t="s">
        <v>80</v>
      </c>
      <c r="H58">
        <v>61</v>
      </c>
      <c r="I58">
        <v>86882</v>
      </c>
      <c r="J58">
        <v>36</v>
      </c>
      <c r="K58">
        <v>10</v>
      </c>
      <c r="L58">
        <v>11</v>
      </c>
      <c r="M58">
        <v>6</v>
      </c>
      <c r="N58">
        <v>31</v>
      </c>
      <c r="O58" s="3">
        <v>41495</v>
      </c>
      <c r="P58" t="s">
        <v>526</v>
      </c>
      <c r="Q58">
        <f>data[[#This Row],[Years in Current Role]]/10</f>
        <v>1</v>
      </c>
    </row>
    <row r="59" spans="1:17">
      <c r="A59" t="s">
        <v>75</v>
      </c>
      <c r="B59" t="s">
        <v>85</v>
      </c>
      <c r="C59" t="s">
        <v>98</v>
      </c>
      <c r="D59" t="s">
        <v>82</v>
      </c>
      <c r="E59" t="s">
        <v>94</v>
      </c>
      <c r="F59" t="s">
        <v>79</v>
      </c>
      <c r="G59" t="s">
        <v>92</v>
      </c>
      <c r="H59">
        <v>42</v>
      </c>
      <c r="I59">
        <v>100393</v>
      </c>
      <c r="J59">
        <v>30</v>
      </c>
      <c r="K59">
        <v>11</v>
      </c>
      <c r="L59">
        <v>2</v>
      </c>
      <c r="M59">
        <v>5</v>
      </c>
      <c r="N59">
        <v>47</v>
      </c>
      <c r="O59" s="3">
        <v>44284</v>
      </c>
      <c r="P59" t="s">
        <v>527</v>
      </c>
      <c r="Q59">
        <f>data[[#This Row],[Years in Current Role]]/10</f>
        <v>1.1000000000000001</v>
      </c>
    </row>
    <row r="60" spans="1:17">
      <c r="A60" t="s">
        <v>102</v>
      </c>
      <c r="B60" t="s">
        <v>85</v>
      </c>
      <c r="C60" t="s">
        <v>90</v>
      </c>
      <c r="D60" t="s">
        <v>93</v>
      </c>
      <c r="E60" t="s">
        <v>96</v>
      </c>
      <c r="F60" t="s">
        <v>87</v>
      </c>
      <c r="G60" t="s">
        <v>84</v>
      </c>
      <c r="H60">
        <v>36</v>
      </c>
      <c r="I60">
        <v>30340</v>
      </c>
      <c r="J60">
        <v>1</v>
      </c>
      <c r="K60">
        <v>14</v>
      </c>
      <c r="L60">
        <v>9</v>
      </c>
      <c r="M60">
        <v>7</v>
      </c>
      <c r="N60">
        <v>47</v>
      </c>
      <c r="O60" s="3">
        <v>38369</v>
      </c>
      <c r="P60" t="s">
        <v>528</v>
      </c>
      <c r="Q60">
        <f>data[[#This Row],[Years in Current Role]]/10</f>
        <v>1.4</v>
      </c>
    </row>
    <row r="61" spans="1:17">
      <c r="A61" t="s">
        <v>75</v>
      </c>
      <c r="B61" t="s">
        <v>76</v>
      </c>
      <c r="C61" t="s">
        <v>77</v>
      </c>
      <c r="D61" t="s">
        <v>82</v>
      </c>
      <c r="E61" t="s">
        <v>72</v>
      </c>
      <c r="F61" t="s">
        <v>79</v>
      </c>
      <c r="G61" t="s">
        <v>97</v>
      </c>
      <c r="H61">
        <v>43</v>
      </c>
      <c r="I61">
        <v>73949</v>
      </c>
      <c r="J61">
        <v>39</v>
      </c>
      <c r="K61">
        <v>7</v>
      </c>
      <c r="L61">
        <v>12</v>
      </c>
      <c r="M61">
        <v>7</v>
      </c>
      <c r="N61">
        <v>52</v>
      </c>
      <c r="O61" s="3">
        <v>43234</v>
      </c>
      <c r="P61" t="s">
        <v>529</v>
      </c>
      <c r="Q61">
        <f>data[[#This Row],[Years in Current Role]]/10</f>
        <v>0.7</v>
      </c>
    </row>
    <row r="62" spans="1:17">
      <c r="A62" t="s">
        <v>100</v>
      </c>
      <c r="B62" t="s">
        <v>85</v>
      </c>
      <c r="C62" t="s">
        <v>70</v>
      </c>
      <c r="D62" t="s">
        <v>93</v>
      </c>
      <c r="E62" t="s">
        <v>96</v>
      </c>
      <c r="F62" t="s">
        <v>87</v>
      </c>
      <c r="G62" t="s">
        <v>92</v>
      </c>
      <c r="H62">
        <v>49</v>
      </c>
      <c r="I62">
        <v>112302</v>
      </c>
      <c r="J62">
        <v>17</v>
      </c>
      <c r="K62">
        <v>15</v>
      </c>
      <c r="L62">
        <v>1</v>
      </c>
      <c r="M62">
        <v>4</v>
      </c>
      <c r="N62">
        <v>38</v>
      </c>
      <c r="O62" s="3">
        <v>38279</v>
      </c>
      <c r="P62" t="s">
        <v>530</v>
      </c>
      <c r="Q62">
        <f>data[[#This Row],[Years in Current Role]]/10</f>
        <v>1.5</v>
      </c>
    </row>
    <row r="63" spans="1:17">
      <c r="A63" t="s">
        <v>95</v>
      </c>
      <c r="B63" t="s">
        <v>69</v>
      </c>
      <c r="C63" t="s">
        <v>77</v>
      </c>
      <c r="D63" t="s">
        <v>82</v>
      </c>
      <c r="E63" t="s">
        <v>83</v>
      </c>
      <c r="F63" t="s">
        <v>73</v>
      </c>
      <c r="G63" t="s">
        <v>97</v>
      </c>
      <c r="H63">
        <v>35</v>
      </c>
      <c r="I63">
        <v>92443</v>
      </c>
      <c r="J63">
        <v>20</v>
      </c>
      <c r="K63">
        <v>19</v>
      </c>
      <c r="L63">
        <v>13</v>
      </c>
      <c r="M63">
        <v>5</v>
      </c>
      <c r="N63">
        <v>47</v>
      </c>
      <c r="O63" s="3">
        <v>38028</v>
      </c>
      <c r="P63" t="s">
        <v>531</v>
      </c>
      <c r="Q63">
        <f>data[[#This Row],[Years in Current Role]]/10</f>
        <v>1.9</v>
      </c>
    </row>
    <row r="64" spans="1:17">
      <c r="A64" t="s">
        <v>95</v>
      </c>
      <c r="B64" t="s">
        <v>85</v>
      </c>
      <c r="C64" t="s">
        <v>90</v>
      </c>
      <c r="D64" t="s">
        <v>91</v>
      </c>
      <c r="E64" t="s">
        <v>78</v>
      </c>
      <c r="F64" t="s">
        <v>79</v>
      </c>
      <c r="G64" t="s">
        <v>92</v>
      </c>
      <c r="H64">
        <v>48</v>
      </c>
      <c r="I64">
        <v>104027</v>
      </c>
      <c r="J64">
        <v>24</v>
      </c>
      <c r="K64">
        <v>15</v>
      </c>
      <c r="L64">
        <v>14</v>
      </c>
      <c r="M64">
        <v>3</v>
      </c>
      <c r="N64">
        <v>56</v>
      </c>
      <c r="O64" s="3">
        <v>35597</v>
      </c>
      <c r="P64" t="s">
        <v>532</v>
      </c>
      <c r="Q64">
        <f>data[[#This Row],[Years in Current Role]]/10</f>
        <v>1.5</v>
      </c>
    </row>
    <row r="65" spans="1:17">
      <c r="A65" t="s">
        <v>102</v>
      </c>
      <c r="B65" t="s">
        <v>76</v>
      </c>
      <c r="C65" t="s">
        <v>90</v>
      </c>
      <c r="D65" t="s">
        <v>93</v>
      </c>
      <c r="E65" t="s">
        <v>72</v>
      </c>
      <c r="F65" t="s">
        <v>79</v>
      </c>
      <c r="G65" t="s">
        <v>101</v>
      </c>
      <c r="H65">
        <v>62</v>
      </c>
      <c r="I65">
        <v>30138</v>
      </c>
      <c r="J65">
        <v>22</v>
      </c>
      <c r="K65">
        <v>8</v>
      </c>
      <c r="L65">
        <v>9</v>
      </c>
      <c r="M65">
        <v>4</v>
      </c>
      <c r="N65">
        <v>45</v>
      </c>
      <c r="O65" s="3">
        <v>35170</v>
      </c>
      <c r="P65" t="s">
        <v>533</v>
      </c>
      <c r="Q65">
        <f>data[[#This Row],[Years in Current Role]]/10</f>
        <v>0.8</v>
      </c>
    </row>
    <row r="66" spans="1:17">
      <c r="A66" t="s">
        <v>95</v>
      </c>
      <c r="B66" t="s">
        <v>76</v>
      </c>
      <c r="C66" t="s">
        <v>77</v>
      </c>
      <c r="D66" t="s">
        <v>82</v>
      </c>
      <c r="E66" t="s">
        <v>94</v>
      </c>
      <c r="F66" t="s">
        <v>87</v>
      </c>
      <c r="G66" t="s">
        <v>101</v>
      </c>
      <c r="H66">
        <v>61</v>
      </c>
      <c r="I66">
        <v>30358</v>
      </c>
      <c r="J66">
        <v>29</v>
      </c>
      <c r="K66">
        <v>11</v>
      </c>
      <c r="L66">
        <v>9</v>
      </c>
      <c r="M66">
        <v>4</v>
      </c>
      <c r="N66">
        <v>54</v>
      </c>
      <c r="O66" s="3">
        <v>41601</v>
      </c>
      <c r="P66" t="s">
        <v>534</v>
      </c>
      <c r="Q66">
        <f>data[[#This Row],[Years in Current Role]]/10</f>
        <v>1.1000000000000001</v>
      </c>
    </row>
    <row r="67" spans="1:17">
      <c r="A67" t="s">
        <v>81</v>
      </c>
      <c r="B67" t="s">
        <v>76</v>
      </c>
      <c r="C67" t="s">
        <v>70</v>
      </c>
      <c r="D67" t="s">
        <v>91</v>
      </c>
      <c r="E67" t="s">
        <v>94</v>
      </c>
      <c r="F67" t="s">
        <v>79</v>
      </c>
      <c r="G67" t="s">
        <v>101</v>
      </c>
      <c r="H67">
        <v>49</v>
      </c>
      <c r="I67">
        <v>105250</v>
      </c>
      <c r="J67">
        <v>22</v>
      </c>
      <c r="K67">
        <v>9</v>
      </c>
      <c r="L67">
        <v>8</v>
      </c>
      <c r="M67">
        <v>3</v>
      </c>
      <c r="N67">
        <v>53</v>
      </c>
      <c r="O67" s="3">
        <v>42223</v>
      </c>
      <c r="P67" t="s">
        <v>535</v>
      </c>
      <c r="Q67">
        <f>data[[#This Row],[Years in Current Role]]/10</f>
        <v>0.9</v>
      </c>
    </row>
    <row r="68" spans="1:17">
      <c r="A68" t="s">
        <v>95</v>
      </c>
      <c r="B68" t="s">
        <v>85</v>
      </c>
      <c r="C68" t="s">
        <v>70</v>
      </c>
      <c r="D68" t="s">
        <v>93</v>
      </c>
      <c r="E68" t="s">
        <v>83</v>
      </c>
      <c r="F68" t="s">
        <v>87</v>
      </c>
      <c r="G68" t="s">
        <v>101</v>
      </c>
      <c r="H68">
        <v>47</v>
      </c>
      <c r="I68">
        <v>115376</v>
      </c>
      <c r="J68">
        <v>9</v>
      </c>
      <c r="K68">
        <v>15</v>
      </c>
      <c r="L68">
        <v>8</v>
      </c>
      <c r="M68">
        <v>5</v>
      </c>
      <c r="N68">
        <v>54</v>
      </c>
      <c r="O68" s="3">
        <v>41247</v>
      </c>
      <c r="P68" t="s">
        <v>536</v>
      </c>
      <c r="Q68">
        <f>data[[#This Row],[Years in Current Role]]/10</f>
        <v>1.5</v>
      </c>
    </row>
    <row r="69" spans="1:17">
      <c r="A69" t="s">
        <v>75</v>
      </c>
      <c r="B69" t="s">
        <v>76</v>
      </c>
      <c r="C69" t="s">
        <v>98</v>
      </c>
      <c r="D69" t="s">
        <v>91</v>
      </c>
      <c r="E69" t="s">
        <v>83</v>
      </c>
      <c r="F69" t="s">
        <v>87</v>
      </c>
      <c r="G69" t="s">
        <v>101</v>
      </c>
      <c r="H69">
        <v>23</v>
      </c>
      <c r="I69">
        <v>60654</v>
      </c>
      <c r="J69">
        <v>37</v>
      </c>
      <c r="K69">
        <v>1</v>
      </c>
      <c r="L69">
        <v>11</v>
      </c>
      <c r="M69">
        <v>5</v>
      </c>
      <c r="N69">
        <v>59</v>
      </c>
      <c r="O69" s="3">
        <v>41399</v>
      </c>
      <c r="P69" t="s">
        <v>537</v>
      </c>
      <c r="Q69">
        <f>data[[#This Row],[Years in Current Role]]/10</f>
        <v>0.1</v>
      </c>
    </row>
    <row r="70" spans="1:17">
      <c r="A70" t="s">
        <v>75</v>
      </c>
      <c r="B70" t="s">
        <v>76</v>
      </c>
      <c r="C70" t="s">
        <v>70</v>
      </c>
      <c r="D70" t="s">
        <v>71</v>
      </c>
      <c r="E70" t="s">
        <v>72</v>
      </c>
      <c r="F70" t="s">
        <v>87</v>
      </c>
      <c r="G70" t="s">
        <v>101</v>
      </c>
      <c r="H70">
        <v>46</v>
      </c>
      <c r="I70">
        <v>55879</v>
      </c>
      <c r="J70">
        <v>10</v>
      </c>
      <c r="K70">
        <v>1</v>
      </c>
      <c r="L70">
        <v>14</v>
      </c>
      <c r="M70">
        <v>7</v>
      </c>
      <c r="N70">
        <v>35</v>
      </c>
      <c r="O70" s="3">
        <v>38856</v>
      </c>
      <c r="P70" t="s">
        <v>538</v>
      </c>
      <c r="Q70">
        <f>data[[#This Row],[Years in Current Role]]/10</f>
        <v>0.1</v>
      </c>
    </row>
    <row r="71" spans="1:17">
      <c r="A71" t="s">
        <v>68</v>
      </c>
      <c r="B71" t="s">
        <v>85</v>
      </c>
      <c r="C71" t="s">
        <v>77</v>
      </c>
      <c r="D71" t="s">
        <v>71</v>
      </c>
      <c r="E71" t="s">
        <v>96</v>
      </c>
      <c r="F71" t="s">
        <v>87</v>
      </c>
      <c r="G71" t="s">
        <v>97</v>
      </c>
      <c r="H71">
        <v>24</v>
      </c>
      <c r="I71">
        <v>111532</v>
      </c>
      <c r="J71">
        <v>36</v>
      </c>
      <c r="K71">
        <v>19</v>
      </c>
      <c r="L71">
        <v>12</v>
      </c>
      <c r="M71">
        <v>4</v>
      </c>
      <c r="N71">
        <v>57</v>
      </c>
      <c r="O71" s="3">
        <v>41182</v>
      </c>
      <c r="P71" t="s">
        <v>539</v>
      </c>
      <c r="Q71">
        <f>data[[#This Row],[Years in Current Role]]/10</f>
        <v>1.9</v>
      </c>
    </row>
    <row r="72" spans="1:17">
      <c r="A72" t="s">
        <v>75</v>
      </c>
      <c r="B72" t="s">
        <v>69</v>
      </c>
      <c r="C72" t="s">
        <v>90</v>
      </c>
      <c r="D72" t="s">
        <v>93</v>
      </c>
      <c r="E72" t="s">
        <v>99</v>
      </c>
      <c r="F72" t="s">
        <v>73</v>
      </c>
      <c r="G72" t="s">
        <v>80</v>
      </c>
      <c r="H72">
        <v>29</v>
      </c>
      <c r="I72">
        <v>85778</v>
      </c>
      <c r="J72">
        <v>37</v>
      </c>
      <c r="K72">
        <v>3</v>
      </c>
      <c r="L72">
        <v>1</v>
      </c>
      <c r="M72">
        <v>4</v>
      </c>
      <c r="N72">
        <v>32</v>
      </c>
      <c r="O72" s="3">
        <v>34705</v>
      </c>
      <c r="P72" t="s">
        <v>540</v>
      </c>
      <c r="Q72">
        <f>data[[#This Row],[Years in Current Role]]/10</f>
        <v>0.3</v>
      </c>
    </row>
    <row r="73" spans="1:17">
      <c r="A73" t="s">
        <v>68</v>
      </c>
      <c r="B73" t="s">
        <v>85</v>
      </c>
      <c r="C73" t="s">
        <v>98</v>
      </c>
      <c r="D73" t="s">
        <v>82</v>
      </c>
      <c r="E73" t="s">
        <v>94</v>
      </c>
      <c r="F73" t="s">
        <v>87</v>
      </c>
      <c r="G73" t="s">
        <v>92</v>
      </c>
      <c r="H73">
        <v>54</v>
      </c>
      <c r="I73">
        <v>67772</v>
      </c>
      <c r="J73">
        <v>28</v>
      </c>
      <c r="K73">
        <v>10</v>
      </c>
      <c r="L73">
        <v>11</v>
      </c>
      <c r="M73">
        <v>9</v>
      </c>
      <c r="N73">
        <v>42</v>
      </c>
      <c r="O73" s="3">
        <v>42384</v>
      </c>
      <c r="P73" t="s">
        <v>541</v>
      </c>
      <c r="Q73">
        <f>data[[#This Row],[Years in Current Role]]/10</f>
        <v>1</v>
      </c>
    </row>
    <row r="74" spans="1:17">
      <c r="A74" t="s">
        <v>75</v>
      </c>
      <c r="B74" t="s">
        <v>76</v>
      </c>
      <c r="C74" t="s">
        <v>98</v>
      </c>
      <c r="D74" t="s">
        <v>93</v>
      </c>
      <c r="E74" t="s">
        <v>94</v>
      </c>
      <c r="F74" t="s">
        <v>79</v>
      </c>
      <c r="G74" t="s">
        <v>101</v>
      </c>
      <c r="H74">
        <v>63</v>
      </c>
      <c r="I74">
        <v>88478</v>
      </c>
      <c r="J74">
        <v>28</v>
      </c>
      <c r="K74">
        <v>8</v>
      </c>
      <c r="L74">
        <v>8</v>
      </c>
      <c r="M74">
        <v>6</v>
      </c>
      <c r="N74">
        <v>41</v>
      </c>
      <c r="O74" s="3">
        <v>41791</v>
      </c>
      <c r="P74" t="s">
        <v>542</v>
      </c>
      <c r="Q74">
        <f>data[[#This Row],[Years in Current Role]]/10</f>
        <v>0.8</v>
      </c>
    </row>
    <row r="75" spans="1:17">
      <c r="A75" t="s">
        <v>81</v>
      </c>
      <c r="B75" t="s">
        <v>76</v>
      </c>
      <c r="C75" t="s">
        <v>90</v>
      </c>
      <c r="D75" t="s">
        <v>91</v>
      </c>
      <c r="E75" t="s">
        <v>83</v>
      </c>
      <c r="F75" t="s">
        <v>73</v>
      </c>
      <c r="G75" t="s">
        <v>97</v>
      </c>
      <c r="H75">
        <v>56</v>
      </c>
      <c r="I75">
        <v>94353</v>
      </c>
      <c r="J75">
        <v>21</v>
      </c>
      <c r="K75">
        <v>15</v>
      </c>
      <c r="L75">
        <v>10</v>
      </c>
      <c r="M75">
        <v>4</v>
      </c>
      <c r="N75">
        <v>35</v>
      </c>
      <c r="O75" s="3">
        <v>35557</v>
      </c>
      <c r="P75" t="s">
        <v>543</v>
      </c>
      <c r="Q75">
        <f>data[[#This Row],[Years in Current Role]]/10</f>
        <v>1.5</v>
      </c>
    </row>
    <row r="76" spans="1:17">
      <c r="A76" t="s">
        <v>68</v>
      </c>
      <c r="B76" t="s">
        <v>85</v>
      </c>
      <c r="C76" t="s">
        <v>70</v>
      </c>
      <c r="D76" t="s">
        <v>82</v>
      </c>
      <c r="E76" t="s">
        <v>86</v>
      </c>
      <c r="F76" t="s">
        <v>79</v>
      </c>
      <c r="G76" t="s">
        <v>97</v>
      </c>
      <c r="H76">
        <v>27</v>
      </c>
      <c r="I76">
        <v>56762</v>
      </c>
      <c r="J76">
        <v>24</v>
      </c>
      <c r="K76">
        <v>10</v>
      </c>
      <c r="L76">
        <v>14</v>
      </c>
      <c r="M76">
        <v>2</v>
      </c>
      <c r="N76">
        <v>47</v>
      </c>
      <c r="O76" s="3">
        <v>35939</v>
      </c>
      <c r="P76" t="s">
        <v>544</v>
      </c>
      <c r="Q76">
        <f>data[[#This Row],[Years in Current Role]]/10</f>
        <v>1</v>
      </c>
    </row>
    <row r="77" spans="1:17">
      <c r="A77" t="s">
        <v>88</v>
      </c>
      <c r="B77" t="s">
        <v>69</v>
      </c>
      <c r="C77" t="s">
        <v>90</v>
      </c>
      <c r="D77" t="s">
        <v>71</v>
      </c>
      <c r="E77" t="s">
        <v>83</v>
      </c>
      <c r="F77" t="s">
        <v>73</v>
      </c>
      <c r="G77" t="s">
        <v>97</v>
      </c>
      <c r="H77">
        <v>60</v>
      </c>
      <c r="I77">
        <v>43283</v>
      </c>
      <c r="J77">
        <v>2</v>
      </c>
      <c r="K77">
        <v>1</v>
      </c>
      <c r="L77">
        <v>3</v>
      </c>
      <c r="M77">
        <v>6</v>
      </c>
      <c r="N77">
        <v>54</v>
      </c>
      <c r="O77" s="3">
        <v>41943</v>
      </c>
      <c r="P77" t="s">
        <v>545</v>
      </c>
      <c r="Q77">
        <f>data[[#This Row],[Years in Current Role]]/10</f>
        <v>0.1</v>
      </c>
    </row>
    <row r="78" spans="1:17">
      <c r="A78" t="s">
        <v>100</v>
      </c>
      <c r="B78" t="s">
        <v>76</v>
      </c>
      <c r="C78" t="s">
        <v>70</v>
      </c>
      <c r="D78" t="s">
        <v>82</v>
      </c>
      <c r="E78" t="s">
        <v>99</v>
      </c>
      <c r="F78" t="s">
        <v>87</v>
      </c>
      <c r="G78" t="s">
        <v>80</v>
      </c>
      <c r="H78">
        <v>44</v>
      </c>
      <c r="I78">
        <v>93922</v>
      </c>
      <c r="J78">
        <v>8</v>
      </c>
      <c r="K78">
        <v>18</v>
      </c>
      <c r="L78">
        <v>11</v>
      </c>
      <c r="M78">
        <v>2</v>
      </c>
      <c r="N78">
        <v>27</v>
      </c>
      <c r="O78" s="3">
        <v>42647</v>
      </c>
      <c r="P78" t="s">
        <v>546</v>
      </c>
      <c r="Q78">
        <f>data[[#This Row],[Years in Current Role]]/10</f>
        <v>1.8</v>
      </c>
    </row>
    <row r="79" spans="1:17">
      <c r="A79" t="s">
        <v>102</v>
      </c>
      <c r="B79" t="s">
        <v>76</v>
      </c>
      <c r="C79" t="s">
        <v>90</v>
      </c>
      <c r="D79" t="s">
        <v>71</v>
      </c>
      <c r="E79" t="s">
        <v>96</v>
      </c>
      <c r="F79" t="s">
        <v>73</v>
      </c>
      <c r="G79" t="s">
        <v>92</v>
      </c>
      <c r="H79">
        <v>46</v>
      </c>
      <c r="I79">
        <v>69420</v>
      </c>
      <c r="J79">
        <v>27</v>
      </c>
      <c r="K79">
        <v>2</v>
      </c>
      <c r="L79">
        <v>7</v>
      </c>
      <c r="M79">
        <v>5</v>
      </c>
      <c r="N79">
        <v>41</v>
      </c>
      <c r="O79" s="3">
        <v>43916</v>
      </c>
      <c r="P79" t="s">
        <v>547</v>
      </c>
      <c r="Q79">
        <f>data[[#This Row],[Years in Current Role]]/10</f>
        <v>0.2</v>
      </c>
    </row>
    <row r="80" spans="1:17">
      <c r="A80" t="s">
        <v>75</v>
      </c>
      <c r="B80" t="s">
        <v>76</v>
      </c>
      <c r="C80" t="s">
        <v>77</v>
      </c>
      <c r="D80" t="s">
        <v>82</v>
      </c>
      <c r="E80" t="s">
        <v>96</v>
      </c>
      <c r="F80" t="s">
        <v>73</v>
      </c>
      <c r="G80" t="s">
        <v>80</v>
      </c>
      <c r="H80">
        <v>64</v>
      </c>
      <c r="I80">
        <v>85568</v>
      </c>
      <c r="J80">
        <v>22</v>
      </c>
      <c r="K80">
        <v>19</v>
      </c>
      <c r="L80">
        <v>11</v>
      </c>
      <c r="M80">
        <v>6</v>
      </c>
      <c r="N80">
        <v>40</v>
      </c>
      <c r="O80" s="3">
        <v>40118</v>
      </c>
      <c r="P80" t="s">
        <v>548</v>
      </c>
      <c r="Q80">
        <f>data[[#This Row],[Years in Current Role]]/10</f>
        <v>1.9</v>
      </c>
    </row>
    <row r="81" spans="1:17">
      <c r="A81" t="s">
        <v>95</v>
      </c>
      <c r="B81" t="s">
        <v>85</v>
      </c>
      <c r="C81" t="s">
        <v>70</v>
      </c>
      <c r="D81" t="s">
        <v>82</v>
      </c>
      <c r="E81" t="s">
        <v>86</v>
      </c>
      <c r="F81" t="s">
        <v>79</v>
      </c>
      <c r="G81" t="s">
        <v>74</v>
      </c>
      <c r="H81">
        <v>40</v>
      </c>
      <c r="I81">
        <v>115090</v>
      </c>
      <c r="J81">
        <v>37</v>
      </c>
      <c r="K81">
        <v>13</v>
      </c>
      <c r="L81">
        <v>1</v>
      </c>
      <c r="M81">
        <v>4</v>
      </c>
      <c r="N81">
        <v>45</v>
      </c>
      <c r="O81" s="3">
        <v>42185</v>
      </c>
      <c r="P81" t="s">
        <v>549</v>
      </c>
      <c r="Q81">
        <f>data[[#This Row],[Years in Current Role]]/10</f>
        <v>1.3</v>
      </c>
    </row>
    <row r="82" spans="1:17">
      <c r="A82" t="s">
        <v>75</v>
      </c>
      <c r="B82" t="s">
        <v>76</v>
      </c>
      <c r="C82" t="s">
        <v>77</v>
      </c>
      <c r="D82" t="s">
        <v>82</v>
      </c>
      <c r="E82" t="s">
        <v>94</v>
      </c>
      <c r="F82" t="s">
        <v>79</v>
      </c>
      <c r="G82" t="s">
        <v>89</v>
      </c>
      <c r="H82">
        <v>26</v>
      </c>
      <c r="I82">
        <v>50219</v>
      </c>
      <c r="J82">
        <v>27</v>
      </c>
      <c r="K82">
        <v>1</v>
      </c>
      <c r="L82">
        <v>1</v>
      </c>
      <c r="M82">
        <v>3</v>
      </c>
      <c r="N82">
        <v>59</v>
      </c>
      <c r="O82" s="3">
        <v>42511</v>
      </c>
      <c r="P82" t="s">
        <v>550</v>
      </c>
      <c r="Q82">
        <f>data[[#This Row],[Years in Current Role]]/10</f>
        <v>0.1</v>
      </c>
    </row>
    <row r="83" spans="1:17">
      <c r="A83" t="s">
        <v>95</v>
      </c>
      <c r="B83" t="s">
        <v>69</v>
      </c>
      <c r="C83" t="s">
        <v>98</v>
      </c>
      <c r="D83" t="s">
        <v>91</v>
      </c>
      <c r="E83" t="s">
        <v>83</v>
      </c>
      <c r="F83" t="s">
        <v>87</v>
      </c>
      <c r="G83" t="s">
        <v>97</v>
      </c>
      <c r="H83">
        <v>32</v>
      </c>
      <c r="I83">
        <v>87169</v>
      </c>
      <c r="J83">
        <v>29</v>
      </c>
      <c r="K83">
        <v>2</v>
      </c>
      <c r="L83">
        <v>10</v>
      </c>
      <c r="M83">
        <v>7</v>
      </c>
      <c r="N83">
        <v>40</v>
      </c>
      <c r="O83" s="3">
        <v>43580</v>
      </c>
      <c r="P83" t="s">
        <v>551</v>
      </c>
      <c r="Q83">
        <f>data[[#This Row],[Years in Current Role]]/10</f>
        <v>0.2</v>
      </c>
    </row>
    <row r="84" spans="1:17">
      <c r="A84" t="s">
        <v>100</v>
      </c>
      <c r="B84" t="s">
        <v>76</v>
      </c>
      <c r="C84" t="s">
        <v>90</v>
      </c>
      <c r="D84" t="s">
        <v>91</v>
      </c>
      <c r="E84" t="s">
        <v>96</v>
      </c>
      <c r="F84" t="s">
        <v>73</v>
      </c>
      <c r="G84" t="s">
        <v>74</v>
      </c>
      <c r="H84">
        <v>33</v>
      </c>
      <c r="I84">
        <v>104965</v>
      </c>
      <c r="J84">
        <v>3</v>
      </c>
      <c r="K84">
        <v>16</v>
      </c>
      <c r="L84">
        <v>13</v>
      </c>
      <c r="M84">
        <v>2</v>
      </c>
      <c r="N84">
        <v>44</v>
      </c>
      <c r="O84" s="3">
        <v>41238</v>
      </c>
      <c r="P84" t="s">
        <v>552</v>
      </c>
      <c r="Q84">
        <f>data[[#This Row],[Years in Current Role]]/10</f>
        <v>1.6</v>
      </c>
    </row>
    <row r="85" spans="1:17">
      <c r="A85" t="s">
        <v>100</v>
      </c>
      <c r="B85" t="s">
        <v>76</v>
      </c>
      <c r="C85" t="s">
        <v>98</v>
      </c>
      <c r="D85" t="s">
        <v>93</v>
      </c>
      <c r="E85" t="s">
        <v>99</v>
      </c>
      <c r="F85" t="s">
        <v>73</v>
      </c>
      <c r="G85" t="s">
        <v>84</v>
      </c>
      <c r="H85">
        <v>31</v>
      </c>
      <c r="I85">
        <v>76840</v>
      </c>
      <c r="J85">
        <v>13</v>
      </c>
      <c r="K85">
        <v>15</v>
      </c>
      <c r="L85">
        <v>5</v>
      </c>
      <c r="M85">
        <v>6</v>
      </c>
      <c r="N85">
        <v>20</v>
      </c>
      <c r="O85" s="3">
        <v>42718</v>
      </c>
      <c r="P85" t="s">
        <v>553</v>
      </c>
      <c r="Q85">
        <f>data[[#This Row],[Years in Current Role]]/10</f>
        <v>1.5</v>
      </c>
    </row>
    <row r="86" spans="1:17">
      <c r="A86" t="s">
        <v>100</v>
      </c>
      <c r="B86" t="s">
        <v>69</v>
      </c>
      <c r="C86" t="s">
        <v>98</v>
      </c>
      <c r="D86" t="s">
        <v>93</v>
      </c>
      <c r="E86" t="s">
        <v>72</v>
      </c>
      <c r="F86" t="s">
        <v>73</v>
      </c>
      <c r="G86" t="s">
        <v>101</v>
      </c>
      <c r="H86">
        <v>29</v>
      </c>
      <c r="I86">
        <v>74695</v>
      </c>
      <c r="J86">
        <v>10</v>
      </c>
      <c r="K86">
        <v>13</v>
      </c>
      <c r="L86">
        <v>5</v>
      </c>
      <c r="M86">
        <v>4</v>
      </c>
      <c r="N86">
        <v>25</v>
      </c>
      <c r="O86" s="3">
        <v>45081</v>
      </c>
      <c r="P86" t="s">
        <v>554</v>
      </c>
      <c r="Q86">
        <f>data[[#This Row],[Years in Current Role]]/10</f>
        <v>1.3</v>
      </c>
    </row>
    <row r="87" spans="1:17">
      <c r="A87" t="s">
        <v>95</v>
      </c>
      <c r="B87" t="s">
        <v>76</v>
      </c>
      <c r="C87" t="s">
        <v>98</v>
      </c>
      <c r="D87" t="s">
        <v>71</v>
      </c>
      <c r="E87" t="s">
        <v>78</v>
      </c>
      <c r="F87" t="s">
        <v>87</v>
      </c>
      <c r="G87" t="s">
        <v>89</v>
      </c>
      <c r="H87">
        <v>45</v>
      </c>
      <c r="I87">
        <v>114754</v>
      </c>
      <c r="J87">
        <v>36</v>
      </c>
      <c r="K87">
        <v>16</v>
      </c>
      <c r="L87">
        <v>8</v>
      </c>
      <c r="M87">
        <v>6</v>
      </c>
      <c r="N87">
        <v>42</v>
      </c>
      <c r="O87" s="3">
        <v>35808</v>
      </c>
      <c r="P87" t="s">
        <v>555</v>
      </c>
      <c r="Q87">
        <f>data[[#This Row],[Years in Current Role]]/10</f>
        <v>1.6</v>
      </c>
    </row>
    <row r="88" spans="1:17">
      <c r="A88" t="s">
        <v>75</v>
      </c>
      <c r="B88" t="s">
        <v>85</v>
      </c>
      <c r="C88" t="s">
        <v>98</v>
      </c>
      <c r="D88" t="s">
        <v>91</v>
      </c>
      <c r="E88" t="s">
        <v>78</v>
      </c>
      <c r="F88" t="s">
        <v>87</v>
      </c>
      <c r="G88" t="s">
        <v>101</v>
      </c>
      <c r="H88">
        <v>49</v>
      </c>
      <c r="I88">
        <v>107988</v>
      </c>
      <c r="J88">
        <v>9</v>
      </c>
      <c r="K88">
        <v>17</v>
      </c>
      <c r="L88">
        <v>7</v>
      </c>
      <c r="M88">
        <v>4</v>
      </c>
      <c r="N88">
        <v>42</v>
      </c>
      <c r="O88" s="3">
        <v>40476</v>
      </c>
      <c r="P88" t="s">
        <v>556</v>
      </c>
      <c r="Q88">
        <f>data[[#This Row],[Years in Current Role]]/10</f>
        <v>1.7</v>
      </c>
    </row>
    <row r="89" spans="1:17">
      <c r="A89" t="s">
        <v>100</v>
      </c>
      <c r="B89" t="s">
        <v>85</v>
      </c>
      <c r="C89" t="s">
        <v>90</v>
      </c>
      <c r="D89" t="s">
        <v>71</v>
      </c>
      <c r="E89" t="s">
        <v>78</v>
      </c>
      <c r="F89" t="s">
        <v>87</v>
      </c>
      <c r="G89" t="s">
        <v>80</v>
      </c>
      <c r="H89">
        <v>62</v>
      </c>
      <c r="I89">
        <v>88342</v>
      </c>
      <c r="J89">
        <v>27</v>
      </c>
      <c r="K89">
        <v>7</v>
      </c>
      <c r="L89">
        <v>8</v>
      </c>
      <c r="M89">
        <v>4</v>
      </c>
      <c r="N89">
        <v>42</v>
      </c>
      <c r="O89" s="3">
        <v>35625</v>
      </c>
      <c r="P89" t="s">
        <v>557</v>
      </c>
      <c r="Q89">
        <f>data[[#This Row],[Years in Current Role]]/10</f>
        <v>0.7</v>
      </c>
    </row>
    <row r="90" spans="1:17">
      <c r="A90" t="s">
        <v>81</v>
      </c>
      <c r="B90" t="s">
        <v>85</v>
      </c>
      <c r="C90" t="s">
        <v>98</v>
      </c>
      <c r="D90" t="s">
        <v>93</v>
      </c>
      <c r="E90" t="s">
        <v>94</v>
      </c>
      <c r="F90" t="s">
        <v>87</v>
      </c>
      <c r="G90" t="s">
        <v>89</v>
      </c>
      <c r="H90">
        <v>57</v>
      </c>
      <c r="I90">
        <v>48951</v>
      </c>
      <c r="J90">
        <v>34</v>
      </c>
      <c r="K90">
        <v>17</v>
      </c>
      <c r="L90">
        <v>6</v>
      </c>
      <c r="M90">
        <v>4</v>
      </c>
      <c r="N90">
        <v>51</v>
      </c>
      <c r="O90" s="3">
        <v>39529</v>
      </c>
      <c r="P90" t="s">
        <v>558</v>
      </c>
      <c r="Q90">
        <f>data[[#This Row],[Years in Current Role]]/10</f>
        <v>1.7</v>
      </c>
    </row>
    <row r="91" spans="1:17">
      <c r="A91" t="s">
        <v>68</v>
      </c>
      <c r="B91" t="s">
        <v>69</v>
      </c>
      <c r="C91" t="s">
        <v>90</v>
      </c>
      <c r="D91" t="s">
        <v>71</v>
      </c>
      <c r="E91" t="s">
        <v>83</v>
      </c>
      <c r="F91" t="s">
        <v>87</v>
      </c>
      <c r="G91" t="s">
        <v>92</v>
      </c>
      <c r="H91">
        <v>58</v>
      </c>
      <c r="I91">
        <v>31307</v>
      </c>
      <c r="J91">
        <v>1</v>
      </c>
      <c r="K91">
        <v>7</v>
      </c>
      <c r="L91">
        <v>6</v>
      </c>
      <c r="M91">
        <v>9</v>
      </c>
      <c r="N91">
        <v>49</v>
      </c>
      <c r="O91" s="3">
        <v>37733</v>
      </c>
      <c r="P91" t="s">
        <v>559</v>
      </c>
      <c r="Q91">
        <f>data[[#This Row],[Years in Current Role]]/10</f>
        <v>0.7</v>
      </c>
    </row>
    <row r="92" spans="1:17">
      <c r="A92" t="s">
        <v>95</v>
      </c>
      <c r="B92" t="s">
        <v>76</v>
      </c>
      <c r="C92" t="s">
        <v>90</v>
      </c>
      <c r="D92" t="s">
        <v>93</v>
      </c>
      <c r="E92" t="s">
        <v>86</v>
      </c>
      <c r="F92" t="s">
        <v>79</v>
      </c>
      <c r="G92" t="s">
        <v>74</v>
      </c>
      <c r="H92">
        <v>42</v>
      </c>
      <c r="I92">
        <v>110388</v>
      </c>
      <c r="J92">
        <v>32</v>
      </c>
      <c r="K92">
        <v>13</v>
      </c>
      <c r="L92">
        <v>2</v>
      </c>
      <c r="M92">
        <v>7</v>
      </c>
      <c r="N92">
        <v>32</v>
      </c>
      <c r="O92" s="3">
        <v>42597</v>
      </c>
      <c r="P92" t="s">
        <v>560</v>
      </c>
      <c r="Q92">
        <f>data[[#This Row],[Years in Current Role]]/10</f>
        <v>1.3</v>
      </c>
    </row>
    <row r="93" spans="1:17">
      <c r="A93" t="s">
        <v>95</v>
      </c>
      <c r="B93" t="s">
        <v>85</v>
      </c>
      <c r="C93" t="s">
        <v>77</v>
      </c>
      <c r="D93" t="s">
        <v>91</v>
      </c>
      <c r="E93" t="s">
        <v>96</v>
      </c>
      <c r="F93" t="s">
        <v>73</v>
      </c>
      <c r="G93" t="s">
        <v>92</v>
      </c>
      <c r="H93">
        <v>29</v>
      </c>
      <c r="I93">
        <v>65428</v>
      </c>
      <c r="J93">
        <v>25</v>
      </c>
      <c r="K93">
        <v>5</v>
      </c>
      <c r="L93">
        <v>6</v>
      </c>
      <c r="M93">
        <v>3</v>
      </c>
      <c r="N93">
        <v>37</v>
      </c>
      <c r="O93" s="3">
        <v>35717</v>
      </c>
      <c r="P93" t="s">
        <v>561</v>
      </c>
      <c r="Q93">
        <f>data[[#This Row],[Years in Current Role]]/10</f>
        <v>0.5</v>
      </c>
    </row>
    <row r="94" spans="1:17">
      <c r="A94" t="s">
        <v>75</v>
      </c>
      <c r="B94" t="s">
        <v>69</v>
      </c>
      <c r="C94" t="s">
        <v>70</v>
      </c>
      <c r="D94" t="s">
        <v>82</v>
      </c>
      <c r="E94" t="s">
        <v>72</v>
      </c>
      <c r="F94" t="s">
        <v>73</v>
      </c>
      <c r="G94" t="s">
        <v>80</v>
      </c>
      <c r="H94">
        <v>30</v>
      </c>
      <c r="I94">
        <v>105774</v>
      </c>
      <c r="J94">
        <v>29</v>
      </c>
      <c r="K94">
        <v>17</v>
      </c>
      <c r="L94">
        <v>5</v>
      </c>
      <c r="M94">
        <v>3</v>
      </c>
      <c r="N94">
        <v>42</v>
      </c>
      <c r="O94" s="3">
        <v>38930</v>
      </c>
      <c r="P94" t="s">
        <v>562</v>
      </c>
      <c r="Q94">
        <f>data[[#This Row],[Years in Current Role]]/10</f>
        <v>1.7</v>
      </c>
    </row>
    <row r="95" spans="1:17">
      <c r="A95" t="s">
        <v>95</v>
      </c>
      <c r="B95" t="s">
        <v>76</v>
      </c>
      <c r="C95" t="s">
        <v>70</v>
      </c>
      <c r="D95" t="s">
        <v>91</v>
      </c>
      <c r="E95" t="s">
        <v>99</v>
      </c>
      <c r="F95" t="s">
        <v>73</v>
      </c>
      <c r="G95" t="s">
        <v>101</v>
      </c>
      <c r="H95">
        <v>36</v>
      </c>
      <c r="I95">
        <v>68975</v>
      </c>
      <c r="J95">
        <v>7</v>
      </c>
      <c r="K95">
        <v>3</v>
      </c>
      <c r="L95">
        <v>13</v>
      </c>
      <c r="M95">
        <v>6</v>
      </c>
      <c r="N95">
        <v>34</v>
      </c>
      <c r="O95" s="3">
        <v>39177</v>
      </c>
      <c r="P95" t="s">
        <v>563</v>
      </c>
      <c r="Q95">
        <f>data[[#This Row],[Years in Current Role]]/10</f>
        <v>0.3</v>
      </c>
    </row>
    <row r="96" spans="1:17">
      <c r="A96" t="s">
        <v>95</v>
      </c>
      <c r="B96" t="s">
        <v>69</v>
      </c>
      <c r="C96" t="s">
        <v>90</v>
      </c>
      <c r="D96" t="s">
        <v>71</v>
      </c>
      <c r="E96" t="s">
        <v>72</v>
      </c>
      <c r="F96" t="s">
        <v>73</v>
      </c>
      <c r="G96" t="s">
        <v>89</v>
      </c>
      <c r="H96">
        <v>61</v>
      </c>
      <c r="I96">
        <v>31140</v>
      </c>
      <c r="J96">
        <v>3</v>
      </c>
      <c r="K96">
        <v>7</v>
      </c>
      <c r="L96">
        <v>3</v>
      </c>
      <c r="M96">
        <v>6</v>
      </c>
      <c r="N96">
        <v>52</v>
      </c>
      <c r="O96" s="3">
        <v>43012</v>
      </c>
      <c r="P96" t="s">
        <v>564</v>
      </c>
      <c r="Q96">
        <f>data[[#This Row],[Years in Current Role]]/10</f>
        <v>0.7</v>
      </c>
    </row>
    <row r="97" spans="1:17">
      <c r="A97" t="s">
        <v>100</v>
      </c>
      <c r="B97" t="s">
        <v>85</v>
      </c>
      <c r="C97" t="s">
        <v>77</v>
      </c>
      <c r="D97" t="s">
        <v>71</v>
      </c>
      <c r="E97" t="s">
        <v>99</v>
      </c>
      <c r="F97" t="s">
        <v>73</v>
      </c>
      <c r="G97" t="s">
        <v>92</v>
      </c>
      <c r="H97">
        <v>39</v>
      </c>
      <c r="I97">
        <v>54842</v>
      </c>
      <c r="J97">
        <v>20</v>
      </c>
      <c r="K97">
        <v>17</v>
      </c>
      <c r="L97">
        <v>6</v>
      </c>
      <c r="M97">
        <v>4</v>
      </c>
      <c r="N97">
        <v>40</v>
      </c>
      <c r="O97" s="3">
        <v>36266</v>
      </c>
      <c r="P97" t="s">
        <v>565</v>
      </c>
      <c r="Q97">
        <f>data[[#This Row],[Years in Current Role]]/10</f>
        <v>1.7</v>
      </c>
    </row>
    <row r="98" spans="1:17">
      <c r="A98" t="s">
        <v>75</v>
      </c>
      <c r="B98" t="s">
        <v>85</v>
      </c>
      <c r="C98" t="s">
        <v>90</v>
      </c>
      <c r="D98" t="s">
        <v>91</v>
      </c>
      <c r="E98" t="s">
        <v>94</v>
      </c>
      <c r="F98" t="s">
        <v>73</v>
      </c>
      <c r="G98" t="s">
        <v>92</v>
      </c>
      <c r="H98">
        <v>63</v>
      </c>
      <c r="I98">
        <v>56421</v>
      </c>
      <c r="J98">
        <v>20</v>
      </c>
      <c r="K98">
        <v>7</v>
      </c>
      <c r="L98">
        <v>8</v>
      </c>
      <c r="M98">
        <v>9</v>
      </c>
      <c r="N98">
        <v>58</v>
      </c>
      <c r="O98" s="3">
        <v>44638</v>
      </c>
      <c r="P98" t="s">
        <v>566</v>
      </c>
      <c r="Q98">
        <f>data[[#This Row],[Years in Current Role]]/10</f>
        <v>0.7</v>
      </c>
    </row>
    <row r="99" spans="1:17">
      <c r="A99" t="s">
        <v>100</v>
      </c>
      <c r="B99" t="s">
        <v>85</v>
      </c>
      <c r="C99" t="s">
        <v>90</v>
      </c>
      <c r="D99" t="s">
        <v>91</v>
      </c>
      <c r="E99" t="s">
        <v>83</v>
      </c>
      <c r="F99" t="s">
        <v>73</v>
      </c>
      <c r="G99" t="s">
        <v>101</v>
      </c>
      <c r="H99">
        <v>41</v>
      </c>
      <c r="I99">
        <v>31708</v>
      </c>
      <c r="J99">
        <v>30</v>
      </c>
      <c r="K99">
        <v>1</v>
      </c>
      <c r="L99">
        <v>9</v>
      </c>
      <c r="M99">
        <v>4</v>
      </c>
      <c r="N99">
        <v>42</v>
      </c>
      <c r="O99" s="3">
        <v>44403</v>
      </c>
      <c r="P99" t="s">
        <v>567</v>
      </c>
      <c r="Q99">
        <f>data[[#This Row],[Years in Current Role]]/10</f>
        <v>0.1</v>
      </c>
    </row>
    <row r="100" spans="1:17">
      <c r="A100" t="s">
        <v>68</v>
      </c>
      <c r="B100" t="s">
        <v>69</v>
      </c>
      <c r="C100" t="s">
        <v>90</v>
      </c>
      <c r="D100" t="s">
        <v>93</v>
      </c>
      <c r="E100" t="s">
        <v>78</v>
      </c>
      <c r="F100" t="s">
        <v>73</v>
      </c>
      <c r="G100" t="s">
        <v>89</v>
      </c>
      <c r="H100">
        <v>27</v>
      </c>
      <c r="I100">
        <v>33630</v>
      </c>
      <c r="J100">
        <v>35</v>
      </c>
      <c r="K100">
        <v>17</v>
      </c>
      <c r="L100">
        <v>1</v>
      </c>
      <c r="M100">
        <v>9</v>
      </c>
      <c r="N100">
        <v>46</v>
      </c>
      <c r="O100" s="3">
        <v>36280</v>
      </c>
      <c r="P100" t="s">
        <v>568</v>
      </c>
      <c r="Q100">
        <f>data[[#This Row],[Years in Current Role]]/10</f>
        <v>1.7</v>
      </c>
    </row>
    <row r="101" spans="1:17">
      <c r="A101" t="s">
        <v>68</v>
      </c>
      <c r="B101" t="s">
        <v>69</v>
      </c>
      <c r="C101" t="s">
        <v>77</v>
      </c>
      <c r="D101" t="s">
        <v>71</v>
      </c>
      <c r="E101" t="s">
        <v>83</v>
      </c>
      <c r="F101" t="s">
        <v>79</v>
      </c>
      <c r="G101" t="s">
        <v>74</v>
      </c>
      <c r="H101">
        <v>33</v>
      </c>
      <c r="I101">
        <v>49595</v>
      </c>
      <c r="J101">
        <v>35</v>
      </c>
      <c r="K101">
        <v>17</v>
      </c>
      <c r="L101">
        <v>3</v>
      </c>
      <c r="M101">
        <v>4</v>
      </c>
      <c r="N101">
        <v>37</v>
      </c>
      <c r="O101" s="3">
        <v>43395</v>
      </c>
      <c r="P101" t="s">
        <v>569</v>
      </c>
      <c r="Q101">
        <f>data[[#This Row],[Years in Current Role]]/10</f>
        <v>1.7</v>
      </c>
    </row>
    <row r="102" spans="1:17">
      <c r="A102" t="s">
        <v>100</v>
      </c>
      <c r="B102" t="s">
        <v>85</v>
      </c>
      <c r="C102" t="s">
        <v>70</v>
      </c>
      <c r="D102" t="s">
        <v>71</v>
      </c>
      <c r="E102" t="s">
        <v>94</v>
      </c>
      <c r="F102" t="s">
        <v>73</v>
      </c>
      <c r="G102" t="s">
        <v>101</v>
      </c>
      <c r="H102">
        <v>23</v>
      </c>
      <c r="I102">
        <v>106021</v>
      </c>
      <c r="J102">
        <v>39</v>
      </c>
      <c r="K102">
        <v>11</v>
      </c>
      <c r="L102">
        <v>3</v>
      </c>
      <c r="M102">
        <v>2</v>
      </c>
      <c r="N102">
        <v>43</v>
      </c>
      <c r="O102" s="3">
        <v>40819</v>
      </c>
      <c r="P102" t="s">
        <v>570</v>
      </c>
      <c r="Q102">
        <f>data[[#This Row],[Years in Current Role]]/10</f>
        <v>1.1000000000000001</v>
      </c>
    </row>
    <row r="103" spans="1:17">
      <c r="A103" t="s">
        <v>68</v>
      </c>
      <c r="B103" t="s">
        <v>69</v>
      </c>
      <c r="C103" t="s">
        <v>77</v>
      </c>
      <c r="D103" t="s">
        <v>91</v>
      </c>
      <c r="E103" t="s">
        <v>86</v>
      </c>
      <c r="F103" t="s">
        <v>79</v>
      </c>
      <c r="G103" t="s">
        <v>92</v>
      </c>
      <c r="H103">
        <v>28</v>
      </c>
      <c r="I103">
        <v>58308</v>
      </c>
      <c r="J103">
        <v>27</v>
      </c>
      <c r="K103">
        <v>3</v>
      </c>
      <c r="L103">
        <v>11</v>
      </c>
      <c r="M103">
        <v>2</v>
      </c>
      <c r="N103">
        <v>59</v>
      </c>
      <c r="O103" s="3">
        <v>37089</v>
      </c>
      <c r="P103" t="s">
        <v>571</v>
      </c>
      <c r="Q103">
        <f>data[[#This Row],[Years in Current Role]]/10</f>
        <v>0.3</v>
      </c>
    </row>
    <row r="104" spans="1:17">
      <c r="A104" t="s">
        <v>75</v>
      </c>
      <c r="B104" t="s">
        <v>85</v>
      </c>
      <c r="C104" t="s">
        <v>98</v>
      </c>
      <c r="D104" t="s">
        <v>82</v>
      </c>
      <c r="E104" t="s">
        <v>86</v>
      </c>
      <c r="F104" t="s">
        <v>87</v>
      </c>
      <c r="G104" t="s">
        <v>74</v>
      </c>
      <c r="H104">
        <v>37</v>
      </c>
      <c r="I104">
        <v>74789</v>
      </c>
      <c r="J104">
        <v>26</v>
      </c>
      <c r="K104">
        <v>15</v>
      </c>
      <c r="L104">
        <v>8</v>
      </c>
      <c r="M104">
        <v>5</v>
      </c>
      <c r="N104">
        <v>26</v>
      </c>
      <c r="O104" s="3">
        <v>36789</v>
      </c>
      <c r="P104" t="s">
        <v>572</v>
      </c>
      <c r="Q104">
        <f>data[[#This Row],[Years in Current Role]]/10</f>
        <v>1.5</v>
      </c>
    </row>
    <row r="105" spans="1:17">
      <c r="A105" t="s">
        <v>102</v>
      </c>
      <c r="B105" t="s">
        <v>85</v>
      </c>
      <c r="C105" t="s">
        <v>77</v>
      </c>
      <c r="D105" t="s">
        <v>71</v>
      </c>
      <c r="E105" t="s">
        <v>94</v>
      </c>
      <c r="F105" t="s">
        <v>73</v>
      </c>
      <c r="G105" t="s">
        <v>74</v>
      </c>
      <c r="H105">
        <v>24</v>
      </c>
      <c r="I105">
        <v>85690</v>
      </c>
      <c r="J105">
        <v>14</v>
      </c>
      <c r="K105">
        <v>11</v>
      </c>
      <c r="L105">
        <v>1</v>
      </c>
      <c r="M105">
        <v>4</v>
      </c>
      <c r="N105">
        <v>39</v>
      </c>
      <c r="O105" s="3">
        <v>42183</v>
      </c>
      <c r="P105" t="s">
        <v>573</v>
      </c>
      <c r="Q105">
        <f>data[[#This Row],[Years in Current Role]]/10</f>
        <v>1.1000000000000001</v>
      </c>
    </row>
    <row r="106" spans="1:17">
      <c r="A106" t="s">
        <v>100</v>
      </c>
      <c r="B106" t="s">
        <v>76</v>
      </c>
      <c r="C106" t="s">
        <v>77</v>
      </c>
      <c r="D106" t="s">
        <v>82</v>
      </c>
      <c r="E106" t="s">
        <v>99</v>
      </c>
      <c r="F106" t="s">
        <v>87</v>
      </c>
      <c r="G106" t="s">
        <v>101</v>
      </c>
      <c r="H106">
        <v>24</v>
      </c>
      <c r="I106">
        <v>56086</v>
      </c>
      <c r="J106">
        <v>17</v>
      </c>
      <c r="K106">
        <v>16</v>
      </c>
      <c r="L106">
        <v>5</v>
      </c>
      <c r="M106">
        <v>7</v>
      </c>
      <c r="N106">
        <v>46</v>
      </c>
      <c r="O106" s="3">
        <v>41891</v>
      </c>
      <c r="P106" t="s">
        <v>574</v>
      </c>
      <c r="Q106">
        <f>data[[#This Row],[Years in Current Role]]/10</f>
        <v>1.6</v>
      </c>
    </row>
    <row r="107" spans="1:17">
      <c r="A107" t="s">
        <v>81</v>
      </c>
      <c r="B107" t="s">
        <v>69</v>
      </c>
      <c r="C107" t="s">
        <v>77</v>
      </c>
      <c r="D107" t="s">
        <v>91</v>
      </c>
      <c r="E107" t="s">
        <v>96</v>
      </c>
      <c r="F107" t="s">
        <v>87</v>
      </c>
      <c r="G107" t="s">
        <v>92</v>
      </c>
      <c r="H107">
        <v>48</v>
      </c>
      <c r="I107">
        <v>46859</v>
      </c>
      <c r="J107">
        <v>18</v>
      </c>
      <c r="K107">
        <v>9</v>
      </c>
      <c r="L107">
        <v>3</v>
      </c>
      <c r="M107">
        <v>5</v>
      </c>
      <c r="N107">
        <v>25</v>
      </c>
      <c r="O107" s="3">
        <v>38412</v>
      </c>
      <c r="P107" t="s">
        <v>575</v>
      </c>
      <c r="Q107">
        <f>data[[#This Row],[Years in Current Role]]/10</f>
        <v>0.9</v>
      </c>
    </row>
    <row r="108" spans="1:17">
      <c r="A108" t="s">
        <v>81</v>
      </c>
      <c r="B108" t="s">
        <v>85</v>
      </c>
      <c r="C108" t="s">
        <v>77</v>
      </c>
      <c r="D108" t="s">
        <v>91</v>
      </c>
      <c r="E108" t="s">
        <v>96</v>
      </c>
      <c r="F108" t="s">
        <v>87</v>
      </c>
      <c r="G108" t="s">
        <v>80</v>
      </c>
      <c r="H108">
        <v>64</v>
      </c>
      <c r="I108">
        <v>37684</v>
      </c>
      <c r="J108">
        <v>29</v>
      </c>
      <c r="K108">
        <v>1</v>
      </c>
      <c r="L108">
        <v>2</v>
      </c>
      <c r="M108">
        <v>6</v>
      </c>
      <c r="N108">
        <v>46</v>
      </c>
      <c r="O108" s="3">
        <v>37569</v>
      </c>
      <c r="P108" t="s">
        <v>576</v>
      </c>
      <c r="Q108">
        <f>data[[#This Row],[Years in Current Role]]/10</f>
        <v>0.1</v>
      </c>
    </row>
    <row r="109" spans="1:17">
      <c r="A109" t="s">
        <v>95</v>
      </c>
      <c r="B109" t="s">
        <v>85</v>
      </c>
      <c r="C109" t="s">
        <v>70</v>
      </c>
      <c r="D109" t="s">
        <v>93</v>
      </c>
      <c r="E109" t="s">
        <v>99</v>
      </c>
      <c r="F109" t="s">
        <v>79</v>
      </c>
      <c r="G109" t="s">
        <v>92</v>
      </c>
      <c r="H109">
        <v>61</v>
      </c>
      <c r="I109">
        <v>31207</v>
      </c>
      <c r="J109">
        <v>20</v>
      </c>
      <c r="K109">
        <v>16</v>
      </c>
      <c r="L109">
        <v>8</v>
      </c>
      <c r="M109">
        <v>4</v>
      </c>
      <c r="N109">
        <v>28</v>
      </c>
      <c r="O109" s="3">
        <v>43583</v>
      </c>
      <c r="P109" t="s">
        <v>577</v>
      </c>
      <c r="Q109">
        <f>data[[#This Row],[Years in Current Role]]/10</f>
        <v>1.6</v>
      </c>
    </row>
    <row r="110" spans="1:17">
      <c r="A110" t="s">
        <v>68</v>
      </c>
      <c r="B110" t="s">
        <v>69</v>
      </c>
      <c r="C110" t="s">
        <v>98</v>
      </c>
      <c r="D110" t="s">
        <v>71</v>
      </c>
      <c r="E110" t="s">
        <v>86</v>
      </c>
      <c r="F110" t="s">
        <v>87</v>
      </c>
      <c r="G110" t="s">
        <v>97</v>
      </c>
      <c r="H110">
        <v>59</v>
      </c>
      <c r="I110">
        <v>76099</v>
      </c>
      <c r="J110">
        <v>27</v>
      </c>
      <c r="K110">
        <v>9</v>
      </c>
      <c r="L110">
        <v>3</v>
      </c>
      <c r="M110">
        <v>2</v>
      </c>
      <c r="N110">
        <v>50</v>
      </c>
      <c r="O110" s="3">
        <v>43354</v>
      </c>
      <c r="P110" t="s">
        <v>578</v>
      </c>
      <c r="Q110">
        <f>data[[#This Row],[Years in Current Role]]/10</f>
        <v>0.9</v>
      </c>
    </row>
    <row r="111" spans="1:17">
      <c r="A111" t="s">
        <v>81</v>
      </c>
      <c r="B111" t="s">
        <v>76</v>
      </c>
      <c r="C111" t="s">
        <v>70</v>
      </c>
      <c r="D111" t="s">
        <v>82</v>
      </c>
      <c r="E111" t="s">
        <v>86</v>
      </c>
      <c r="F111" t="s">
        <v>87</v>
      </c>
      <c r="G111" t="s">
        <v>89</v>
      </c>
      <c r="H111">
        <v>54</v>
      </c>
      <c r="I111">
        <v>97496</v>
      </c>
      <c r="J111">
        <v>18</v>
      </c>
      <c r="K111">
        <v>19</v>
      </c>
      <c r="L111">
        <v>7</v>
      </c>
      <c r="M111">
        <v>9</v>
      </c>
      <c r="N111">
        <v>40</v>
      </c>
      <c r="O111" s="3">
        <v>37063</v>
      </c>
      <c r="P111" t="s">
        <v>579</v>
      </c>
      <c r="Q111">
        <f>data[[#This Row],[Years in Current Role]]/10</f>
        <v>1.9</v>
      </c>
    </row>
    <row r="112" spans="1:17">
      <c r="A112" t="s">
        <v>95</v>
      </c>
      <c r="B112" t="s">
        <v>76</v>
      </c>
      <c r="C112" t="s">
        <v>70</v>
      </c>
      <c r="D112" t="s">
        <v>93</v>
      </c>
      <c r="E112" t="s">
        <v>86</v>
      </c>
      <c r="F112" t="s">
        <v>87</v>
      </c>
      <c r="G112" t="s">
        <v>84</v>
      </c>
      <c r="H112">
        <v>49</v>
      </c>
      <c r="I112">
        <v>96093</v>
      </c>
      <c r="J112">
        <v>4</v>
      </c>
      <c r="K112">
        <v>12</v>
      </c>
      <c r="L112">
        <v>12</v>
      </c>
      <c r="M112">
        <v>7</v>
      </c>
      <c r="N112">
        <v>45</v>
      </c>
      <c r="O112" s="3">
        <v>36755</v>
      </c>
      <c r="P112" t="s">
        <v>580</v>
      </c>
      <c r="Q112">
        <f>data[[#This Row],[Years in Current Role]]/10</f>
        <v>1.2</v>
      </c>
    </row>
    <row r="113" spans="1:17">
      <c r="A113" t="s">
        <v>102</v>
      </c>
      <c r="B113" t="s">
        <v>85</v>
      </c>
      <c r="C113" t="s">
        <v>77</v>
      </c>
      <c r="D113" t="s">
        <v>71</v>
      </c>
      <c r="E113" t="s">
        <v>83</v>
      </c>
      <c r="F113" t="s">
        <v>73</v>
      </c>
      <c r="G113" t="s">
        <v>80</v>
      </c>
      <c r="H113">
        <v>22</v>
      </c>
      <c r="I113">
        <v>59689</v>
      </c>
      <c r="J113">
        <v>1</v>
      </c>
      <c r="K113">
        <v>19</v>
      </c>
      <c r="L113">
        <v>11</v>
      </c>
      <c r="M113">
        <v>4</v>
      </c>
      <c r="N113">
        <v>59</v>
      </c>
      <c r="O113" s="3">
        <v>41741</v>
      </c>
      <c r="P113" t="s">
        <v>581</v>
      </c>
      <c r="Q113">
        <f>data[[#This Row],[Years in Current Role]]/10</f>
        <v>1.9</v>
      </c>
    </row>
    <row r="114" spans="1:17">
      <c r="A114" t="s">
        <v>75</v>
      </c>
      <c r="B114" t="s">
        <v>69</v>
      </c>
      <c r="C114" t="s">
        <v>90</v>
      </c>
      <c r="D114" t="s">
        <v>93</v>
      </c>
      <c r="E114" t="s">
        <v>86</v>
      </c>
      <c r="F114" t="s">
        <v>73</v>
      </c>
      <c r="G114" t="s">
        <v>74</v>
      </c>
      <c r="H114">
        <v>29</v>
      </c>
      <c r="I114">
        <v>78651</v>
      </c>
      <c r="J114">
        <v>1</v>
      </c>
      <c r="K114">
        <v>9</v>
      </c>
      <c r="L114">
        <v>1</v>
      </c>
      <c r="M114">
        <v>3</v>
      </c>
      <c r="N114">
        <v>32</v>
      </c>
      <c r="O114" s="3">
        <v>40567</v>
      </c>
      <c r="P114" t="s">
        <v>582</v>
      </c>
      <c r="Q114">
        <f>data[[#This Row],[Years in Current Role]]/10</f>
        <v>0.9</v>
      </c>
    </row>
    <row r="115" spans="1:17">
      <c r="A115" t="s">
        <v>75</v>
      </c>
      <c r="B115" t="s">
        <v>76</v>
      </c>
      <c r="C115" t="s">
        <v>90</v>
      </c>
      <c r="D115" t="s">
        <v>91</v>
      </c>
      <c r="E115" t="s">
        <v>72</v>
      </c>
      <c r="F115" t="s">
        <v>79</v>
      </c>
      <c r="G115" t="s">
        <v>80</v>
      </c>
      <c r="H115">
        <v>58</v>
      </c>
      <c r="I115">
        <v>43893</v>
      </c>
      <c r="J115">
        <v>26</v>
      </c>
      <c r="K115">
        <v>7</v>
      </c>
      <c r="L115">
        <v>6</v>
      </c>
      <c r="M115">
        <v>3</v>
      </c>
      <c r="N115">
        <v>42</v>
      </c>
      <c r="O115" s="3">
        <v>41744</v>
      </c>
      <c r="P115" t="s">
        <v>583</v>
      </c>
      <c r="Q115">
        <f>data[[#This Row],[Years in Current Role]]/10</f>
        <v>0.7</v>
      </c>
    </row>
    <row r="116" spans="1:17">
      <c r="A116" t="s">
        <v>75</v>
      </c>
      <c r="B116" t="s">
        <v>69</v>
      </c>
      <c r="C116" t="s">
        <v>70</v>
      </c>
      <c r="D116" t="s">
        <v>71</v>
      </c>
      <c r="E116" t="s">
        <v>78</v>
      </c>
      <c r="F116" t="s">
        <v>79</v>
      </c>
      <c r="G116" t="s">
        <v>89</v>
      </c>
      <c r="H116">
        <v>53</v>
      </c>
      <c r="I116">
        <v>96418</v>
      </c>
      <c r="J116">
        <v>20</v>
      </c>
      <c r="K116">
        <v>14</v>
      </c>
      <c r="L116">
        <v>3</v>
      </c>
      <c r="M116">
        <v>9</v>
      </c>
      <c r="N116">
        <v>39</v>
      </c>
      <c r="O116" s="3">
        <v>45152</v>
      </c>
      <c r="P116" t="s">
        <v>584</v>
      </c>
      <c r="Q116">
        <f>data[[#This Row],[Years in Current Role]]/10</f>
        <v>1.4</v>
      </c>
    </row>
    <row r="117" spans="1:17">
      <c r="A117" t="s">
        <v>81</v>
      </c>
      <c r="B117" t="s">
        <v>69</v>
      </c>
      <c r="C117" t="s">
        <v>70</v>
      </c>
      <c r="D117" t="s">
        <v>93</v>
      </c>
      <c r="E117" t="s">
        <v>86</v>
      </c>
      <c r="F117" t="s">
        <v>73</v>
      </c>
      <c r="G117" t="s">
        <v>74</v>
      </c>
      <c r="H117">
        <v>64</v>
      </c>
      <c r="I117">
        <v>90011</v>
      </c>
      <c r="J117">
        <v>23</v>
      </c>
      <c r="K117">
        <v>19</v>
      </c>
      <c r="L117">
        <v>8</v>
      </c>
      <c r="M117">
        <v>5</v>
      </c>
      <c r="N117">
        <v>56</v>
      </c>
      <c r="O117" s="3">
        <v>42314</v>
      </c>
      <c r="P117" t="s">
        <v>585</v>
      </c>
      <c r="Q117">
        <f>data[[#This Row],[Years in Current Role]]/10</f>
        <v>1.9</v>
      </c>
    </row>
    <row r="118" spans="1:17">
      <c r="A118" t="s">
        <v>102</v>
      </c>
      <c r="B118" t="s">
        <v>85</v>
      </c>
      <c r="C118" t="s">
        <v>77</v>
      </c>
      <c r="D118" t="s">
        <v>93</v>
      </c>
      <c r="E118" t="s">
        <v>99</v>
      </c>
      <c r="F118" t="s">
        <v>79</v>
      </c>
      <c r="G118" t="s">
        <v>89</v>
      </c>
      <c r="H118">
        <v>58</v>
      </c>
      <c r="I118">
        <v>68635</v>
      </c>
      <c r="J118">
        <v>10</v>
      </c>
      <c r="K118">
        <v>19</v>
      </c>
      <c r="L118">
        <v>6</v>
      </c>
      <c r="M118">
        <v>3</v>
      </c>
      <c r="N118">
        <v>47</v>
      </c>
      <c r="O118" s="3">
        <v>38802</v>
      </c>
      <c r="P118" t="s">
        <v>586</v>
      </c>
      <c r="Q118">
        <f>data[[#This Row],[Years in Current Role]]/10</f>
        <v>1.9</v>
      </c>
    </row>
    <row r="119" spans="1:17">
      <c r="A119" t="s">
        <v>81</v>
      </c>
      <c r="B119" t="s">
        <v>76</v>
      </c>
      <c r="C119" t="s">
        <v>70</v>
      </c>
      <c r="D119" t="s">
        <v>82</v>
      </c>
      <c r="E119" t="s">
        <v>78</v>
      </c>
      <c r="F119" t="s">
        <v>73</v>
      </c>
      <c r="G119" t="s">
        <v>74</v>
      </c>
      <c r="H119">
        <v>25</v>
      </c>
      <c r="I119">
        <v>86115</v>
      </c>
      <c r="J119">
        <v>11</v>
      </c>
      <c r="K119">
        <v>2</v>
      </c>
      <c r="L119">
        <v>12</v>
      </c>
      <c r="M119">
        <v>5</v>
      </c>
      <c r="N119">
        <v>36</v>
      </c>
      <c r="O119" s="3">
        <v>36763</v>
      </c>
      <c r="P119" t="s">
        <v>587</v>
      </c>
      <c r="Q119">
        <f>data[[#This Row],[Years in Current Role]]/10</f>
        <v>0.2</v>
      </c>
    </row>
    <row r="120" spans="1:17">
      <c r="A120" t="s">
        <v>68</v>
      </c>
      <c r="B120" t="s">
        <v>85</v>
      </c>
      <c r="C120" t="s">
        <v>77</v>
      </c>
      <c r="D120" t="s">
        <v>93</v>
      </c>
      <c r="E120" t="s">
        <v>83</v>
      </c>
      <c r="F120" t="s">
        <v>87</v>
      </c>
      <c r="G120" t="s">
        <v>80</v>
      </c>
      <c r="H120">
        <v>51</v>
      </c>
      <c r="I120">
        <v>108405</v>
      </c>
      <c r="J120">
        <v>5</v>
      </c>
      <c r="K120">
        <v>9</v>
      </c>
      <c r="L120">
        <v>2</v>
      </c>
      <c r="M120">
        <v>2</v>
      </c>
      <c r="N120">
        <v>47</v>
      </c>
      <c r="O120" s="3">
        <v>42891</v>
      </c>
      <c r="P120" t="s">
        <v>588</v>
      </c>
      <c r="Q120">
        <f>data[[#This Row],[Years in Current Role]]/10</f>
        <v>0.9</v>
      </c>
    </row>
    <row r="121" spans="1:17">
      <c r="A121" t="s">
        <v>81</v>
      </c>
      <c r="B121" t="s">
        <v>76</v>
      </c>
      <c r="C121" t="s">
        <v>90</v>
      </c>
      <c r="D121" t="s">
        <v>71</v>
      </c>
      <c r="E121" t="s">
        <v>99</v>
      </c>
      <c r="F121" t="s">
        <v>87</v>
      </c>
      <c r="G121" t="s">
        <v>74</v>
      </c>
      <c r="H121">
        <v>27</v>
      </c>
      <c r="I121">
        <v>102702</v>
      </c>
      <c r="J121">
        <v>1</v>
      </c>
      <c r="K121">
        <v>13</v>
      </c>
      <c r="L121">
        <v>6</v>
      </c>
      <c r="M121">
        <v>4</v>
      </c>
      <c r="N121">
        <v>21</v>
      </c>
      <c r="O121" s="3">
        <v>40137</v>
      </c>
      <c r="P121" t="s">
        <v>589</v>
      </c>
      <c r="Q121">
        <f>data[[#This Row],[Years in Current Role]]/10</f>
        <v>1.3</v>
      </c>
    </row>
    <row r="122" spans="1:17">
      <c r="A122" t="s">
        <v>102</v>
      </c>
      <c r="B122" t="s">
        <v>76</v>
      </c>
      <c r="C122" t="s">
        <v>90</v>
      </c>
      <c r="D122" t="s">
        <v>71</v>
      </c>
      <c r="E122" t="s">
        <v>78</v>
      </c>
      <c r="F122" t="s">
        <v>79</v>
      </c>
      <c r="G122" t="s">
        <v>74</v>
      </c>
      <c r="H122">
        <v>40</v>
      </c>
      <c r="I122">
        <v>108518</v>
      </c>
      <c r="J122">
        <v>17</v>
      </c>
      <c r="K122">
        <v>15</v>
      </c>
      <c r="L122">
        <v>7</v>
      </c>
      <c r="M122">
        <v>2</v>
      </c>
      <c r="N122">
        <v>44</v>
      </c>
      <c r="O122" s="3">
        <v>36680</v>
      </c>
      <c r="P122" t="s">
        <v>590</v>
      </c>
      <c r="Q122">
        <f>data[[#This Row],[Years in Current Role]]/10</f>
        <v>1.5</v>
      </c>
    </row>
    <row r="123" spans="1:17">
      <c r="A123" t="s">
        <v>102</v>
      </c>
      <c r="B123" t="s">
        <v>76</v>
      </c>
      <c r="C123" t="s">
        <v>98</v>
      </c>
      <c r="D123" t="s">
        <v>82</v>
      </c>
      <c r="E123" t="s">
        <v>99</v>
      </c>
      <c r="F123" t="s">
        <v>73</v>
      </c>
      <c r="G123" t="s">
        <v>97</v>
      </c>
      <c r="H123">
        <v>53</v>
      </c>
      <c r="I123">
        <v>102805</v>
      </c>
      <c r="J123">
        <v>22</v>
      </c>
      <c r="K123">
        <v>3</v>
      </c>
      <c r="L123">
        <v>5</v>
      </c>
      <c r="M123">
        <v>2</v>
      </c>
      <c r="N123">
        <v>25</v>
      </c>
      <c r="O123" s="3">
        <v>37585</v>
      </c>
      <c r="P123" t="s">
        <v>591</v>
      </c>
      <c r="Q123">
        <f>data[[#This Row],[Years in Current Role]]/10</f>
        <v>0.3</v>
      </c>
    </row>
    <row r="124" spans="1:17">
      <c r="A124" t="s">
        <v>68</v>
      </c>
      <c r="B124" t="s">
        <v>76</v>
      </c>
      <c r="C124" t="s">
        <v>90</v>
      </c>
      <c r="D124" t="s">
        <v>71</v>
      </c>
      <c r="E124" t="s">
        <v>83</v>
      </c>
      <c r="F124" t="s">
        <v>73</v>
      </c>
      <c r="G124" t="s">
        <v>92</v>
      </c>
      <c r="H124">
        <v>30</v>
      </c>
      <c r="I124">
        <v>88954</v>
      </c>
      <c r="J124">
        <v>34</v>
      </c>
      <c r="K124">
        <v>11</v>
      </c>
      <c r="L124">
        <v>3</v>
      </c>
      <c r="M124">
        <v>8</v>
      </c>
      <c r="N124">
        <v>30</v>
      </c>
      <c r="O124" s="3">
        <v>43149</v>
      </c>
      <c r="P124" t="s">
        <v>592</v>
      </c>
      <c r="Q124">
        <f>data[[#This Row],[Years in Current Role]]/10</f>
        <v>1.1000000000000001</v>
      </c>
    </row>
    <row r="125" spans="1:17">
      <c r="A125" t="s">
        <v>102</v>
      </c>
      <c r="B125" t="s">
        <v>76</v>
      </c>
      <c r="C125" t="s">
        <v>70</v>
      </c>
      <c r="D125" t="s">
        <v>91</v>
      </c>
      <c r="E125" t="s">
        <v>72</v>
      </c>
      <c r="F125" t="s">
        <v>79</v>
      </c>
      <c r="G125" t="s">
        <v>92</v>
      </c>
      <c r="H125">
        <v>33</v>
      </c>
      <c r="I125">
        <v>58064</v>
      </c>
      <c r="J125">
        <v>29</v>
      </c>
      <c r="K125">
        <v>14</v>
      </c>
      <c r="L125">
        <v>4</v>
      </c>
      <c r="M125">
        <v>1</v>
      </c>
      <c r="N125">
        <v>57</v>
      </c>
      <c r="O125" s="3">
        <v>43869</v>
      </c>
      <c r="P125" t="s">
        <v>593</v>
      </c>
      <c r="Q125">
        <f>data[[#This Row],[Years in Current Role]]/10</f>
        <v>1.4</v>
      </c>
    </row>
    <row r="126" spans="1:17">
      <c r="A126" t="s">
        <v>102</v>
      </c>
      <c r="B126" t="s">
        <v>69</v>
      </c>
      <c r="C126" t="s">
        <v>90</v>
      </c>
      <c r="D126" t="s">
        <v>71</v>
      </c>
      <c r="E126" t="s">
        <v>83</v>
      </c>
      <c r="F126" t="s">
        <v>73</v>
      </c>
      <c r="G126" t="s">
        <v>84</v>
      </c>
      <c r="H126">
        <v>32</v>
      </c>
      <c r="I126">
        <v>109063</v>
      </c>
      <c r="J126">
        <v>4</v>
      </c>
      <c r="K126">
        <v>8</v>
      </c>
      <c r="L126">
        <v>4</v>
      </c>
      <c r="M126">
        <v>7</v>
      </c>
      <c r="N126">
        <v>25</v>
      </c>
      <c r="O126" s="3">
        <v>40205</v>
      </c>
      <c r="P126" t="s">
        <v>594</v>
      </c>
      <c r="Q126">
        <f>data[[#This Row],[Years in Current Role]]/10</f>
        <v>0.8</v>
      </c>
    </row>
    <row r="127" spans="1:17">
      <c r="A127" t="s">
        <v>75</v>
      </c>
      <c r="B127" t="s">
        <v>85</v>
      </c>
      <c r="C127" t="s">
        <v>77</v>
      </c>
      <c r="D127" t="s">
        <v>71</v>
      </c>
      <c r="E127" t="s">
        <v>83</v>
      </c>
      <c r="F127" t="s">
        <v>87</v>
      </c>
      <c r="G127" t="s">
        <v>84</v>
      </c>
      <c r="H127">
        <v>37</v>
      </c>
      <c r="I127">
        <v>32454</v>
      </c>
      <c r="J127">
        <v>5</v>
      </c>
      <c r="K127">
        <v>18</v>
      </c>
      <c r="L127">
        <v>6</v>
      </c>
      <c r="M127">
        <v>5</v>
      </c>
      <c r="N127">
        <v>30</v>
      </c>
      <c r="O127" s="3">
        <v>38822</v>
      </c>
      <c r="P127" t="s">
        <v>595</v>
      </c>
      <c r="Q127">
        <f>data[[#This Row],[Years in Current Role]]/10</f>
        <v>1.8</v>
      </c>
    </row>
    <row r="128" spans="1:17">
      <c r="A128" t="s">
        <v>68</v>
      </c>
      <c r="B128" t="s">
        <v>69</v>
      </c>
      <c r="C128" t="s">
        <v>90</v>
      </c>
      <c r="D128" t="s">
        <v>93</v>
      </c>
      <c r="E128" t="s">
        <v>99</v>
      </c>
      <c r="F128" t="s">
        <v>79</v>
      </c>
      <c r="G128" t="s">
        <v>97</v>
      </c>
      <c r="H128">
        <v>22</v>
      </c>
      <c r="I128">
        <v>50878</v>
      </c>
      <c r="J128">
        <v>11</v>
      </c>
      <c r="K128">
        <v>19</v>
      </c>
      <c r="L128">
        <v>10</v>
      </c>
      <c r="M128">
        <v>8</v>
      </c>
      <c r="N128">
        <v>33</v>
      </c>
      <c r="O128" s="3">
        <v>45180</v>
      </c>
      <c r="P128" t="s">
        <v>596</v>
      </c>
      <c r="Q128">
        <f>data[[#This Row],[Years in Current Role]]/10</f>
        <v>1.9</v>
      </c>
    </row>
    <row r="129" spans="1:17">
      <c r="A129" t="s">
        <v>88</v>
      </c>
      <c r="B129" t="s">
        <v>76</v>
      </c>
      <c r="C129" t="s">
        <v>98</v>
      </c>
      <c r="D129" t="s">
        <v>93</v>
      </c>
      <c r="E129" t="s">
        <v>94</v>
      </c>
      <c r="F129" t="s">
        <v>79</v>
      </c>
      <c r="G129" t="s">
        <v>84</v>
      </c>
      <c r="H129">
        <v>42</v>
      </c>
      <c r="I129">
        <v>81098</v>
      </c>
      <c r="J129">
        <v>21</v>
      </c>
      <c r="K129">
        <v>16</v>
      </c>
      <c r="L129">
        <v>1</v>
      </c>
      <c r="M129">
        <v>1</v>
      </c>
      <c r="N129">
        <v>21</v>
      </c>
      <c r="O129" s="3">
        <v>40916</v>
      </c>
      <c r="P129" t="s">
        <v>597</v>
      </c>
      <c r="Q129">
        <f>data[[#This Row],[Years in Current Role]]/10</f>
        <v>1.6</v>
      </c>
    </row>
    <row r="130" spans="1:17">
      <c r="A130" t="s">
        <v>88</v>
      </c>
      <c r="B130" t="s">
        <v>85</v>
      </c>
      <c r="C130" t="s">
        <v>90</v>
      </c>
      <c r="D130" t="s">
        <v>71</v>
      </c>
      <c r="E130" t="s">
        <v>96</v>
      </c>
      <c r="F130" t="s">
        <v>73</v>
      </c>
      <c r="G130" t="s">
        <v>89</v>
      </c>
      <c r="H130">
        <v>51</v>
      </c>
      <c r="I130">
        <v>92154</v>
      </c>
      <c r="J130">
        <v>35</v>
      </c>
      <c r="K130">
        <v>2</v>
      </c>
      <c r="L130">
        <v>11</v>
      </c>
      <c r="M130">
        <v>7</v>
      </c>
      <c r="N130">
        <v>59</v>
      </c>
      <c r="O130" s="3">
        <v>40734</v>
      </c>
      <c r="P130" t="s">
        <v>598</v>
      </c>
      <c r="Q130">
        <f>data[[#This Row],[Years in Current Role]]/10</f>
        <v>0.2</v>
      </c>
    </row>
    <row r="131" spans="1:17">
      <c r="A131" t="s">
        <v>102</v>
      </c>
      <c r="B131" t="s">
        <v>76</v>
      </c>
      <c r="C131" t="s">
        <v>77</v>
      </c>
      <c r="D131" t="s">
        <v>82</v>
      </c>
      <c r="E131" t="s">
        <v>86</v>
      </c>
      <c r="F131" t="s">
        <v>79</v>
      </c>
      <c r="G131" t="s">
        <v>80</v>
      </c>
      <c r="H131">
        <v>34</v>
      </c>
      <c r="I131">
        <v>42991</v>
      </c>
      <c r="J131">
        <v>12</v>
      </c>
      <c r="K131">
        <v>8</v>
      </c>
      <c r="L131">
        <v>4</v>
      </c>
      <c r="M131">
        <v>5</v>
      </c>
      <c r="N131">
        <v>22</v>
      </c>
      <c r="O131" s="3">
        <v>36314</v>
      </c>
      <c r="P131" t="s">
        <v>599</v>
      </c>
      <c r="Q131">
        <f>data[[#This Row],[Years in Current Role]]/10</f>
        <v>0.8</v>
      </c>
    </row>
    <row r="132" spans="1:17">
      <c r="A132" t="s">
        <v>88</v>
      </c>
      <c r="B132" t="s">
        <v>85</v>
      </c>
      <c r="C132" t="s">
        <v>77</v>
      </c>
      <c r="D132" t="s">
        <v>93</v>
      </c>
      <c r="E132" t="s">
        <v>86</v>
      </c>
      <c r="F132" t="s">
        <v>73</v>
      </c>
      <c r="G132" t="s">
        <v>101</v>
      </c>
      <c r="H132">
        <v>55</v>
      </c>
      <c r="I132">
        <v>98344</v>
      </c>
      <c r="J132">
        <v>26</v>
      </c>
      <c r="K132">
        <v>6</v>
      </c>
      <c r="L132">
        <v>10</v>
      </c>
      <c r="M132">
        <v>4</v>
      </c>
      <c r="N132">
        <v>54</v>
      </c>
      <c r="O132" s="3">
        <v>42360</v>
      </c>
      <c r="P132" t="s">
        <v>600</v>
      </c>
      <c r="Q132">
        <f>data[[#This Row],[Years in Current Role]]/10</f>
        <v>0.6</v>
      </c>
    </row>
    <row r="133" spans="1:17">
      <c r="A133" t="s">
        <v>88</v>
      </c>
      <c r="B133" t="s">
        <v>69</v>
      </c>
      <c r="C133" t="s">
        <v>70</v>
      </c>
      <c r="D133" t="s">
        <v>82</v>
      </c>
      <c r="E133" t="s">
        <v>72</v>
      </c>
      <c r="F133" t="s">
        <v>73</v>
      </c>
      <c r="G133" t="s">
        <v>89</v>
      </c>
      <c r="H133">
        <v>25</v>
      </c>
      <c r="I133">
        <v>66593</v>
      </c>
      <c r="J133">
        <v>19</v>
      </c>
      <c r="K133">
        <v>12</v>
      </c>
      <c r="L133">
        <v>13</v>
      </c>
      <c r="M133">
        <v>7</v>
      </c>
      <c r="N133">
        <v>52</v>
      </c>
      <c r="O133" s="3">
        <v>41630</v>
      </c>
      <c r="P133" t="s">
        <v>601</v>
      </c>
      <c r="Q133">
        <f>data[[#This Row],[Years in Current Role]]/10</f>
        <v>1.2</v>
      </c>
    </row>
    <row r="134" spans="1:17">
      <c r="A134" t="s">
        <v>102</v>
      </c>
      <c r="B134" t="s">
        <v>85</v>
      </c>
      <c r="C134" t="s">
        <v>90</v>
      </c>
      <c r="D134" t="s">
        <v>71</v>
      </c>
      <c r="E134" t="s">
        <v>72</v>
      </c>
      <c r="F134" t="s">
        <v>73</v>
      </c>
      <c r="G134" t="s">
        <v>101</v>
      </c>
      <c r="H134">
        <v>49</v>
      </c>
      <c r="I134">
        <v>66304</v>
      </c>
      <c r="J134">
        <v>7</v>
      </c>
      <c r="K134">
        <v>15</v>
      </c>
      <c r="L134">
        <v>4</v>
      </c>
      <c r="M134">
        <v>2</v>
      </c>
      <c r="N134">
        <v>43</v>
      </c>
      <c r="O134" s="3">
        <v>42197</v>
      </c>
      <c r="P134" t="s">
        <v>602</v>
      </c>
      <c r="Q134">
        <f>data[[#This Row],[Years in Current Role]]/10</f>
        <v>1.5</v>
      </c>
    </row>
    <row r="135" spans="1:17">
      <c r="A135" t="s">
        <v>88</v>
      </c>
      <c r="B135" t="s">
        <v>85</v>
      </c>
      <c r="C135" t="s">
        <v>77</v>
      </c>
      <c r="D135" t="s">
        <v>71</v>
      </c>
      <c r="E135" t="s">
        <v>86</v>
      </c>
      <c r="F135" t="s">
        <v>73</v>
      </c>
      <c r="G135" t="s">
        <v>101</v>
      </c>
      <c r="H135">
        <v>59</v>
      </c>
      <c r="I135">
        <v>60386</v>
      </c>
      <c r="J135">
        <v>7</v>
      </c>
      <c r="K135">
        <v>8</v>
      </c>
      <c r="L135">
        <v>10</v>
      </c>
      <c r="M135">
        <v>1</v>
      </c>
      <c r="N135">
        <v>38</v>
      </c>
      <c r="O135" s="3">
        <v>39130</v>
      </c>
      <c r="P135" t="s">
        <v>603</v>
      </c>
      <c r="Q135">
        <f>data[[#This Row],[Years in Current Role]]/10</f>
        <v>0.8</v>
      </c>
    </row>
    <row r="136" spans="1:17">
      <c r="A136" t="s">
        <v>81</v>
      </c>
      <c r="B136" t="s">
        <v>85</v>
      </c>
      <c r="C136" t="s">
        <v>98</v>
      </c>
      <c r="D136" t="s">
        <v>91</v>
      </c>
      <c r="E136" t="s">
        <v>96</v>
      </c>
      <c r="F136" t="s">
        <v>73</v>
      </c>
      <c r="G136" t="s">
        <v>97</v>
      </c>
      <c r="H136">
        <v>52</v>
      </c>
      <c r="I136">
        <v>85220</v>
      </c>
      <c r="J136">
        <v>26</v>
      </c>
      <c r="K136">
        <v>4</v>
      </c>
      <c r="L136">
        <v>1</v>
      </c>
      <c r="M136">
        <v>1</v>
      </c>
      <c r="N136">
        <v>37</v>
      </c>
      <c r="O136" s="3">
        <v>41852</v>
      </c>
      <c r="P136" t="s">
        <v>604</v>
      </c>
      <c r="Q136">
        <f>data[[#This Row],[Years in Current Role]]/10</f>
        <v>0.4</v>
      </c>
    </row>
    <row r="137" spans="1:17">
      <c r="A137" t="s">
        <v>95</v>
      </c>
      <c r="B137" t="s">
        <v>85</v>
      </c>
      <c r="C137" t="s">
        <v>70</v>
      </c>
      <c r="D137" t="s">
        <v>93</v>
      </c>
      <c r="E137" t="s">
        <v>86</v>
      </c>
      <c r="F137" t="s">
        <v>79</v>
      </c>
      <c r="G137" t="s">
        <v>89</v>
      </c>
      <c r="H137">
        <v>48</v>
      </c>
      <c r="I137">
        <v>99338</v>
      </c>
      <c r="J137">
        <v>5</v>
      </c>
      <c r="K137">
        <v>15</v>
      </c>
      <c r="L137">
        <v>9</v>
      </c>
      <c r="M137">
        <v>1</v>
      </c>
      <c r="N137">
        <v>43</v>
      </c>
      <c r="O137" s="3">
        <v>35417</v>
      </c>
      <c r="P137" t="s">
        <v>605</v>
      </c>
      <c r="Q137">
        <f>data[[#This Row],[Years in Current Role]]/10</f>
        <v>1.5</v>
      </c>
    </row>
    <row r="138" spans="1:17">
      <c r="A138" t="s">
        <v>68</v>
      </c>
      <c r="B138" t="s">
        <v>85</v>
      </c>
      <c r="C138" t="s">
        <v>98</v>
      </c>
      <c r="D138" t="s">
        <v>71</v>
      </c>
      <c r="E138" t="s">
        <v>94</v>
      </c>
      <c r="F138" t="s">
        <v>87</v>
      </c>
      <c r="G138" t="s">
        <v>97</v>
      </c>
      <c r="H138">
        <v>26</v>
      </c>
      <c r="I138">
        <v>51083</v>
      </c>
      <c r="J138">
        <v>21</v>
      </c>
      <c r="K138">
        <v>17</v>
      </c>
      <c r="L138">
        <v>4</v>
      </c>
      <c r="M138">
        <v>5</v>
      </c>
      <c r="N138">
        <v>54</v>
      </c>
      <c r="O138" s="3">
        <v>39626</v>
      </c>
      <c r="P138" t="s">
        <v>606</v>
      </c>
      <c r="Q138">
        <f>data[[#This Row],[Years in Current Role]]/10</f>
        <v>1.7</v>
      </c>
    </row>
    <row r="139" spans="1:17">
      <c r="A139" t="s">
        <v>95</v>
      </c>
      <c r="B139" t="s">
        <v>76</v>
      </c>
      <c r="C139" t="s">
        <v>90</v>
      </c>
      <c r="D139" t="s">
        <v>91</v>
      </c>
      <c r="E139" t="s">
        <v>96</v>
      </c>
      <c r="F139" t="s">
        <v>87</v>
      </c>
      <c r="G139" t="s">
        <v>74</v>
      </c>
      <c r="H139">
        <v>46</v>
      </c>
      <c r="I139">
        <v>48354</v>
      </c>
      <c r="J139">
        <v>14</v>
      </c>
      <c r="K139">
        <v>13</v>
      </c>
      <c r="L139">
        <v>7</v>
      </c>
      <c r="M139">
        <v>7</v>
      </c>
      <c r="N139">
        <v>20</v>
      </c>
      <c r="O139" s="3">
        <v>44600</v>
      </c>
      <c r="P139" t="s">
        <v>607</v>
      </c>
      <c r="Q139">
        <f>data[[#This Row],[Years in Current Role]]/10</f>
        <v>1.3</v>
      </c>
    </row>
    <row r="140" spans="1:17">
      <c r="A140" t="s">
        <v>102</v>
      </c>
      <c r="B140" t="s">
        <v>85</v>
      </c>
      <c r="C140" t="s">
        <v>90</v>
      </c>
      <c r="D140" t="s">
        <v>93</v>
      </c>
      <c r="E140" t="s">
        <v>72</v>
      </c>
      <c r="F140" t="s">
        <v>79</v>
      </c>
      <c r="G140" t="s">
        <v>101</v>
      </c>
      <c r="H140">
        <v>24</v>
      </c>
      <c r="I140">
        <v>52190</v>
      </c>
      <c r="J140">
        <v>4</v>
      </c>
      <c r="K140">
        <v>18</v>
      </c>
      <c r="L140">
        <v>12</v>
      </c>
      <c r="M140">
        <v>2</v>
      </c>
      <c r="N140">
        <v>55</v>
      </c>
      <c r="O140" s="3">
        <v>40948</v>
      </c>
      <c r="P140" t="s">
        <v>608</v>
      </c>
      <c r="Q140">
        <f>data[[#This Row],[Years in Current Role]]/10</f>
        <v>1.8</v>
      </c>
    </row>
    <row r="141" spans="1:17">
      <c r="A141" t="s">
        <v>75</v>
      </c>
      <c r="B141" t="s">
        <v>85</v>
      </c>
      <c r="C141" t="s">
        <v>90</v>
      </c>
      <c r="D141" t="s">
        <v>71</v>
      </c>
      <c r="E141" t="s">
        <v>78</v>
      </c>
      <c r="F141" t="s">
        <v>79</v>
      </c>
      <c r="G141" t="s">
        <v>80</v>
      </c>
      <c r="H141">
        <v>54</v>
      </c>
      <c r="I141">
        <v>36142</v>
      </c>
      <c r="J141">
        <v>23</v>
      </c>
      <c r="K141">
        <v>2</v>
      </c>
      <c r="L141">
        <v>14</v>
      </c>
      <c r="M141">
        <v>8</v>
      </c>
      <c r="N141">
        <v>44</v>
      </c>
      <c r="O141" s="3">
        <v>35547</v>
      </c>
      <c r="P141" t="s">
        <v>609</v>
      </c>
      <c r="Q141">
        <f>data[[#This Row],[Years in Current Role]]/10</f>
        <v>0.2</v>
      </c>
    </row>
    <row r="142" spans="1:17">
      <c r="A142" t="s">
        <v>68</v>
      </c>
      <c r="B142" t="s">
        <v>69</v>
      </c>
      <c r="C142" t="s">
        <v>70</v>
      </c>
      <c r="D142" t="s">
        <v>71</v>
      </c>
      <c r="E142" t="s">
        <v>99</v>
      </c>
      <c r="F142" t="s">
        <v>87</v>
      </c>
      <c r="G142" t="s">
        <v>84</v>
      </c>
      <c r="H142">
        <v>25</v>
      </c>
      <c r="I142">
        <v>58398</v>
      </c>
      <c r="J142">
        <v>20</v>
      </c>
      <c r="K142">
        <v>13</v>
      </c>
      <c r="L142">
        <v>3</v>
      </c>
      <c r="M142">
        <v>4</v>
      </c>
      <c r="N142">
        <v>53</v>
      </c>
      <c r="O142" s="3">
        <v>44226</v>
      </c>
      <c r="P142" t="s">
        <v>610</v>
      </c>
      <c r="Q142">
        <f>data[[#This Row],[Years in Current Role]]/10</f>
        <v>1.3</v>
      </c>
    </row>
    <row r="143" spans="1:17">
      <c r="A143" t="s">
        <v>102</v>
      </c>
      <c r="B143" t="s">
        <v>85</v>
      </c>
      <c r="C143" t="s">
        <v>77</v>
      </c>
      <c r="D143" t="s">
        <v>93</v>
      </c>
      <c r="E143" t="s">
        <v>94</v>
      </c>
      <c r="F143" t="s">
        <v>87</v>
      </c>
      <c r="G143" t="s">
        <v>80</v>
      </c>
      <c r="H143">
        <v>46</v>
      </c>
      <c r="I143">
        <v>81971</v>
      </c>
      <c r="J143">
        <v>15</v>
      </c>
      <c r="K143">
        <v>13</v>
      </c>
      <c r="L143">
        <v>10</v>
      </c>
      <c r="M143">
        <v>3</v>
      </c>
      <c r="N143">
        <v>44</v>
      </c>
      <c r="O143" s="3">
        <v>34903</v>
      </c>
      <c r="P143" t="s">
        <v>611</v>
      </c>
      <c r="Q143">
        <f>data[[#This Row],[Years in Current Role]]/10</f>
        <v>1.3</v>
      </c>
    </row>
    <row r="144" spans="1:17">
      <c r="A144" t="s">
        <v>75</v>
      </c>
      <c r="B144" t="s">
        <v>69</v>
      </c>
      <c r="C144" t="s">
        <v>70</v>
      </c>
      <c r="D144" t="s">
        <v>93</v>
      </c>
      <c r="E144" t="s">
        <v>94</v>
      </c>
      <c r="F144" t="s">
        <v>87</v>
      </c>
      <c r="G144" t="s">
        <v>84</v>
      </c>
      <c r="H144">
        <v>41</v>
      </c>
      <c r="I144">
        <v>71862</v>
      </c>
      <c r="J144">
        <v>29</v>
      </c>
      <c r="K144">
        <v>15</v>
      </c>
      <c r="L144">
        <v>12</v>
      </c>
      <c r="M144">
        <v>8</v>
      </c>
      <c r="N144">
        <v>35</v>
      </c>
      <c r="O144" s="3">
        <v>40836</v>
      </c>
      <c r="P144" t="s">
        <v>612</v>
      </c>
      <c r="Q144">
        <f>data[[#This Row],[Years in Current Role]]/10</f>
        <v>1.5</v>
      </c>
    </row>
    <row r="145" spans="1:17">
      <c r="A145" t="s">
        <v>95</v>
      </c>
      <c r="B145" t="s">
        <v>76</v>
      </c>
      <c r="C145" t="s">
        <v>98</v>
      </c>
      <c r="D145" t="s">
        <v>93</v>
      </c>
      <c r="E145" t="s">
        <v>72</v>
      </c>
      <c r="F145" t="s">
        <v>87</v>
      </c>
      <c r="G145" t="s">
        <v>101</v>
      </c>
      <c r="H145">
        <v>55</v>
      </c>
      <c r="I145">
        <v>83410</v>
      </c>
      <c r="J145">
        <v>8</v>
      </c>
      <c r="K145">
        <v>10</v>
      </c>
      <c r="L145">
        <v>3</v>
      </c>
      <c r="M145">
        <v>2</v>
      </c>
      <c r="N145">
        <v>53</v>
      </c>
      <c r="O145" s="3">
        <v>39246</v>
      </c>
      <c r="P145" t="s">
        <v>613</v>
      </c>
      <c r="Q145">
        <f>data[[#This Row],[Years in Current Role]]/10</f>
        <v>1</v>
      </c>
    </row>
    <row r="146" spans="1:17">
      <c r="A146" t="s">
        <v>102</v>
      </c>
      <c r="B146" t="s">
        <v>85</v>
      </c>
      <c r="C146" t="s">
        <v>70</v>
      </c>
      <c r="D146" t="s">
        <v>71</v>
      </c>
      <c r="E146" t="s">
        <v>72</v>
      </c>
      <c r="F146" t="s">
        <v>87</v>
      </c>
      <c r="G146" t="s">
        <v>101</v>
      </c>
      <c r="H146">
        <v>47</v>
      </c>
      <c r="I146">
        <v>49503</v>
      </c>
      <c r="J146">
        <v>19</v>
      </c>
      <c r="K146">
        <v>3</v>
      </c>
      <c r="L146">
        <v>14</v>
      </c>
      <c r="M146">
        <v>3</v>
      </c>
      <c r="N146">
        <v>48</v>
      </c>
      <c r="O146" s="3">
        <v>42433</v>
      </c>
      <c r="P146" t="s">
        <v>614</v>
      </c>
      <c r="Q146">
        <f>data[[#This Row],[Years in Current Role]]/10</f>
        <v>0.3</v>
      </c>
    </row>
    <row r="147" spans="1:17">
      <c r="A147" t="s">
        <v>68</v>
      </c>
      <c r="B147" t="s">
        <v>69</v>
      </c>
      <c r="C147" t="s">
        <v>98</v>
      </c>
      <c r="D147" t="s">
        <v>71</v>
      </c>
      <c r="E147" t="s">
        <v>83</v>
      </c>
      <c r="F147" t="s">
        <v>73</v>
      </c>
      <c r="G147" t="s">
        <v>101</v>
      </c>
      <c r="H147">
        <v>26</v>
      </c>
      <c r="I147">
        <v>78456</v>
      </c>
      <c r="J147">
        <v>39</v>
      </c>
      <c r="K147">
        <v>19</v>
      </c>
      <c r="L147">
        <v>8</v>
      </c>
      <c r="M147">
        <v>3</v>
      </c>
      <c r="N147">
        <v>38</v>
      </c>
      <c r="O147" s="3">
        <v>41393</v>
      </c>
      <c r="P147" t="s">
        <v>615</v>
      </c>
      <c r="Q147">
        <f>data[[#This Row],[Years in Current Role]]/10</f>
        <v>1.9</v>
      </c>
    </row>
    <row r="148" spans="1:17">
      <c r="A148" t="s">
        <v>68</v>
      </c>
      <c r="B148" t="s">
        <v>69</v>
      </c>
      <c r="C148" t="s">
        <v>70</v>
      </c>
      <c r="D148" t="s">
        <v>91</v>
      </c>
      <c r="E148" t="s">
        <v>94</v>
      </c>
      <c r="F148" t="s">
        <v>79</v>
      </c>
      <c r="G148" t="s">
        <v>97</v>
      </c>
      <c r="H148">
        <v>56</v>
      </c>
      <c r="I148">
        <v>112035</v>
      </c>
      <c r="J148">
        <v>28</v>
      </c>
      <c r="K148">
        <v>3</v>
      </c>
      <c r="L148">
        <v>8</v>
      </c>
      <c r="M148">
        <v>1</v>
      </c>
      <c r="N148">
        <v>42</v>
      </c>
      <c r="O148" s="3">
        <v>35115</v>
      </c>
      <c r="P148" t="s">
        <v>616</v>
      </c>
      <c r="Q148">
        <f>data[[#This Row],[Years in Current Role]]/10</f>
        <v>0.3</v>
      </c>
    </row>
    <row r="149" spans="1:17">
      <c r="A149" t="s">
        <v>100</v>
      </c>
      <c r="B149" t="s">
        <v>76</v>
      </c>
      <c r="C149" t="s">
        <v>77</v>
      </c>
      <c r="D149" t="s">
        <v>82</v>
      </c>
      <c r="E149" t="s">
        <v>83</v>
      </c>
      <c r="F149" t="s">
        <v>73</v>
      </c>
      <c r="G149" t="s">
        <v>89</v>
      </c>
      <c r="H149">
        <v>49</v>
      </c>
      <c r="I149">
        <v>38016</v>
      </c>
      <c r="J149">
        <v>27</v>
      </c>
      <c r="K149">
        <v>14</v>
      </c>
      <c r="L149">
        <v>11</v>
      </c>
      <c r="M149">
        <v>6</v>
      </c>
      <c r="N149">
        <v>38</v>
      </c>
      <c r="O149" s="3">
        <v>40335</v>
      </c>
      <c r="P149" t="s">
        <v>617</v>
      </c>
      <c r="Q149">
        <f>data[[#This Row],[Years in Current Role]]/10</f>
        <v>1.4</v>
      </c>
    </row>
    <row r="150" spans="1:17">
      <c r="A150" t="s">
        <v>81</v>
      </c>
      <c r="B150" t="s">
        <v>85</v>
      </c>
      <c r="C150" t="s">
        <v>98</v>
      </c>
      <c r="D150" t="s">
        <v>93</v>
      </c>
      <c r="E150" t="s">
        <v>83</v>
      </c>
      <c r="F150" t="s">
        <v>87</v>
      </c>
      <c r="G150" t="s">
        <v>84</v>
      </c>
      <c r="H150">
        <v>50</v>
      </c>
      <c r="I150">
        <v>32384</v>
      </c>
      <c r="J150">
        <v>4</v>
      </c>
      <c r="K150">
        <v>8</v>
      </c>
      <c r="L150">
        <v>12</v>
      </c>
      <c r="M150">
        <v>2</v>
      </c>
      <c r="N150">
        <v>44</v>
      </c>
      <c r="O150" s="3">
        <v>44588</v>
      </c>
      <c r="P150" t="s">
        <v>618</v>
      </c>
      <c r="Q150">
        <f>data[[#This Row],[Years in Current Role]]/10</f>
        <v>0.8</v>
      </c>
    </row>
    <row r="151" spans="1:17">
      <c r="A151" t="s">
        <v>88</v>
      </c>
      <c r="B151" t="s">
        <v>85</v>
      </c>
      <c r="C151" t="s">
        <v>90</v>
      </c>
      <c r="D151" t="s">
        <v>71</v>
      </c>
      <c r="E151" t="s">
        <v>99</v>
      </c>
      <c r="F151" t="s">
        <v>87</v>
      </c>
      <c r="G151" t="s">
        <v>89</v>
      </c>
      <c r="H151">
        <v>30</v>
      </c>
      <c r="I151">
        <v>92320</v>
      </c>
      <c r="J151">
        <v>15</v>
      </c>
      <c r="K151">
        <v>4</v>
      </c>
      <c r="L151">
        <v>1</v>
      </c>
      <c r="M151">
        <v>1</v>
      </c>
      <c r="N151">
        <v>35</v>
      </c>
      <c r="O151" s="3">
        <v>36735</v>
      </c>
      <c r="P151" t="s">
        <v>619</v>
      </c>
      <c r="Q151">
        <f>data[[#This Row],[Years in Current Role]]/10</f>
        <v>0.4</v>
      </c>
    </row>
    <row r="152" spans="1:17">
      <c r="A152" t="s">
        <v>75</v>
      </c>
      <c r="B152" t="s">
        <v>69</v>
      </c>
      <c r="C152" t="s">
        <v>90</v>
      </c>
      <c r="D152" t="s">
        <v>71</v>
      </c>
      <c r="E152" t="s">
        <v>83</v>
      </c>
      <c r="F152" t="s">
        <v>87</v>
      </c>
      <c r="G152" t="s">
        <v>97</v>
      </c>
      <c r="H152">
        <v>59</v>
      </c>
      <c r="I152">
        <v>45072</v>
      </c>
      <c r="J152">
        <v>35</v>
      </c>
      <c r="K152">
        <v>11</v>
      </c>
      <c r="L152">
        <v>10</v>
      </c>
      <c r="M152">
        <v>2</v>
      </c>
      <c r="N152">
        <v>28</v>
      </c>
      <c r="O152" s="3">
        <v>39435</v>
      </c>
      <c r="P152" t="s">
        <v>620</v>
      </c>
      <c r="Q152">
        <f>data[[#This Row],[Years in Current Role]]/10</f>
        <v>1.1000000000000001</v>
      </c>
    </row>
    <row r="153" spans="1:17">
      <c r="A153" t="s">
        <v>100</v>
      </c>
      <c r="B153" t="s">
        <v>85</v>
      </c>
      <c r="C153" t="s">
        <v>70</v>
      </c>
      <c r="D153" t="s">
        <v>93</v>
      </c>
      <c r="E153" t="s">
        <v>96</v>
      </c>
      <c r="F153" t="s">
        <v>73</v>
      </c>
      <c r="G153" t="s">
        <v>97</v>
      </c>
      <c r="H153">
        <v>27</v>
      </c>
      <c r="I153">
        <v>110018</v>
      </c>
      <c r="J153">
        <v>37</v>
      </c>
      <c r="K153">
        <v>11</v>
      </c>
      <c r="L153">
        <v>2</v>
      </c>
      <c r="M153">
        <v>6</v>
      </c>
      <c r="N153">
        <v>20</v>
      </c>
      <c r="O153" s="3">
        <v>40530</v>
      </c>
      <c r="P153" t="s">
        <v>621</v>
      </c>
      <c r="Q153">
        <f>data[[#This Row],[Years in Current Role]]/10</f>
        <v>1.1000000000000001</v>
      </c>
    </row>
    <row r="154" spans="1:17">
      <c r="A154" t="s">
        <v>88</v>
      </c>
      <c r="B154" t="s">
        <v>69</v>
      </c>
      <c r="C154" t="s">
        <v>90</v>
      </c>
      <c r="D154" t="s">
        <v>82</v>
      </c>
      <c r="E154" t="s">
        <v>86</v>
      </c>
      <c r="F154" t="s">
        <v>73</v>
      </c>
      <c r="G154" t="s">
        <v>92</v>
      </c>
      <c r="H154">
        <v>40</v>
      </c>
      <c r="I154">
        <v>70510</v>
      </c>
      <c r="J154">
        <v>1</v>
      </c>
      <c r="K154">
        <v>11</v>
      </c>
      <c r="L154">
        <v>8</v>
      </c>
      <c r="M154">
        <v>4</v>
      </c>
      <c r="N154">
        <v>38</v>
      </c>
      <c r="O154" s="3">
        <v>38666</v>
      </c>
      <c r="P154" t="s">
        <v>622</v>
      </c>
      <c r="Q154">
        <f>data[[#This Row],[Years in Current Role]]/10</f>
        <v>1.1000000000000001</v>
      </c>
    </row>
    <row r="155" spans="1:17">
      <c r="A155" t="s">
        <v>88</v>
      </c>
      <c r="B155" t="s">
        <v>85</v>
      </c>
      <c r="C155" t="s">
        <v>98</v>
      </c>
      <c r="D155" t="s">
        <v>93</v>
      </c>
      <c r="E155" t="s">
        <v>78</v>
      </c>
      <c r="F155" t="s">
        <v>87</v>
      </c>
      <c r="G155" t="s">
        <v>80</v>
      </c>
      <c r="H155">
        <v>32</v>
      </c>
      <c r="I155">
        <v>78933</v>
      </c>
      <c r="J155">
        <v>3</v>
      </c>
      <c r="K155">
        <v>2</v>
      </c>
      <c r="L155">
        <v>1</v>
      </c>
      <c r="M155">
        <v>6</v>
      </c>
      <c r="N155">
        <v>52</v>
      </c>
      <c r="O155" s="3">
        <v>43384</v>
      </c>
      <c r="P155" t="s">
        <v>623</v>
      </c>
      <c r="Q155">
        <f>data[[#This Row],[Years in Current Role]]/10</f>
        <v>0.2</v>
      </c>
    </row>
    <row r="156" spans="1:17">
      <c r="A156" t="s">
        <v>102</v>
      </c>
      <c r="B156" t="s">
        <v>69</v>
      </c>
      <c r="C156" t="s">
        <v>90</v>
      </c>
      <c r="D156" t="s">
        <v>82</v>
      </c>
      <c r="E156" t="s">
        <v>72</v>
      </c>
      <c r="F156" t="s">
        <v>73</v>
      </c>
      <c r="G156" t="s">
        <v>80</v>
      </c>
      <c r="H156">
        <v>23</v>
      </c>
      <c r="I156">
        <v>51826</v>
      </c>
      <c r="J156">
        <v>24</v>
      </c>
      <c r="K156">
        <v>17</v>
      </c>
      <c r="L156">
        <v>12</v>
      </c>
      <c r="M156">
        <v>9</v>
      </c>
      <c r="N156">
        <v>53</v>
      </c>
      <c r="O156" s="3">
        <v>42258</v>
      </c>
      <c r="P156" t="s">
        <v>624</v>
      </c>
      <c r="Q156">
        <f>data[[#This Row],[Years in Current Role]]/10</f>
        <v>1.7</v>
      </c>
    </row>
    <row r="157" spans="1:17">
      <c r="A157" t="s">
        <v>88</v>
      </c>
      <c r="B157" t="s">
        <v>85</v>
      </c>
      <c r="C157" t="s">
        <v>77</v>
      </c>
      <c r="D157" t="s">
        <v>71</v>
      </c>
      <c r="E157" t="s">
        <v>96</v>
      </c>
      <c r="F157" t="s">
        <v>73</v>
      </c>
      <c r="G157" t="s">
        <v>74</v>
      </c>
      <c r="H157">
        <v>30</v>
      </c>
      <c r="I157">
        <v>98026</v>
      </c>
      <c r="J157">
        <v>27</v>
      </c>
      <c r="K157">
        <v>9</v>
      </c>
      <c r="L157">
        <v>8</v>
      </c>
      <c r="M157">
        <v>8</v>
      </c>
      <c r="N157">
        <v>35</v>
      </c>
      <c r="O157" s="3">
        <v>43518</v>
      </c>
      <c r="P157" t="s">
        <v>625</v>
      </c>
      <c r="Q157">
        <f>data[[#This Row],[Years in Current Role]]/10</f>
        <v>0.9</v>
      </c>
    </row>
    <row r="158" spans="1:17">
      <c r="A158" t="s">
        <v>81</v>
      </c>
      <c r="B158" t="s">
        <v>76</v>
      </c>
      <c r="C158" t="s">
        <v>77</v>
      </c>
      <c r="D158" t="s">
        <v>82</v>
      </c>
      <c r="E158" t="s">
        <v>78</v>
      </c>
      <c r="F158" t="s">
        <v>87</v>
      </c>
      <c r="G158" t="s">
        <v>97</v>
      </c>
      <c r="H158">
        <v>42</v>
      </c>
      <c r="I158">
        <v>55518</v>
      </c>
      <c r="J158">
        <v>36</v>
      </c>
      <c r="K158">
        <v>2</v>
      </c>
      <c r="L158">
        <v>8</v>
      </c>
      <c r="M158">
        <v>1</v>
      </c>
      <c r="N158">
        <v>59</v>
      </c>
      <c r="O158" s="3">
        <v>37081</v>
      </c>
      <c r="P158" t="s">
        <v>626</v>
      </c>
      <c r="Q158">
        <f>data[[#This Row],[Years in Current Role]]/10</f>
        <v>0.2</v>
      </c>
    </row>
    <row r="159" spans="1:17">
      <c r="A159" t="s">
        <v>68</v>
      </c>
      <c r="B159" t="s">
        <v>85</v>
      </c>
      <c r="C159" t="s">
        <v>70</v>
      </c>
      <c r="D159" t="s">
        <v>91</v>
      </c>
      <c r="E159" t="s">
        <v>94</v>
      </c>
      <c r="F159" t="s">
        <v>73</v>
      </c>
      <c r="G159" t="s">
        <v>84</v>
      </c>
      <c r="H159">
        <v>45</v>
      </c>
      <c r="I159">
        <v>54045</v>
      </c>
      <c r="J159">
        <v>34</v>
      </c>
      <c r="K159">
        <v>15</v>
      </c>
      <c r="L159">
        <v>2</v>
      </c>
      <c r="M159">
        <v>8</v>
      </c>
      <c r="N159">
        <v>37</v>
      </c>
      <c r="O159" s="3">
        <v>44246</v>
      </c>
      <c r="P159" t="s">
        <v>627</v>
      </c>
      <c r="Q159">
        <f>data[[#This Row],[Years in Current Role]]/10</f>
        <v>1.5</v>
      </c>
    </row>
    <row r="160" spans="1:17">
      <c r="A160" t="s">
        <v>100</v>
      </c>
      <c r="B160" t="s">
        <v>85</v>
      </c>
      <c r="C160" t="s">
        <v>98</v>
      </c>
      <c r="D160" t="s">
        <v>71</v>
      </c>
      <c r="E160" t="s">
        <v>94</v>
      </c>
      <c r="F160" t="s">
        <v>79</v>
      </c>
      <c r="G160" t="s">
        <v>92</v>
      </c>
      <c r="H160">
        <v>55</v>
      </c>
      <c r="I160">
        <v>80876</v>
      </c>
      <c r="J160">
        <v>29</v>
      </c>
      <c r="K160">
        <v>16</v>
      </c>
      <c r="L160">
        <v>4</v>
      </c>
      <c r="M160">
        <v>9</v>
      </c>
      <c r="N160">
        <v>53</v>
      </c>
      <c r="O160" s="3">
        <v>38488</v>
      </c>
      <c r="P160" t="s">
        <v>628</v>
      </c>
      <c r="Q160">
        <f>data[[#This Row],[Years in Current Role]]/10</f>
        <v>1.6</v>
      </c>
    </row>
    <row r="161" spans="1:17">
      <c r="A161" t="s">
        <v>88</v>
      </c>
      <c r="B161" t="s">
        <v>76</v>
      </c>
      <c r="C161" t="s">
        <v>77</v>
      </c>
      <c r="D161" t="s">
        <v>91</v>
      </c>
      <c r="E161" t="s">
        <v>94</v>
      </c>
      <c r="F161" t="s">
        <v>79</v>
      </c>
      <c r="G161" t="s">
        <v>92</v>
      </c>
      <c r="H161">
        <v>43</v>
      </c>
      <c r="I161">
        <v>81919</v>
      </c>
      <c r="J161">
        <v>24</v>
      </c>
      <c r="K161">
        <v>4</v>
      </c>
      <c r="L161">
        <v>6</v>
      </c>
      <c r="M161">
        <v>6</v>
      </c>
      <c r="N161">
        <v>44</v>
      </c>
      <c r="O161" s="3">
        <v>40556</v>
      </c>
      <c r="P161" t="s">
        <v>629</v>
      </c>
      <c r="Q161">
        <f>data[[#This Row],[Years in Current Role]]/10</f>
        <v>0.4</v>
      </c>
    </row>
    <row r="162" spans="1:17">
      <c r="A162" t="s">
        <v>102</v>
      </c>
      <c r="B162" t="s">
        <v>85</v>
      </c>
      <c r="C162" t="s">
        <v>77</v>
      </c>
      <c r="D162" t="s">
        <v>93</v>
      </c>
      <c r="E162" t="s">
        <v>96</v>
      </c>
      <c r="F162" t="s">
        <v>79</v>
      </c>
      <c r="G162" t="s">
        <v>89</v>
      </c>
      <c r="H162">
        <v>24</v>
      </c>
      <c r="I162">
        <v>57103</v>
      </c>
      <c r="J162">
        <v>24</v>
      </c>
      <c r="K162">
        <v>8</v>
      </c>
      <c r="L162">
        <v>12</v>
      </c>
      <c r="M162">
        <v>5</v>
      </c>
      <c r="N162">
        <v>25</v>
      </c>
      <c r="O162" s="3">
        <v>38770</v>
      </c>
      <c r="P162" t="s">
        <v>630</v>
      </c>
      <c r="Q162">
        <f>data[[#This Row],[Years in Current Role]]/10</f>
        <v>0.8</v>
      </c>
    </row>
    <row r="163" spans="1:17">
      <c r="A163" t="s">
        <v>81</v>
      </c>
      <c r="B163" t="s">
        <v>76</v>
      </c>
      <c r="C163" t="s">
        <v>98</v>
      </c>
      <c r="D163" t="s">
        <v>93</v>
      </c>
      <c r="E163" t="s">
        <v>96</v>
      </c>
      <c r="F163" t="s">
        <v>79</v>
      </c>
      <c r="G163" t="s">
        <v>80</v>
      </c>
      <c r="H163">
        <v>33</v>
      </c>
      <c r="I163">
        <v>66188</v>
      </c>
      <c r="J163">
        <v>4</v>
      </c>
      <c r="K163">
        <v>9</v>
      </c>
      <c r="L163">
        <v>11</v>
      </c>
      <c r="M163">
        <v>6</v>
      </c>
      <c r="N163">
        <v>40</v>
      </c>
      <c r="O163" s="3">
        <v>34798</v>
      </c>
      <c r="P163" t="s">
        <v>631</v>
      </c>
      <c r="Q163">
        <f>data[[#This Row],[Years in Current Role]]/10</f>
        <v>0.9</v>
      </c>
    </row>
    <row r="164" spans="1:17">
      <c r="A164" t="s">
        <v>95</v>
      </c>
      <c r="B164" t="s">
        <v>85</v>
      </c>
      <c r="C164" t="s">
        <v>90</v>
      </c>
      <c r="D164" t="s">
        <v>93</v>
      </c>
      <c r="E164" t="s">
        <v>72</v>
      </c>
      <c r="F164" t="s">
        <v>87</v>
      </c>
      <c r="G164" t="s">
        <v>97</v>
      </c>
      <c r="H164">
        <v>49</v>
      </c>
      <c r="I164">
        <v>35845</v>
      </c>
      <c r="J164">
        <v>3</v>
      </c>
      <c r="K164">
        <v>5</v>
      </c>
      <c r="L164">
        <v>9</v>
      </c>
      <c r="M164">
        <v>6</v>
      </c>
      <c r="N164">
        <v>25</v>
      </c>
      <c r="O164" s="3">
        <v>44598</v>
      </c>
      <c r="P164" t="s">
        <v>632</v>
      </c>
      <c r="Q164">
        <f>data[[#This Row],[Years in Current Role]]/10</f>
        <v>0.5</v>
      </c>
    </row>
    <row r="165" spans="1:17">
      <c r="A165" t="s">
        <v>68</v>
      </c>
      <c r="B165" t="s">
        <v>69</v>
      </c>
      <c r="C165" t="s">
        <v>90</v>
      </c>
      <c r="D165" t="s">
        <v>82</v>
      </c>
      <c r="E165" t="s">
        <v>86</v>
      </c>
      <c r="F165" t="s">
        <v>87</v>
      </c>
      <c r="G165" t="s">
        <v>74</v>
      </c>
      <c r="H165">
        <v>51</v>
      </c>
      <c r="I165">
        <v>116698</v>
      </c>
      <c r="J165">
        <v>34</v>
      </c>
      <c r="K165">
        <v>16</v>
      </c>
      <c r="L165">
        <v>8</v>
      </c>
      <c r="M165">
        <v>9</v>
      </c>
      <c r="N165">
        <v>51</v>
      </c>
      <c r="O165" s="3">
        <v>35869</v>
      </c>
      <c r="P165" t="s">
        <v>633</v>
      </c>
      <c r="Q165">
        <f>data[[#This Row],[Years in Current Role]]/10</f>
        <v>1.6</v>
      </c>
    </row>
    <row r="166" spans="1:17">
      <c r="A166" t="s">
        <v>68</v>
      </c>
      <c r="B166" t="s">
        <v>69</v>
      </c>
      <c r="C166" t="s">
        <v>70</v>
      </c>
      <c r="D166" t="s">
        <v>71</v>
      </c>
      <c r="E166" t="s">
        <v>83</v>
      </c>
      <c r="F166" t="s">
        <v>87</v>
      </c>
      <c r="G166" t="s">
        <v>97</v>
      </c>
      <c r="H166">
        <v>47</v>
      </c>
      <c r="I166">
        <v>66674</v>
      </c>
      <c r="J166">
        <v>23</v>
      </c>
      <c r="K166">
        <v>13</v>
      </c>
      <c r="L166">
        <v>12</v>
      </c>
      <c r="M166">
        <v>4</v>
      </c>
      <c r="N166">
        <v>58</v>
      </c>
      <c r="O166" s="3">
        <v>40160</v>
      </c>
      <c r="P166" t="s">
        <v>634</v>
      </c>
      <c r="Q166">
        <f>data[[#This Row],[Years in Current Role]]/10</f>
        <v>1.3</v>
      </c>
    </row>
    <row r="167" spans="1:17">
      <c r="A167" t="s">
        <v>100</v>
      </c>
      <c r="B167" t="s">
        <v>85</v>
      </c>
      <c r="C167" t="s">
        <v>90</v>
      </c>
      <c r="D167" t="s">
        <v>93</v>
      </c>
      <c r="E167" t="s">
        <v>94</v>
      </c>
      <c r="F167" t="s">
        <v>79</v>
      </c>
      <c r="G167" t="s">
        <v>89</v>
      </c>
      <c r="H167">
        <v>42</v>
      </c>
      <c r="I167">
        <v>49337</v>
      </c>
      <c r="J167">
        <v>23</v>
      </c>
      <c r="K167">
        <v>7</v>
      </c>
      <c r="L167">
        <v>8</v>
      </c>
      <c r="M167">
        <v>2</v>
      </c>
      <c r="N167">
        <v>50</v>
      </c>
      <c r="O167" s="3">
        <v>35164</v>
      </c>
      <c r="P167" t="s">
        <v>635</v>
      </c>
      <c r="Q167">
        <f>data[[#This Row],[Years in Current Role]]/10</f>
        <v>0.7</v>
      </c>
    </row>
    <row r="168" spans="1:17">
      <c r="A168" t="s">
        <v>68</v>
      </c>
      <c r="B168" t="s">
        <v>85</v>
      </c>
      <c r="C168" t="s">
        <v>98</v>
      </c>
      <c r="D168" t="s">
        <v>93</v>
      </c>
      <c r="E168" t="s">
        <v>99</v>
      </c>
      <c r="F168" t="s">
        <v>79</v>
      </c>
      <c r="G168" t="s">
        <v>101</v>
      </c>
      <c r="H168">
        <v>49</v>
      </c>
      <c r="I168">
        <v>52313</v>
      </c>
      <c r="J168">
        <v>5</v>
      </c>
      <c r="K168">
        <v>17</v>
      </c>
      <c r="L168">
        <v>7</v>
      </c>
      <c r="M168">
        <v>9</v>
      </c>
      <c r="N168">
        <v>29</v>
      </c>
      <c r="O168" s="3">
        <v>37888</v>
      </c>
      <c r="P168" t="s">
        <v>636</v>
      </c>
      <c r="Q168">
        <f>data[[#This Row],[Years in Current Role]]/10</f>
        <v>1.7</v>
      </c>
    </row>
    <row r="169" spans="1:17">
      <c r="A169" t="s">
        <v>88</v>
      </c>
      <c r="B169" t="s">
        <v>85</v>
      </c>
      <c r="C169" t="s">
        <v>77</v>
      </c>
      <c r="D169" t="s">
        <v>71</v>
      </c>
      <c r="E169" t="s">
        <v>86</v>
      </c>
      <c r="F169" t="s">
        <v>73</v>
      </c>
      <c r="G169" t="s">
        <v>97</v>
      </c>
      <c r="H169">
        <v>47</v>
      </c>
      <c r="I169">
        <v>56943</v>
      </c>
      <c r="J169">
        <v>31</v>
      </c>
      <c r="K169">
        <v>3</v>
      </c>
      <c r="L169">
        <v>14</v>
      </c>
      <c r="M169">
        <v>2</v>
      </c>
      <c r="N169">
        <v>49</v>
      </c>
      <c r="O169" s="3">
        <v>37498</v>
      </c>
      <c r="P169" t="s">
        <v>637</v>
      </c>
      <c r="Q169">
        <f>data[[#This Row],[Years in Current Role]]/10</f>
        <v>0.3</v>
      </c>
    </row>
    <row r="170" spans="1:17">
      <c r="A170" t="s">
        <v>102</v>
      </c>
      <c r="B170" t="s">
        <v>69</v>
      </c>
      <c r="C170" t="s">
        <v>90</v>
      </c>
      <c r="D170" t="s">
        <v>93</v>
      </c>
      <c r="E170" t="s">
        <v>99</v>
      </c>
      <c r="F170" t="s">
        <v>73</v>
      </c>
      <c r="G170" t="s">
        <v>89</v>
      </c>
      <c r="H170">
        <v>54</v>
      </c>
      <c r="I170">
        <v>107949</v>
      </c>
      <c r="J170">
        <v>6</v>
      </c>
      <c r="K170">
        <v>5</v>
      </c>
      <c r="L170">
        <v>13</v>
      </c>
      <c r="M170">
        <v>9</v>
      </c>
      <c r="N170">
        <v>37</v>
      </c>
      <c r="O170" s="3">
        <v>35145</v>
      </c>
      <c r="P170" t="s">
        <v>638</v>
      </c>
      <c r="Q170">
        <f>data[[#This Row],[Years in Current Role]]/10</f>
        <v>0.5</v>
      </c>
    </row>
    <row r="171" spans="1:17">
      <c r="A171" t="s">
        <v>68</v>
      </c>
      <c r="B171" t="s">
        <v>85</v>
      </c>
      <c r="C171" t="s">
        <v>70</v>
      </c>
      <c r="D171" t="s">
        <v>91</v>
      </c>
      <c r="E171" t="s">
        <v>72</v>
      </c>
      <c r="F171" t="s">
        <v>79</v>
      </c>
      <c r="G171" t="s">
        <v>101</v>
      </c>
      <c r="H171">
        <v>42</v>
      </c>
      <c r="I171">
        <v>30276</v>
      </c>
      <c r="J171">
        <v>37</v>
      </c>
      <c r="K171">
        <v>19</v>
      </c>
      <c r="L171">
        <v>9</v>
      </c>
      <c r="M171">
        <v>2</v>
      </c>
      <c r="N171">
        <v>43</v>
      </c>
      <c r="O171" s="3">
        <v>38785</v>
      </c>
      <c r="P171" t="s">
        <v>639</v>
      </c>
      <c r="Q171">
        <f>data[[#This Row],[Years in Current Role]]/10</f>
        <v>1.9</v>
      </c>
    </row>
    <row r="172" spans="1:17">
      <c r="A172" t="s">
        <v>68</v>
      </c>
      <c r="B172" t="s">
        <v>69</v>
      </c>
      <c r="C172" t="s">
        <v>90</v>
      </c>
      <c r="D172" t="s">
        <v>71</v>
      </c>
      <c r="E172" t="s">
        <v>72</v>
      </c>
      <c r="F172" t="s">
        <v>79</v>
      </c>
      <c r="G172" t="s">
        <v>101</v>
      </c>
      <c r="H172">
        <v>56</v>
      </c>
      <c r="I172">
        <v>81151</v>
      </c>
      <c r="J172">
        <v>10</v>
      </c>
      <c r="K172">
        <v>12</v>
      </c>
      <c r="L172">
        <v>2</v>
      </c>
      <c r="M172">
        <v>8</v>
      </c>
      <c r="N172">
        <v>28</v>
      </c>
      <c r="O172" s="3">
        <v>40645</v>
      </c>
      <c r="P172" t="s">
        <v>640</v>
      </c>
      <c r="Q172">
        <f>data[[#This Row],[Years in Current Role]]/10</f>
        <v>1.2</v>
      </c>
    </row>
    <row r="173" spans="1:17">
      <c r="A173" t="s">
        <v>95</v>
      </c>
      <c r="B173" t="s">
        <v>76</v>
      </c>
      <c r="C173" t="s">
        <v>98</v>
      </c>
      <c r="D173" t="s">
        <v>71</v>
      </c>
      <c r="E173" t="s">
        <v>72</v>
      </c>
      <c r="F173" t="s">
        <v>79</v>
      </c>
      <c r="G173" t="s">
        <v>74</v>
      </c>
      <c r="H173">
        <v>55</v>
      </c>
      <c r="I173">
        <v>47611</v>
      </c>
      <c r="J173">
        <v>7</v>
      </c>
      <c r="K173">
        <v>7</v>
      </c>
      <c r="L173">
        <v>3</v>
      </c>
      <c r="M173">
        <v>9</v>
      </c>
      <c r="N173">
        <v>50</v>
      </c>
      <c r="O173" s="3">
        <v>43560</v>
      </c>
      <c r="P173" t="s">
        <v>641</v>
      </c>
      <c r="Q173">
        <f>data[[#This Row],[Years in Current Role]]/10</f>
        <v>0.7</v>
      </c>
    </row>
    <row r="174" spans="1:17">
      <c r="A174" t="s">
        <v>95</v>
      </c>
      <c r="B174" t="s">
        <v>69</v>
      </c>
      <c r="C174" t="s">
        <v>70</v>
      </c>
      <c r="D174" t="s">
        <v>71</v>
      </c>
      <c r="E174" t="s">
        <v>78</v>
      </c>
      <c r="F174" t="s">
        <v>79</v>
      </c>
      <c r="G174" t="s">
        <v>84</v>
      </c>
      <c r="H174">
        <v>62</v>
      </c>
      <c r="I174">
        <v>41944</v>
      </c>
      <c r="J174">
        <v>39</v>
      </c>
      <c r="K174">
        <v>9</v>
      </c>
      <c r="L174">
        <v>10</v>
      </c>
      <c r="M174">
        <v>9</v>
      </c>
      <c r="N174">
        <v>34</v>
      </c>
      <c r="O174" s="3">
        <v>39241</v>
      </c>
      <c r="P174" t="s">
        <v>642</v>
      </c>
      <c r="Q174">
        <f>data[[#This Row],[Years in Current Role]]/10</f>
        <v>0.9</v>
      </c>
    </row>
    <row r="175" spans="1:17">
      <c r="A175" t="s">
        <v>75</v>
      </c>
      <c r="B175" t="s">
        <v>69</v>
      </c>
      <c r="C175" t="s">
        <v>90</v>
      </c>
      <c r="D175" t="s">
        <v>91</v>
      </c>
      <c r="E175" t="s">
        <v>99</v>
      </c>
      <c r="F175" t="s">
        <v>73</v>
      </c>
      <c r="G175" t="s">
        <v>80</v>
      </c>
      <c r="H175">
        <v>39</v>
      </c>
      <c r="I175">
        <v>82887</v>
      </c>
      <c r="J175">
        <v>38</v>
      </c>
      <c r="K175">
        <v>6</v>
      </c>
      <c r="L175">
        <v>8</v>
      </c>
      <c r="M175">
        <v>9</v>
      </c>
      <c r="N175">
        <v>23</v>
      </c>
      <c r="O175" s="3">
        <v>41371</v>
      </c>
      <c r="P175" t="s">
        <v>643</v>
      </c>
      <c r="Q175">
        <f>data[[#This Row],[Years in Current Role]]/10</f>
        <v>0.6</v>
      </c>
    </row>
    <row r="176" spans="1:17">
      <c r="A176" t="s">
        <v>81</v>
      </c>
      <c r="B176" t="s">
        <v>76</v>
      </c>
      <c r="C176" t="s">
        <v>70</v>
      </c>
      <c r="D176" t="s">
        <v>71</v>
      </c>
      <c r="E176" t="s">
        <v>86</v>
      </c>
      <c r="F176" t="s">
        <v>79</v>
      </c>
      <c r="G176" t="s">
        <v>97</v>
      </c>
      <c r="H176">
        <v>32</v>
      </c>
      <c r="I176">
        <v>111442</v>
      </c>
      <c r="J176">
        <v>21</v>
      </c>
      <c r="K176">
        <v>17</v>
      </c>
      <c r="L176">
        <v>14</v>
      </c>
      <c r="M176">
        <v>2</v>
      </c>
      <c r="N176">
        <v>59</v>
      </c>
      <c r="O176" s="3">
        <v>40927</v>
      </c>
      <c r="P176" t="s">
        <v>644</v>
      </c>
      <c r="Q176">
        <f>data[[#This Row],[Years in Current Role]]/10</f>
        <v>1.7</v>
      </c>
    </row>
    <row r="177" spans="1:17">
      <c r="A177" t="s">
        <v>88</v>
      </c>
      <c r="B177" t="s">
        <v>69</v>
      </c>
      <c r="C177" t="s">
        <v>98</v>
      </c>
      <c r="D177" t="s">
        <v>91</v>
      </c>
      <c r="E177" t="s">
        <v>86</v>
      </c>
      <c r="F177" t="s">
        <v>73</v>
      </c>
      <c r="G177" t="s">
        <v>101</v>
      </c>
      <c r="H177">
        <v>44</v>
      </c>
      <c r="I177">
        <v>79847</v>
      </c>
      <c r="J177">
        <v>20</v>
      </c>
      <c r="K177">
        <v>16</v>
      </c>
      <c r="L177">
        <v>6</v>
      </c>
      <c r="M177">
        <v>4</v>
      </c>
      <c r="N177">
        <v>28</v>
      </c>
      <c r="O177" s="3">
        <v>44333</v>
      </c>
      <c r="P177" t="s">
        <v>645</v>
      </c>
      <c r="Q177">
        <f>data[[#This Row],[Years in Current Role]]/10</f>
        <v>1.6</v>
      </c>
    </row>
    <row r="178" spans="1:17">
      <c r="A178" t="s">
        <v>68</v>
      </c>
      <c r="B178" t="s">
        <v>85</v>
      </c>
      <c r="C178" t="s">
        <v>77</v>
      </c>
      <c r="D178" t="s">
        <v>71</v>
      </c>
      <c r="E178" t="s">
        <v>96</v>
      </c>
      <c r="F178" t="s">
        <v>79</v>
      </c>
      <c r="G178" t="s">
        <v>97</v>
      </c>
      <c r="H178">
        <v>43</v>
      </c>
      <c r="I178">
        <v>88653</v>
      </c>
      <c r="J178">
        <v>3</v>
      </c>
      <c r="K178">
        <v>3</v>
      </c>
      <c r="L178">
        <v>10</v>
      </c>
      <c r="M178">
        <v>7</v>
      </c>
      <c r="N178">
        <v>28</v>
      </c>
      <c r="O178" s="3">
        <v>42373</v>
      </c>
      <c r="P178" t="s">
        <v>646</v>
      </c>
      <c r="Q178">
        <f>data[[#This Row],[Years in Current Role]]/10</f>
        <v>0.3</v>
      </c>
    </row>
    <row r="179" spans="1:17">
      <c r="A179" t="s">
        <v>68</v>
      </c>
      <c r="B179" t="s">
        <v>85</v>
      </c>
      <c r="C179" t="s">
        <v>98</v>
      </c>
      <c r="D179" t="s">
        <v>82</v>
      </c>
      <c r="E179" t="s">
        <v>96</v>
      </c>
      <c r="F179" t="s">
        <v>79</v>
      </c>
      <c r="G179" t="s">
        <v>84</v>
      </c>
      <c r="H179">
        <v>38</v>
      </c>
      <c r="I179">
        <v>116072</v>
      </c>
      <c r="J179">
        <v>22</v>
      </c>
      <c r="K179">
        <v>4</v>
      </c>
      <c r="L179">
        <v>9</v>
      </c>
      <c r="M179">
        <v>2</v>
      </c>
      <c r="N179">
        <v>45</v>
      </c>
      <c r="O179" s="3">
        <v>42634</v>
      </c>
      <c r="P179" t="s">
        <v>647</v>
      </c>
      <c r="Q179">
        <f>data[[#This Row],[Years in Current Role]]/10</f>
        <v>0.4</v>
      </c>
    </row>
    <row r="180" spans="1:17">
      <c r="A180" t="s">
        <v>102</v>
      </c>
      <c r="B180" t="s">
        <v>69</v>
      </c>
      <c r="C180" t="s">
        <v>98</v>
      </c>
      <c r="D180" t="s">
        <v>93</v>
      </c>
      <c r="E180" t="s">
        <v>94</v>
      </c>
      <c r="F180" t="s">
        <v>79</v>
      </c>
      <c r="G180" t="s">
        <v>80</v>
      </c>
      <c r="H180">
        <v>26</v>
      </c>
      <c r="I180">
        <v>86622</v>
      </c>
      <c r="J180">
        <v>4</v>
      </c>
      <c r="K180">
        <v>10</v>
      </c>
      <c r="L180">
        <v>10</v>
      </c>
      <c r="M180">
        <v>1</v>
      </c>
      <c r="N180">
        <v>23</v>
      </c>
      <c r="O180" s="3">
        <v>34811</v>
      </c>
      <c r="P180" t="s">
        <v>648</v>
      </c>
      <c r="Q180">
        <f>data[[#This Row],[Years in Current Role]]/10</f>
        <v>1</v>
      </c>
    </row>
    <row r="181" spans="1:17">
      <c r="A181" t="s">
        <v>75</v>
      </c>
      <c r="B181" t="s">
        <v>85</v>
      </c>
      <c r="C181" t="s">
        <v>98</v>
      </c>
      <c r="D181" t="s">
        <v>82</v>
      </c>
      <c r="E181" t="s">
        <v>96</v>
      </c>
      <c r="F181" t="s">
        <v>73</v>
      </c>
      <c r="G181" t="s">
        <v>84</v>
      </c>
      <c r="H181">
        <v>32</v>
      </c>
      <c r="I181">
        <v>57810</v>
      </c>
      <c r="J181">
        <v>28</v>
      </c>
      <c r="K181">
        <v>5</v>
      </c>
      <c r="L181">
        <v>4</v>
      </c>
      <c r="M181">
        <v>3</v>
      </c>
      <c r="N181">
        <v>36</v>
      </c>
      <c r="O181" s="3">
        <v>40903</v>
      </c>
      <c r="P181" t="s">
        <v>649</v>
      </c>
      <c r="Q181">
        <f>data[[#This Row],[Years in Current Role]]/10</f>
        <v>0.5</v>
      </c>
    </row>
    <row r="182" spans="1:17">
      <c r="A182" t="s">
        <v>81</v>
      </c>
      <c r="B182" t="s">
        <v>69</v>
      </c>
      <c r="C182" t="s">
        <v>98</v>
      </c>
      <c r="D182" t="s">
        <v>93</v>
      </c>
      <c r="E182" t="s">
        <v>72</v>
      </c>
      <c r="F182" t="s">
        <v>73</v>
      </c>
      <c r="G182" t="s">
        <v>80</v>
      </c>
      <c r="H182">
        <v>51</v>
      </c>
      <c r="I182">
        <v>107842</v>
      </c>
      <c r="J182">
        <v>12</v>
      </c>
      <c r="K182">
        <v>10</v>
      </c>
      <c r="L182">
        <v>8</v>
      </c>
      <c r="M182">
        <v>4</v>
      </c>
      <c r="N182">
        <v>35</v>
      </c>
      <c r="O182" s="3">
        <v>39643</v>
      </c>
      <c r="P182" t="s">
        <v>650</v>
      </c>
      <c r="Q182">
        <f>data[[#This Row],[Years in Current Role]]/10</f>
        <v>1</v>
      </c>
    </row>
    <row r="183" spans="1:17">
      <c r="A183" t="s">
        <v>75</v>
      </c>
      <c r="B183" t="s">
        <v>85</v>
      </c>
      <c r="C183" t="s">
        <v>77</v>
      </c>
      <c r="D183" t="s">
        <v>91</v>
      </c>
      <c r="E183" t="s">
        <v>86</v>
      </c>
      <c r="F183" t="s">
        <v>87</v>
      </c>
      <c r="G183" t="s">
        <v>92</v>
      </c>
      <c r="H183">
        <v>36</v>
      </c>
      <c r="I183">
        <v>40503</v>
      </c>
      <c r="J183">
        <v>38</v>
      </c>
      <c r="K183">
        <v>12</v>
      </c>
      <c r="L183">
        <v>10</v>
      </c>
      <c r="M183">
        <v>8</v>
      </c>
      <c r="N183">
        <v>34</v>
      </c>
      <c r="O183" s="3">
        <v>42793</v>
      </c>
      <c r="P183" t="s">
        <v>651</v>
      </c>
      <c r="Q183">
        <f>data[[#This Row],[Years in Current Role]]/10</f>
        <v>1.2</v>
      </c>
    </row>
    <row r="184" spans="1:17">
      <c r="A184" t="s">
        <v>100</v>
      </c>
      <c r="B184" t="s">
        <v>85</v>
      </c>
      <c r="C184" t="s">
        <v>77</v>
      </c>
      <c r="D184" t="s">
        <v>82</v>
      </c>
      <c r="E184" t="s">
        <v>99</v>
      </c>
      <c r="F184" t="s">
        <v>79</v>
      </c>
      <c r="G184" t="s">
        <v>80</v>
      </c>
      <c r="H184">
        <v>48</v>
      </c>
      <c r="I184">
        <v>114761</v>
      </c>
      <c r="J184">
        <v>36</v>
      </c>
      <c r="K184">
        <v>10</v>
      </c>
      <c r="L184">
        <v>3</v>
      </c>
      <c r="M184">
        <v>6</v>
      </c>
      <c r="N184">
        <v>54</v>
      </c>
      <c r="O184" s="3">
        <v>45153</v>
      </c>
      <c r="P184" t="s">
        <v>652</v>
      </c>
      <c r="Q184">
        <f>data[[#This Row],[Years in Current Role]]/10</f>
        <v>1</v>
      </c>
    </row>
    <row r="185" spans="1:17">
      <c r="A185" t="s">
        <v>81</v>
      </c>
      <c r="B185" t="s">
        <v>69</v>
      </c>
      <c r="C185" t="s">
        <v>70</v>
      </c>
      <c r="D185" t="s">
        <v>71</v>
      </c>
      <c r="E185" t="s">
        <v>72</v>
      </c>
      <c r="F185" t="s">
        <v>87</v>
      </c>
      <c r="G185" t="s">
        <v>74</v>
      </c>
      <c r="H185">
        <v>56</v>
      </c>
      <c r="I185">
        <v>66976</v>
      </c>
      <c r="J185">
        <v>5</v>
      </c>
      <c r="K185">
        <v>13</v>
      </c>
      <c r="L185">
        <v>3</v>
      </c>
      <c r="M185">
        <v>2</v>
      </c>
      <c r="N185">
        <v>24</v>
      </c>
      <c r="O185" s="3">
        <v>34905</v>
      </c>
      <c r="P185" t="s">
        <v>653</v>
      </c>
      <c r="Q185">
        <f>data[[#This Row],[Years in Current Role]]/10</f>
        <v>1.3</v>
      </c>
    </row>
    <row r="186" spans="1:17">
      <c r="A186" t="s">
        <v>68</v>
      </c>
      <c r="B186" t="s">
        <v>85</v>
      </c>
      <c r="C186" t="s">
        <v>90</v>
      </c>
      <c r="D186" t="s">
        <v>93</v>
      </c>
      <c r="E186" t="s">
        <v>78</v>
      </c>
      <c r="F186" t="s">
        <v>87</v>
      </c>
      <c r="G186" t="s">
        <v>84</v>
      </c>
      <c r="H186">
        <v>54</v>
      </c>
      <c r="I186">
        <v>41590</v>
      </c>
      <c r="J186">
        <v>13</v>
      </c>
      <c r="K186">
        <v>11</v>
      </c>
      <c r="L186">
        <v>8</v>
      </c>
      <c r="M186">
        <v>9</v>
      </c>
      <c r="N186">
        <v>24</v>
      </c>
      <c r="O186" s="3">
        <v>45512</v>
      </c>
      <c r="P186" t="s">
        <v>654</v>
      </c>
      <c r="Q186">
        <f>data[[#This Row],[Years in Current Role]]/10</f>
        <v>1.1000000000000001</v>
      </c>
    </row>
    <row r="187" spans="1:17">
      <c r="A187" t="s">
        <v>68</v>
      </c>
      <c r="B187" t="s">
        <v>69</v>
      </c>
      <c r="C187" t="s">
        <v>77</v>
      </c>
      <c r="D187" t="s">
        <v>93</v>
      </c>
      <c r="E187" t="s">
        <v>96</v>
      </c>
      <c r="F187" t="s">
        <v>73</v>
      </c>
      <c r="G187" t="s">
        <v>101</v>
      </c>
      <c r="H187">
        <v>41</v>
      </c>
      <c r="I187">
        <v>40886</v>
      </c>
      <c r="J187">
        <v>23</v>
      </c>
      <c r="K187">
        <v>16</v>
      </c>
      <c r="L187">
        <v>5</v>
      </c>
      <c r="M187">
        <v>2</v>
      </c>
      <c r="N187">
        <v>39</v>
      </c>
      <c r="O187" s="3">
        <v>36815</v>
      </c>
      <c r="P187" t="s">
        <v>655</v>
      </c>
      <c r="Q187">
        <f>data[[#This Row],[Years in Current Role]]/10</f>
        <v>1.6</v>
      </c>
    </row>
    <row r="188" spans="1:17">
      <c r="A188" t="s">
        <v>81</v>
      </c>
      <c r="B188" t="s">
        <v>85</v>
      </c>
      <c r="C188" t="s">
        <v>77</v>
      </c>
      <c r="D188" t="s">
        <v>82</v>
      </c>
      <c r="E188" t="s">
        <v>72</v>
      </c>
      <c r="F188" t="s">
        <v>73</v>
      </c>
      <c r="G188" t="s">
        <v>92</v>
      </c>
      <c r="H188">
        <v>37</v>
      </c>
      <c r="I188">
        <v>42866</v>
      </c>
      <c r="J188">
        <v>30</v>
      </c>
      <c r="K188">
        <v>8</v>
      </c>
      <c r="L188">
        <v>3</v>
      </c>
      <c r="M188">
        <v>5</v>
      </c>
      <c r="N188">
        <v>34</v>
      </c>
      <c r="O188" s="3">
        <v>38408</v>
      </c>
      <c r="P188" t="s">
        <v>656</v>
      </c>
      <c r="Q188">
        <f>data[[#This Row],[Years in Current Role]]/10</f>
        <v>0.8</v>
      </c>
    </row>
    <row r="189" spans="1:17">
      <c r="A189" t="s">
        <v>68</v>
      </c>
      <c r="B189" t="s">
        <v>85</v>
      </c>
      <c r="C189" t="s">
        <v>90</v>
      </c>
      <c r="D189" t="s">
        <v>91</v>
      </c>
      <c r="E189" t="s">
        <v>72</v>
      </c>
      <c r="F189" t="s">
        <v>87</v>
      </c>
      <c r="G189" t="s">
        <v>74</v>
      </c>
      <c r="H189">
        <v>55</v>
      </c>
      <c r="I189">
        <v>96624</v>
      </c>
      <c r="J189">
        <v>37</v>
      </c>
      <c r="K189">
        <v>8</v>
      </c>
      <c r="L189">
        <v>10</v>
      </c>
      <c r="M189">
        <v>4</v>
      </c>
      <c r="N189">
        <v>37</v>
      </c>
      <c r="O189" s="3">
        <v>39806</v>
      </c>
      <c r="P189" t="s">
        <v>657</v>
      </c>
      <c r="Q189">
        <f>data[[#This Row],[Years in Current Role]]/10</f>
        <v>0.8</v>
      </c>
    </row>
    <row r="190" spans="1:17">
      <c r="A190" t="s">
        <v>88</v>
      </c>
      <c r="B190" t="s">
        <v>76</v>
      </c>
      <c r="C190" t="s">
        <v>77</v>
      </c>
      <c r="D190" t="s">
        <v>82</v>
      </c>
      <c r="E190" t="s">
        <v>78</v>
      </c>
      <c r="F190" t="s">
        <v>79</v>
      </c>
      <c r="G190" t="s">
        <v>97</v>
      </c>
      <c r="H190">
        <v>23</v>
      </c>
      <c r="I190">
        <v>98899</v>
      </c>
      <c r="J190">
        <v>25</v>
      </c>
      <c r="K190">
        <v>8</v>
      </c>
      <c r="L190">
        <v>11</v>
      </c>
      <c r="M190">
        <v>7</v>
      </c>
      <c r="N190">
        <v>21</v>
      </c>
      <c r="O190" s="3">
        <v>42932</v>
      </c>
      <c r="P190" t="s">
        <v>658</v>
      </c>
      <c r="Q190">
        <f>data[[#This Row],[Years in Current Role]]/10</f>
        <v>0.8</v>
      </c>
    </row>
    <row r="191" spans="1:17">
      <c r="A191" t="s">
        <v>81</v>
      </c>
      <c r="B191" t="s">
        <v>76</v>
      </c>
      <c r="C191" t="s">
        <v>98</v>
      </c>
      <c r="D191" t="s">
        <v>91</v>
      </c>
      <c r="E191" t="s">
        <v>83</v>
      </c>
      <c r="F191" t="s">
        <v>73</v>
      </c>
      <c r="G191" t="s">
        <v>84</v>
      </c>
      <c r="H191">
        <v>56</v>
      </c>
      <c r="I191">
        <v>62792</v>
      </c>
      <c r="J191">
        <v>27</v>
      </c>
      <c r="K191">
        <v>13</v>
      </c>
      <c r="L191">
        <v>1</v>
      </c>
      <c r="M191">
        <v>8</v>
      </c>
      <c r="N191">
        <v>48</v>
      </c>
      <c r="O191" s="3">
        <v>37778</v>
      </c>
      <c r="P191" t="s">
        <v>659</v>
      </c>
      <c r="Q191">
        <f>data[[#This Row],[Years in Current Role]]/10</f>
        <v>1.3</v>
      </c>
    </row>
    <row r="192" spans="1:17">
      <c r="A192" t="s">
        <v>75</v>
      </c>
      <c r="B192" t="s">
        <v>69</v>
      </c>
      <c r="C192" t="s">
        <v>98</v>
      </c>
      <c r="D192" t="s">
        <v>91</v>
      </c>
      <c r="E192" t="s">
        <v>86</v>
      </c>
      <c r="F192" t="s">
        <v>79</v>
      </c>
      <c r="G192" t="s">
        <v>89</v>
      </c>
      <c r="H192">
        <v>61</v>
      </c>
      <c r="I192">
        <v>39764</v>
      </c>
      <c r="J192">
        <v>14</v>
      </c>
      <c r="K192">
        <v>2</v>
      </c>
      <c r="L192">
        <v>3</v>
      </c>
      <c r="M192">
        <v>5</v>
      </c>
      <c r="N192">
        <v>32</v>
      </c>
      <c r="O192" s="3">
        <v>40797</v>
      </c>
      <c r="P192" t="s">
        <v>660</v>
      </c>
      <c r="Q192">
        <f>data[[#This Row],[Years in Current Role]]/10</f>
        <v>0.2</v>
      </c>
    </row>
    <row r="193" spans="1:17">
      <c r="A193" t="s">
        <v>81</v>
      </c>
      <c r="B193" t="s">
        <v>76</v>
      </c>
      <c r="C193" t="s">
        <v>90</v>
      </c>
      <c r="D193" t="s">
        <v>93</v>
      </c>
      <c r="E193" t="s">
        <v>99</v>
      </c>
      <c r="F193" t="s">
        <v>79</v>
      </c>
      <c r="G193" t="s">
        <v>89</v>
      </c>
      <c r="H193">
        <v>49</v>
      </c>
      <c r="I193">
        <v>116156</v>
      </c>
      <c r="J193">
        <v>36</v>
      </c>
      <c r="K193">
        <v>12</v>
      </c>
      <c r="L193">
        <v>12</v>
      </c>
      <c r="M193">
        <v>5</v>
      </c>
      <c r="N193">
        <v>23</v>
      </c>
      <c r="O193" s="3">
        <v>34823</v>
      </c>
      <c r="P193" t="s">
        <v>661</v>
      </c>
      <c r="Q193">
        <f>data[[#This Row],[Years in Current Role]]/10</f>
        <v>1.2</v>
      </c>
    </row>
    <row r="194" spans="1:17">
      <c r="A194" t="s">
        <v>68</v>
      </c>
      <c r="B194" t="s">
        <v>69</v>
      </c>
      <c r="C194" t="s">
        <v>70</v>
      </c>
      <c r="D194" t="s">
        <v>82</v>
      </c>
      <c r="E194" t="s">
        <v>94</v>
      </c>
      <c r="F194" t="s">
        <v>87</v>
      </c>
      <c r="G194" t="s">
        <v>101</v>
      </c>
      <c r="H194">
        <v>60</v>
      </c>
      <c r="I194">
        <v>72727</v>
      </c>
      <c r="J194">
        <v>39</v>
      </c>
      <c r="K194">
        <v>10</v>
      </c>
      <c r="L194">
        <v>9</v>
      </c>
      <c r="M194">
        <v>2</v>
      </c>
      <c r="N194">
        <v>29</v>
      </c>
      <c r="O194" s="3">
        <v>41479</v>
      </c>
      <c r="P194" t="s">
        <v>662</v>
      </c>
      <c r="Q194">
        <f>data[[#This Row],[Years in Current Role]]/10</f>
        <v>1</v>
      </c>
    </row>
    <row r="195" spans="1:17">
      <c r="A195" t="s">
        <v>88</v>
      </c>
      <c r="B195" t="s">
        <v>76</v>
      </c>
      <c r="C195" t="s">
        <v>70</v>
      </c>
      <c r="D195" t="s">
        <v>82</v>
      </c>
      <c r="E195" t="s">
        <v>83</v>
      </c>
      <c r="F195" t="s">
        <v>87</v>
      </c>
      <c r="G195" t="s">
        <v>80</v>
      </c>
      <c r="H195">
        <v>27</v>
      </c>
      <c r="I195">
        <v>108471</v>
      </c>
      <c r="J195">
        <v>16</v>
      </c>
      <c r="K195">
        <v>12</v>
      </c>
      <c r="L195">
        <v>5</v>
      </c>
      <c r="M195">
        <v>8</v>
      </c>
      <c r="N195">
        <v>50</v>
      </c>
      <c r="O195" s="3">
        <v>34734</v>
      </c>
      <c r="P195" t="s">
        <v>663</v>
      </c>
      <c r="Q195">
        <f>data[[#This Row],[Years in Current Role]]/10</f>
        <v>1.2</v>
      </c>
    </row>
    <row r="196" spans="1:17">
      <c r="A196" t="s">
        <v>88</v>
      </c>
      <c r="B196" t="s">
        <v>85</v>
      </c>
      <c r="C196" t="s">
        <v>90</v>
      </c>
      <c r="D196" t="s">
        <v>91</v>
      </c>
      <c r="E196" t="s">
        <v>96</v>
      </c>
      <c r="F196" t="s">
        <v>87</v>
      </c>
      <c r="G196" t="s">
        <v>101</v>
      </c>
      <c r="H196">
        <v>30</v>
      </c>
      <c r="I196">
        <v>38068</v>
      </c>
      <c r="J196">
        <v>22</v>
      </c>
      <c r="K196">
        <v>11</v>
      </c>
      <c r="L196">
        <v>12</v>
      </c>
      <c r="M196">
        <v>2</v>
      </c>
      <c r="N196">
        <v>27</v>
      </c>
      <c r="O196" s="3">
        <v>36869</v>
      </c>
      <c r="P196" t="s">
        <v>664</v>
      </c>
      <c r="Q196">
        <f>data[[#This Row],[Years in Current Role]]/10</f>
        <v>1.1000000000000001</v>
      </c>
    </row>
    <row r="197" spans="1:17">
      <c r="A197" t="s">
        <v>100</v>
      </c>
      <c r="B197" t="s">
        <v>69</v>
      </c>
      <c r="C197" t="s">
        <v>90</v>
      </c>
      <c r="D197" t="s">
        <v>82</v>
      </c>
      <c r="E197" t="s">
        <v>72</v>
      </c>
      <c r="F197" t="s">
        <v>87</v>
      </c>
      <c r="G197" t="s">
        <v>89</v>
      </c>
      <c r="H197">
        <v>41</v>
      </c>
      <c r="I197">
        <v>37295</v>
      </c>
      <c r="J197">
        <v>21</v>
      </c>
      <c r="K197">
        <v>15</v>
      </c>
      <c r="L197">
        <v>10</v>
      </c>
      <c r="M197">
        <v>6</v>
      </c>
      <c r="N197">
        <v>22</v>
      </c>
      <c r="O197" s="3">
        <v>42692</v>
      </c>
      <c r="P197" t="s">
        <v>665</v>
      </c>
      <c r="Q197">
        <f>data[[#This Row],[Years in Current Role]]/10</f>
        <v>1.5</v>
      </c>
    </row>
    <row r="198" spans="1:17">
      <c r="A198" t="s">
        <v>75</v>
      </c>
      <c r="B198" t="s">
        <v>69</v>
      </c>
      <c r="C198" t="s">
        <v>98</v>
      </c>
      <c r="D198" t="s">
        <v>71</v>
      </c>
      <c r="E198" t="s">
        <v>78</v>
      </c>
      <c r="F198" t="s">
        <v>73</v>
      </c>
      <c r="G198" t="s">
        <v>97</v>
      </c>
      <c r="H198">
        <v>22</v>
      </c>
      <c r="I198">
        <v>71160</v>
      </c>
      <c r="J198">
        <v>21</v>
      </c>
      <c r="K198">
        <v>16</v>
      </c>
      <c r="L198">
        <v>2</v>
      </c>
      <c r="M198">
        <v>8</v>
      </c>
      <c r="N198">
        <v>28</v>
      </c>
      <c r="O198" s="3">
        <v>37145</v>
      </c>
      <c r="P198" t="s">
        <v>666</v>
      </c>
      <c r="Q198">
        <f>data[[#This Row],[Years in Current Role]]/10</f>
        <v>1.6</v>
      </c>
    </row>
    <row r="199" spans="1:17">
      <c r="A199" t="s">
        <v>95</v>
      </c>
      <c r="B199" t="s">
        <v>85</v>
      </c>
      <c r="C199" t="s">
        <v>70</v>
      </c>
      <c r="D199" t="s">
        <v>71</v>
      </c>
      <c r="E199" t="s">
        <v>78</v>
      </c>
      <c r="F199" t="s">
        <v>73</v>
      </c>
      <c r="G199" t="s">
        <v>92</v>
      </c>
      <c r="H199">
        <v>29</v>
      </c>
      <c r="I199">
        <v>41390</v>
      </c>
      <c r="J199">
        <v>8</v>
      </c>
      <c r="K199">
        <v>17</v>
      </c>
      <c r="L199">
        <v>7</v>
      </c>
      <c r="M199">
        <v>6</v>
      </c>
      <c r="N199">
        <v>49</v>
      </c>
      <c r="O199" s="3">
        <v>37352</v>
      </c>
      <c r="P199" t="s">
        <v>667</v>
      </c>
      <c r="Q199">
        <f>data[[#This Row],[Years in Current Role]]/10</f>
        <v>1.7</v>
      </c>
    </row>
    <row r="200" spans="1:17">
      <c r="A200" t="s">
        <v>95</v>
      </c>
      <c r="B200" t="s">
        <v>69</v>
      </c>
      <c r="C200" t="s">
        <v>77</v>
      </c>
      <c r="D200" t="s">
        <v>82</v>
      </c>
      <c r="E200" t="s">
        <v>86</v>
      </c>
      <c r="F200" t="s">
        <v>87</v>
      </c>
      <c r="G200" t="s">
        <v>92</v>
      </c>
      <c r="H200">
        <v>44</v>
      </c>
      <c r="I200">
        <v>50131</v>
      </c>
      <c r="J200">
        <v>16</v>
      </c>
      <c r="K200">
        <v>2</v>
      </c>
      <c r="L200">
        <v>2</v>
      </c>
      <c r="M200">
        <v>4</v>
      </c>
      <c r="N200">
        <v>30</v>
      </c>
      <c r="O200" s="3">
        <v>39595</v>
      </c>
      <c r="P200" t="s">
        <v>668</v>
      </c>
      <c r="Q200">
        <f>data[[#This Row],[Years in Current Role]]/10</f>
        <v>0.2</v>
      </c>
    </row>
    <row r="201" spans="1:17">
      <c r="A201" t="s">
        <v>81</v>
      </c>
      <c r="B201" t="s">
        <v>69</v>
      </c>
      <c r="C201" t="s">
        <v>98</v>
      </c>
      <c r="D201" t="s">
        <v>82</v>
      </c>
      <c r="E201" t="s">
        <v>83</v>
      </c>
      <c r="F201" t="s">
        <v>73</v>
      </c>
      <c r="G201" t="s">
        <v>84</v>
      </c>
      <c r="H201">
        <v>24</v>
      </c>
      <c r="I201">
        <v>105969</v>
      </c>
      <c r="J201">
        <v>31</v>
      </c>
      <c r="K201">
        <v>18</v>
      </c>
      <c r="L201">
        <v>4</v>
      </c>
      <c r="M201">
        <v>4</v>
      </c>
      <c r="N201">
        <v>54</v>
      </c>
      <c r="O201" s="3">
        <v>45398</v>
      </c>
      <c r="P201" t="s">
        <v>669</v>
      </c>
      <c r="Q201">
        <f>data[[#This Row],[Years in Current Role]]/10</f>
        <v>1.8</v>
      </c>
    </row>
    <row r="202" spans="1:17">
      <c r="A202" t="s">
        <v>100</v>
      </c>
      <c r="B202" t="s">
        <v>76</v>
      </c>
      <c r="C202" t="s">
        <v>90</v>
      </c>
      <c r="D202" t="s">
        <v>91</v>
      </c>
      <c r="E202" t="s">
        <v>94</v>
      </c>
      <c r="F202" t="s">
        <v>87</v>
      </c>
      <c r="G202" t="s">
        <v>92</v>
      </c>
      <c r="H202">
        <v>25</v>
      </c>
      <c r="I202">
        <v>45038</v>
      </c>
      <c r="J202">
        <v>10</v>
      </c>
      <c r="K202">
        <v>12</v>
      </c>
      <c r="L202">
        <v>12</v>
      </c>
      <c r="M202">
        <v>6</v>
      </c>
      <c r="N202">
        <v>56</v>
      </c>
      <c r="O202" s="3">
        <v>37152</v>
      </c>
      <c r="P202" t="s">
        <v>670</v>
      </c>
      <c r="Q202">
        <f>data[[#This Row],[Years in Current Role]]/10</f>
        <v>1.2</v>
      </c>
    </row>
    <row r="203" spans="1:17">
      <c r="A203" t="s">
        <v>102</v>
      </c>
      <c r="B203" t="s">
        <v>69</v>
      </c>
      <c r="C203" t="s">
        <v>70</v>
      </c>
      <c r="D203" t="s">
        <v>71</v>
      </c>
      <c r="E203" t="s">
        <v>86</v>
      </c>
      <c r="F203" t="s">
        <v>79</v>
      </c>
      <c r="G203" t="s">
        <v>84</v>
      </c>
      <c r="H203">
        <v>46</v>
      </c>
      <c r="I203">
        <v>82327</v>
      </c>
      <c r="J203">
        <v>32</v>
      </c>
      <c r="K203">
        <v>19</v>
      </c>
      <c r="L203">
        <v>7</v>
      </c>
      <c r="M203">
        <v>4</v>
      </c>
      <c r="N203">
        <v>32</v>
      </c>
      <c r="O203" s="3">
        <v>40574</v>
      </c>
      <c r="P203" t="s">
        <v>671</v>
      </c>
      <c r="Q203">
        <f>data[[#This Row],[Years in Current Role]]/10</f>
        <v>1.9</v>
      </c>
    </row>
    <row r="204" spans="1:17">
      <c r="A204" t="s">
        <v>81</v>
      </c>
      <c r="B204" t="s">
        <v>85</v>
      </c>
      <c r="C204" t="s">
        <v>77</v>
      </c>
      <c r="D204" t="s">
        <v>71</v>
      </c>
      <c r="E204" t="s">
        <v>72</v>
      </c>
      <c r="F204" t="s">
        <v>79</v>
      </c>
      <c r="G204" t="s">
        <v>84</v>
      </c>
      <c r="H204">
        <v>59</v>
      </c>
      <c r="I204">
        <v>107064</v>
      </c>
      <c r="J204">
        <v>34</v>
      </c>
      <c r="K204">
        <v>18</v>
      </c>
      <c r="L204">
        <v>4</v>
      </c>
      <c r="M204">
        <v>8</v>
      </c>
      <c r="N204">
        <v>55</v>
      </c>
      <c r="O204" s="3">
        <v>35705</v>
      </c>
      <c r="P204" t="s">
        <v>672</v>
      </c>
      <c r="Q204">
        <f>data[[#This Row],[Years in Current Role]]/10</f>
        <v>1.8</v>
      </c>
    </row>
    <row r="205" spans="1:17">
      <c r="A205" t="s">
        <v>100</v>
      </c>
      <c r="B205" t="s">
        <v>76</v>
      </c>
      <c r="C205" t="s">
        <v>77</v>
      </c>
      <c r="D205" t="s">
        <v>93</v>
      </c>
      <c r="E205" t="s">
        <v>86</v>
      </c>
      <c r="F205" t="s">
        <v>79</v>
      </c>
      <c r="G205" t="s">
        <v>84</v>
      </c>
      <c r="H205">
        <v>36</v>
      </c>
      <c r="I205">
        <v>51281</v>
      </c>
      <c r="J205">
        <v>9</v>
      </c>
      <c r="K205">
        <v>17</v>
      </c>
      <c r="L205">
        <v>7</v>
      </c>
      <c r="M205">
        <v>9</v>
      </c>
      <c r="N205">
        <v>32</v>
      </c>
      <c r="O205" s="3">
        <v>38857</v>
      </c>
      <c r="P205" t="s">
        <v>673</v>
      </c>
      <c r="Q205">
        <f>data[[#This Row],[Years in Current Role]]/10</f>
        <v>1.7</v>
      </c>
    </row>
    <row r="206" spans="1:17">
      <c r="A206" t="s">
        <v>75</v>
      </c>
      <c r="B206" t="s">
        <v>76</v>
      </c>
      <c r="C206" t="s">
        <v>98</v>
      </c>
      <c r="D206" t="s">
        <v>91</v>
      </c>
      <c r="E206" t="s">
        <v>99</v>
      </c>
      <c r="F206" t="s">
        <v>87</v>
      </c>
      <c r="G206" t="s">
        <v>89</v>
      </c>
      <c r="H206">
        <v>42</v>
      </c>
      <c r="I206">
        <v>84189</v>
      </c>
      <c r="J206">
        <v>17</v>
      </c>
      <c r="K206">
        <v>6</v>
      </c>
      <c r="L206">
        <v>7</v>
      </c>
      <c r="M206">
        <v>1</v>
      </c>
      <c r="N206">
        <v>31</v>
      </c>
      <c r="O206" s="3">
        <v>42749</v>
      </c>
      <c r="P206" t="s">
        <v>674</v>
      </c>
      <c r="Q206">
        <f>data[[#This Row],[Years in Current Role]]/10</f>
        <v>0.6</v>
      </c>
    </row>
    <row r="207" spans="1:17">
      <c r="A207" t="s">
        <v>75</v>
      </c>
      <c r="B207" t="s">
        <v>85</v>
      </c>
      <c r="C207" t="s">
        <v>70</v>
      </c>
      <c r="D207" t="s">
        <v>93</v>
      </c>
      <c r="E207" t="s">
        <v>78</v>
      </c>
      <c r="F207" t="s">
        <v>79</v>
      </c>
      <c r="G207" t="s">
        <v>89</v>
      </c>
      <c r="H207">
        <v>56</v>
      </c>
      <c r="I207">
        <v>78511</v>
      </c>
      <c r="J207">
        <v>11</v>
      </c>
      <c r="K207">
        <v>15</v>
      </c>
      <c r="L207">
        <v>1</v>
      </c>
      <c r="M207">
        <v>4</v>
      </c>
      <c r="N207">
        <v>56</v>
      </c>
      <c r="O207" s="3">
        <v>38457</v>
      </c>
      <c r="P207" t="s">
        <v>675</v>
      </c>
      <c r="Q207">
        <f>data[[#This Row],[Years in Current Role]]/10</f>
        <v>1.5</v>
      </c>
    </row>
    <row r="208" spans="1:17">
      <c r="A208" t="s">
        <v>75</v>
      </c>
      <c r="B208" t="s">
        <v>85</v>
      </c>
      <c r="C208" t="s">
        <v>70</v>
      </c>
      <c r="D208" t="s">
        <v>71</v>
      </c>
      <c r="E208" t="s">
        <v>78</v>
      </c>
      <c r="F208" t="s">
        <v>73</v>
      </c>
      <c r="G208" t="s">
        <v>80</v>
      </c>
      <c r="H208">
        <v>35</v>
      </c>
      <c r="I208">
        <v>38605</v>
      </c>
      <c r="J208">
        <v>32</v>
      </c>
      <c r="K208">
        <v>3</v>
      </c>
      <c r="L208">
        <v>6</v>
      </c>
      <c r="M208">
        <v>4</v>
      </c>
      <c r="N208">
        <v>29</v>
      </c>
      <c r="O208" s="3">
        <v>35698</v>
      </c>
      <c r="P208" t="s">
        <v>676</v>
      </c>
      <c r="Q208">
        <f>data[[#This Row],[Years in Current Role]]/10</f>
        <v>0.3</v>
      </c>
    </row>
    <row r="209" spans="1:17">
      <c r="A209" t="s">
        <v>75</v>
      </c>
      <c r="B209" t="s">
        <v>76</v>
      </c>
      <c r="C209" t="s">
        <v>90</v>
      </c>
      <c r="D209" t="s">
        <v>91</v>
      </c>
      <c r="E209" t="s">
        <v>96</v>
      </c>
      <c r="F209" t="s">
        <v>79</v>
      </c>
      <c r="G209" t="s">
        <v>74</v>
      </c>
      <c r="H209">
        <v>57</v>
      </c>
      <c r="I209">
        <v>31381</v>
      </c>
      <c r="J209">
        <v>10</v>
      </c>
      <c r="K209">
        <v>6</v>
      </c>
      <c r="L209">
        <v>9</v>
      </c>
      <c r="M209">
        <v>2</v>
      </c>
      <c r="N209">
        <v>28</v>
      </c>
      <c r="O209" s="3">
        <v>38348</v>
      </c>
      <c r="P209" t="s">
        <v>677</v>
      </c>
      <c r="Q209">
        <f>data[[#This Row],[Years in Current Role]]/10</f>
        <v>0.6</v>
      </c>
    </row>
    <row r="210" spans="1:17">
      <c r="A210" t="s">
        <v>75</v>
      </c>
      <c r="B210" t="s">
        <v>69</v>
      </c>
      <c r="C210" t="s">
        <v>70</v>
      </c>
      <c r="D210" t="s">
        <v>82</v>
      </c>
      <c r="E210" t="s">
        <v>96</v>
      </c>
      <c r="F210" t="s">
        <v>79</v>
      </c>
      <c r="G210" t="s">
        <v>84</v>
      </c>
      <c r="H210">
        <v>33</v>
      </c>
      <c r="I210">
        <v>96634</v>
      </c>
      <c r="J210">
        <v>22</v>
      </c>
      <c r="K210">
        <v>3</v>
      </c>
      <c r="L210">
        <v>2</v>
      </c>
      <c r="M210">
        <v>6</v>
      </c>
      <c r="N210">
        <v>26</v>
      </c>
      <c r="O210" s="3">
        <v>44943</v>
      </c>
      <c r="P210" t="s">
        <v>678</v>
      </c>
      <c r="Q210">
        <f>data[[#This Row],[Years in Current Role]]/10</f>
        <v>0.3</v>
      </c>
    </row>
    <row r="211" spans="1:17">
      <c r="A211" t="s">
        <v>100</v>
      </c>
      <c r="B211" t="s">
        <v>76</v>
      </c>
      <c r="C211" t="s">
        <v>70</v>
      </c>
      <c r="D211" t="s">
        <v>91</v>
      </c>
      <c r="E211" t="s">
        <v>94</v>
      </c>
      <c r="F211" t="s">
        <v>79</v>
      </c>
      <c r="G211" t="s">
        <v>84</v>
      </c>
      <c r="H211">
        <v>38</v>
      </c>
      <c r="I211">
        <v>49810</v>
      </c>
      <c r="J211">
        <v>17</v>
      </c>
      <c r="K211">
        <v>1</v>
      </c>
      <c r="L211">
        <v>14</v>
      </c>
      <c r="M211">
        <v>3</v>
      </c>
      <c r="N211">
        <v>21</v>
      </c>
      <c r="O211" s="3">
        <v>40465</v>
      </c>
      <c r="P211" t="s">
        <v>679</v>
      </c>
      <c r="Q211">
        <f>data[[#This Row],[Years in Current Role]]/10</f>
        <v>0.1</v>
      </c>
    </row>
    <row r="212" spans="1:17">
      <c r="A212" t="s">
        <v>100</v>
      </c>
      <c r="B212" t="s">
        <v>85</v>
      </c>
      <c r="C212" t="s">
        <v>98</v>
      </c>
      <c r="D212" t="s">
        <v>82</v>
      </c>
      <c r="E212" t="s">
        <v>72</v>
      </c>
      <c r="F212" t="s">
        <v>73</v>
      </c>
      <c r="G212" t="s">
        <v>74</v>
      </c>
      <c r="H212">
        <v>60</v>
      </c>
      <c r="I212">
        <v>54322</v>
      </c>
      <c r="J212">
        <v>4</v>
      </c>
      <c r="K212">
        <v>13</v>
      </c>
      <c r="L212">
        <v>3</v>
      </c>
      <c r="M212">
        <v>7</v>
      </c>
      <c r="N212">
        <v>42</v>
      </c>
      <c r="O212" s="3">
        <v>34865</v>
      </c>
      <c r="P212" t="s">
        <v>680</v>
      </c>
      <c r="Q212">
        <f>data[[#This Row],[Years in Current Role]]/10</f>
        <v>1.3</v>
      </c>
    </row>
    <row r="213" spans="1:17">
      <c r="A213" t="s">
        <v>88</v>
      </c>
      <c r="B213" t="s">
        <v>76</v>
      </c>
      <c r="C213" t="s">
        <v>70</v>
      </c>
      <c r="D213" t="s">
        <v>82</v>
      </c>
      <c r="E213" t="s">
        <v>99</v>
      </c>
      <c r="F213" t="s">
        <v>87</v>
      </c>
      <c r="G213" t="s">
        <v>101</v>
      </c>
      <c r="H213">
        <v>30</v>
      </c>
      <c r="I213">
        <v>71869</v>
      </c>
      <c r="J213">
        <v>25</v>
      </c>
      <c r="K213">
        <v>14</v>
      </c>
      <c r="L213">
        <v>10</v>
      </c>
      <c r="M213">
        <v>5</v>
      </c>
      <c r="N213">
        <v>58</v>
      </c>
      <c r="O213" s="3">
        <v>36644</v>
      </c>
      <c r="P213" t="s">
        <v>681</v>
      </c>
      <c r="Q213">
        <f>data[[#This Row],[Years in Current Role]]/10</f>
        <v>1.4</v>
      </c>
    </row>
    <row r="214" spans="1:17">
      <c r="A214" t="s">
        <v>95</v>
      </c>
      <c r="B214" t="s">
        <v>85</v>
      </c>
      <c r="C214" t="s">
        <v>77</v>
      </c>
      <c r="D214" t="s">
        <v>91</v>
      </c>
      <c r="E214" t="s">
        <v>83</v>
      </c>
      <c r="F214" t="s">
        <v>73</v>
      </c>
      <c r="G214" t="s">
        <v>84</v>
      </c>
      <c r="H214">
        <v>56</v>
      </c>
      <c r="I214">
        <v>62955</v>
      </c>
      <c r="J214">
        <v>21</v>
      </c>
      <c r="K214">
        <v>13</v>
      </c>
      <c r="L214">
        <v>5</v>
      </c>
      <c r="M214">
        <v>4</v>
      </c>
      <c r="N214">
        <v>59</v>
      </c>
      <c r="O214" s="3">
        <v>35034</v>
      </c>
      <c r="P214" t="s">
        <v>682</v>
      </c>
      <c r="Q214">
        <f>data[[#This Row],[Years in Current Role]]/10</f>
        <v>1.3</v>
      </c>
    </row>
    <row r="215" spans="1:17">
      <c r="A215" t="s">
        <v>68</v>
      </c>
      <c r="B215" t="s">
        <v>76</v>
      </c>
      <c r="C215" t="s">
        <v>98</v>
      </c>
      <c r="D215" t="s">
        <v>82</v>
      </c>
      <c r="E215" t="s">
        <v>86</v>
      </c>
      <c r="F215" t="s">
        <v>87</v>
      </c>
      <c r="G215" t="s">
        <v>80</v>
      </c>
      <c r="H215">
        <v>34</v>
      </c>
      <c r="I215">
        <v>91388</v>
      </c>
      <c r="J215">
        <v>37</v>
      </c>
      <c r="K215">
        <v>4</v>
      </c>
      <c r="L215">
        <v>9</v>
      </c>
      <c r="M215">
        <v>5</v>
      </c>
      <c r="N215">
        <v>58</v>
      </c>
      <c r="O215" s="3">
        <v>40586</v>
      </c>
      <c r="P215" t="s">
        <v>683</v>
      </c>
      <c r="Q215">
        <f>data[[#This Row],[Years in Current Role]]/10</f>
        <v>0.4</v>
      </c>
    </row>
    <row r="216" spans="1:17">
      <c r="A216" t="s">
        <v>75</v>
      </c>
      <c r="B216" t="s">
        <v>69</v>
      </c>
      <c r="C216" t="s">
        <v>98</v>
      </c>
      <c r="D216" t="s">
        <v>93</v>
      </c>
      <c r="E216" t="s">
        <v>94</v>
      </c>
      <c r="F216" t="s">
        <v>87</v>
      </c>
      <c r="G216" t="s">
        <v>92</v>
      </c>
      <c r="H216">
        <v>36</v>
      </c>
      <c r="I216">
        <v>40207</v>
      </c>
      <c r="J216">
        <v>38</v>
      </c>
      <c r="K216">
        <v>7</v>
      </c>
      <c r="L216">
        <v>4</v>
      </c>
      <c r="M216">
        <v>8</v>
      </c>
      <c r="N216">
        <v>40</v>
      </c>
      <c r="O216" s="3">
        <v>43886</v>
      </c>
      <c r="P216" t="s">
        <v>684</v>
      </c>
      <c r="Q216">
        <f>data[[#This Row],[Years in Current Role]]/10</f>
        <v>0.7</v>
      </c>
    </row>
    <row r="217" spans="1:17">
      <c r="A217" t="s">
        <v>102</v>
      </c>
      <c r="B217" t="s">
        <v>76</v>
      </c>
      <c r="C217" t="s">
        <v>90</v>
      </c>
      <c r="D217" t="s">
        <v>71</v>
      </c>
      <c r="E217" t="s">
        <v>72</v>
      </c>
      <c r="F217" t="s">
        <v>79</v>
      </c>
      <c r="G217" t="s">
        <v>92</v>
      </c>
      <c r="H217">
        <v>39</v>
      </c>
      <c r="I217">
        <v>117329</v>
      </c>
      <c r="J217">
        <v>1</v>
      </c>
      <c r="K217">
        <v>10</v>
      </c>
      <c r="L217">
        <v>1</v>
      </c>
      <c r="M217">
        <v>3</v>
      </c>
      <c r="N217">
        <v>42</v>
      </c>
      <c r="O217" s="3">
        <v>42069</v>
      </c>
      <c r="P217" t="s">
        <v>685</v>
      </c>
      <c r="Q217">
        <f>data[[#This Row],[Years in Current Role]]/10</f>
        <v>1</v>
      </c>
    </row>
    <row r="218" spans="1:17">
      <c r="A218" t="s">
        <v>68</v>
      </c>
      <c r="B218" t="s">
        <v>76</v>
      </c>
      <c r="C218" t="s">
        <v>70</v>
      </c>
      <c r="D218" t="s">
        <v>82</v>
      </c>
      <c r="E218" t="s">
        <v>96</v>
      </c>
      <c r="F218" t="s">
        <v>87</v>
      </c>
      <c r="G218" t="s">
        <v>97</v>
      </c>
      <c r="H218">
        <v>54</v>
      </c>
      <c r="I218">
        <v>97628</v>
      </c>
      <c r="J218">
        <v>25</v>
      </c>
      <c r="K218">
        <v>7</v>
      </c>
      <c r="L218">
        <v>4</v>
      </c>
      <c r="M218">
        <v>7</v>
      </c>
      <c r="N218">
        <v>48</v>
      </c>
      <c r="O218" s="3">
        <v>34764</v>
      </c>
      <c r="P218" t="s">
        <v>686</v>
      </c>
      <c r="Q218">
        <f>data[[#This Row],[Years in Current Role]]/10</f>
        <v>0.7</v>
      </c>
    </row>
    <row r="219" spans="1:17">
      <c r="A219" t="s">
        <v>100</v>
      </c>
      <c r="B219" t="s">
        <v>85</v>
      </c>
      <c r="C219" t="s">
        <v>90</v>
      </c>
      <c r="D219" t="s">
        <v>93</v>
      </c>
      <c r="E219" t="s">
        <v>86</v>
      </c>
      <c r="F219" t="s">
        <v>73</v>
      </c>
      <c r="G219" t="s">
        <v>97</v>
      </c>
      <c r="H219">
        <v>27</v>
      </c>
      <c r="I219">
        <v>58220</v>
      </c>
      <c r="J219">
        <v>36</v>
      </c>
      <c r="K219">
        <v>15</v>
      </c>
      <c r="L219">
        <v>6</v>
      </c>
      <c r="M219">
        <v>6</v>
      </c>
      <c r="N219">
        <v>33</v>
      </c>
      <c r="O219" s="3">
        <v>39184</v>
      </c>
      <c r="P219" t="s">
        <v>687</v>
      </c>
      <c r="Q219">
        <f>data[[#This Row],[Years in Current Role]]/10</f>
        <v>1.5</v>
      </c>
    </row>
    <row r="220" spans="1:17">
      <c r="A220" t="s">
        <v>102</v>
      </c>
      <c r="B220" t="s">
        <v>85</v>
      </c>
      <c r="C220" t="s">
        <v>77</v>
      </c>
      <c r="D220" t="s">
        <v>82</v>
      </c>
      <c r="E220" t="s">
        <v>96</v>
      </c>
      <c r="F220" t="s">
        <v>73</v>
      </c>
      <c r="G220" t="s">
        <v>92</v>
      </c>
      <c r="H220">
        <v>48</v>
      </c>
      <c r="I220">
        <v>114050</v>
      </c>
      <c r="J220">
        <v>17</v>
      </c>
      <c r="K220">
        <v>15</v>
      </c>
      <c r="L220">
        <v>5</v>
      </c>
      <c r="M220">
        <v>1</v>
      </c>
      <c r="N220">
        <v>45</v>
      </c>
      <c r="O220" s="3">
        <v>43774</v>
      </c>
      <c r="P220" t="s">
        <v>688</v>
      </c>
      <c r="Q220">
        <f>data[[#This Row],[Years in Current Role]]/10</f>
        <v>1.5</v>
      </c>
    </row>
    <row r="221" spans="1:17">
      <c r="A221" t="s">
        <v>102</v>
      </c>
      <c r="B221" t="s">
        <v>85</v>
      </c>
      <c r="C221" t="s">
        <v>98</v>
      </c>
      <c r="D221" t="s">
        <v>71</v>
      </c>
      <c r="E221" t="s">
        <v>86</v>
      </c>
      <c r="F221" t="s">
        <v>87</v>
      </c>
      <c r="G221" t="s">
        <v>92</v>
      </c>
      <c r="H221">
        <v>44</v>
      </c>
      <c r="I221">
        <v>104085</v>
      </c>
      <c r="J221">
        <v>24</v>
      </c>
      <c r="K221">
        <v>4</v>
      </c>
      <c r="L221">
        <v>14</v>
      </c>
      <c r="M221">
        <v>7</v>
      </c>
      <c r="N221">
        <v>24</v>
      </c>
      <c r="O221" s="3">
        <v>36867</v>
      </c>
      <c r="P221" t="s">
        <v>689</v>
      </c>
      <c r="Q221">
        <f>data[[#This Row],[Years in Current Role]]/10</f>
        <v>0.4</v>
      </c>
    </row>
    <row r="222" spans="1:17">
      <c r="A222" t="s">
        <v>102</v>
      </c>
      <c r="B222" t="s">
        <v>76</v>
      </c>
      <c r="C222" t="s">
        <v>98</v>
      </c>
      <c r="D222" t="s">
        <v>93</v>
      </c>
      <c r="E222" t="s">
        <v>83</v>
      </c>
      <c r="F222" t="s">
        <v>79</v>
      </c>
      <c r="G222" t="s">
        <v>89</v>
      </c>
      <c r="H222">
        <v>48</v>
      </c>
      <c r="I222">
        <v>52031</v>
      </c>
      <c r="J222">
        <v>2</v>
      </c>
      <c r="K222">
        <v>6</v>
      </c>
      <c r="L222">
        <v>13</v>
      </c>
      <c r="M222">
        <v>7</v>
      </c>
      <c r="N222">
        <v>50</v>
      </c>
      <c r="O222" s="3">
        <v>41889</v>
      </c>
      <c r="P222" t="s">
        <v>690</v>
      </c>
      <c r="Q222">
        <f>data[[#This Row],[Years in Current Role]]/10</f>
        <v>0.6</v>
      </c>
    </row>
    <row r="223" spans="1:17">
      <c r="A223" t="s">
        <v>88</v>
      </c>
      <c r="B223" t="s">
        <v>69</v>
      </c>
      <c r="C223" t="s">
        <v>98</v>
      </c>
      <c r="D223" t="s">
        <v>71</v>
      </c>
      <c r="E223" t="s">
        <v>72</v>
      </c>
      <c r="F223" t="s">
        <v>79</v>
      </c>
      <c r="G223" t="s">
        <v>80</v>
      </c>
      <c r="H223">
        <v>55</v>
      </c>
      <c r="I223">
        <v>100721</v>
      </c>
      <c r="J223">
        <v>15</v>
      </c>
      <c r="K223">
        <v>5</v>
      </c>
      <c r="L223">
        <v>1</v>
      </c>
      <c r="M223">
        <v>1</v>
      </c>
      <c r="N223">
        <v>44</v>
      </c>
      <c r="O223" s="3">
        <v>43739</v>
      </c>
      <c r="P223" t="s">
        <v>691</v>
      </c>
      <c r="Q223">
        <f>data[[#This Row],[Years in Current Role]]/10</f>
        <v>0.5</v>
      </c>
    </row>
    <row r="224" spans="1:17">
      <c r="A224" t="s">
        <v>100</v>
      </c>
      <c r="B224" t="s">
        <v>85</v>
      </c>
      <c r="C224" t="s">
        <v>77</v>
      </c>
      <c r="D224" t="s">
        <v>71</v>
      </c>
      <c r="E224" t="s">
        <v>86</v>
      </c>
      <c r="F224" t="s">
        <v>73</v>
      </c>
      <c r="G224" t="s">
        <v>74</v>
      </c>
      <c r="H224">
        <v>59</v>
      </c>
      <c r="I224">
        <v>110807</v>
      </c>
      <c r="J224">
        <v>32</v>
      </c>
      <c r="K224">
        <v>12</v>
      </c>
      <c r="L224">
        <v>4</v>
      </c>
      <c r="M224">
        <v>9</v>
      </c>
      <c r="N224">
        <v>50</v>
      </c>
      <c r="O224" s="3">
        <v>44366</v>
      </c>
      <c r="P224" t="s">
        <v>692</v>
      </c>
      <c r="Q224">
        <f>data[[#This Row],[Years in Current Role]]/10</f>
        <v>1.2</v>
      </c>
    </row>
    <row r="225" spans="1:17">
      <c r="A225" t="s">
        <v>102</v>
      </c>
      <c r="B225" t="s">
        <v>85</v>
      </c>
      <c r="C225" t="s">
        <v>77</v>
      </c>
      <c r="D225" t="s">
        <v>93</v>
      </c>
      <c r="E225" t="s">
        <v>99</v>
      </c>
      <c r="F225" t="s">
        <v>79</v>
      </c>
      <c r="G225" t="s">
        <v>97</v>
      </c>
      <c r="H225">
        <v>35</v>
      </c>
      <c r="I225">
        <v>101312</v>
      </c>
      <c r="J225">
        <v>39</v>
      </c>
      <c r="K225">
        <v>1</v>
      </c>
      <c r="L225">
        <v>6</v>
      </c>
      <c r="M225">
        <v>6</v>
      </c>
      <c r="N225">
        <v>39</v>
      </c>
      <c r="O225" s="3">
        <v>37695</v>
      </c>
      <c r="P225" t="s">
        <v>693</v>
      </c>
      <c r="Q225">
        <f>data[[#This Row],[Years in Current Role]]/10</f>
        <v>0.1</v>
      </c>
    </row>
    <row r="226" spans="1:17">
      <c r="A226" t="s">
        <v>75</v>
      </c>
      <c r="B226" t="s">
        <v>76</v>
      </c>
      <c r="C226" t="s">
        <v>90</v>
      </c>
      <c r="D226" t="s">
        <v>93</v>
      </c>
      <c r="E226" t="s">
        <v>94</v>
      </c>
      <c r="F226" t="s">
        <v>87</v>
      </c>
      <c r="G226" t="s">
        <v>89</v>
      </c>
      <c r="H226">
        <v>57</v>
      </c>
      <c r="I226">
        <v>89766</v>
      </c>
      <c r="J226">
        <v>6</v>
      </c>
      <c r="K226">
        <v>8</v>
      </c>
      <c r="L226">
        <v>13</v>
      </c>
      <c r="M226">
        <v>2</v>
      </c>
      <c r="N226">
        <v>36</v>
      </c>
      <c r="O226" s="3">
        <v>36640</v>
      </c>
      <c r="P226" t="s">
        <v>694</v>
      </c>
      <c r="Q226">
        <f>data[[#This Row],[Years in Current Role]]/10</f>
        <v>0.8</v>
      </c>
    </row>
    <row r="227" spans="1:17">
      <c r="A227" t="s">
        <v>81</v>
      </c>
      <c r="B227" t="s">
        <v>85</v>
      </c>
      <c r="C227" t="s">
        <v>90</v>
      </c>
      <c r="D227" t="s">
        <v>93</v>
      </c>
      <c r="E227" t="s">
        <v>78</v>
      </c>
      <c r="F227" t="s">
        <v>87</v>
      </c>
      <c r="G227" t="s">
        <v>89</v>
      </c>
      <c r="H227">
        <v>29</v>
      </c>
      <c r="I227">
        <v>42449</v>
      </c>
      <c r="J227">
        <v>1</v>
      </c>
      <c r="K227">
        <v>1</v>
      </c>
      <c r="L227">
        <v>10</v>
      </c>
      <c r="M227">
        <v>5</v>
      </c>
      <c r="N227">
        <v>21</v>
      </c>
      <c r="O227" s="3">
        <v>38303</v>
      </c>
      <c r="P227" t="s">
        <v>695</v>
      </c>
      <c r="Q227">
        <f>data[[#This Row],[Years in Current Role]]/10</f>
        <v>0.1</v>
      </c>
    </row>
    <row r="228" spans="1:17">
      <c r="A228" t="s">
        <v>102</v>
      </c>
      <c r="B228" t="s">
        <v>69</v>
      </c>
      <c r="C228" t="s">
        <v>90</v>
      </c>
      <c r="D228" t="s">
        <v>91</v>
      </c>
      <c r="E228" t="s">
        <v>99</v>
      </c>
      <c r="F228" t="s">
        <v>73</v>
      </c>
      <c r="G228" t="s">
        <v>74</v>
      </c>
      <c r="H228">
        <v>56</v>
      </c>
      <c r="I228">
        <v>119833</v>
      </c>
      <c r="J228">
        <v>23</v>
      </c>
      <c r="K228">
        <v>5</v>
      </c>
      <c r="L228">
        <v>10</v>
      </c>
      <c r="M228">
        <v>4</v>
      </c>
      <c r="N228">
        <v>44</v>
      </c>
      <c r="O228" s="3">
        <v>37942</v>
      </c>
      <c r="P228" t="s">
        <v>696</v>
      </c>
      <c r="Q228">
        <f>data[[#This Row],[Years in Current Role]]/10</f>
        <v>0.5</v>
      </c>
    </row>
    <row r="229" spans="1:17">
      <c r="A229" t="s">
        <v>88</v>
      </c>
      <c r="B229" t="s">
        <v>69</v>
      </c>
      <c r="C229" t="s">
        <v>70</v>
      </c>
      <c r="D229" t="s">
        <v>93</v>
      </c>
      <c r="E229" t="s">
        <v>99</v>
      </c>
      <c r="F229" t="s">
        <v>87</v>
      </c>
      <c r="G229" t="s">
        <v>89</v>
      </c>
      <c r="H229">
        <v>40</v>
      </c>
      <c r="I229">
        <v>86699</v>
      </c>
      <c r="J229">
        <v>39</v>
      </c>
      <c r="K229">
        <v>6</v>
      </c>
      <c r="L229">
        <v>14</v>
      </c>
      <c r="M229">
        <v>7</v>
      </c>
      <c r="N229">
        <v>32</v>
      </c>
      <c r="O229" s="3">
        <v>45188</v>
      </c>
      <c r="P229" t="s">
        <v>697</v>
      </c>
      <c r="Q229">
        <f>data[[#This Row],[Years in Current Role]]/10</f>
        <v>0.6</v>
      </c>
    </row>
    <row r="230" spans="1:17">
      <c r="A230" t="s">
        <v>68</v>
      </c>
      <c r="B230" t="s">
        <v>85</v>
      </c>
      <c r="C230" t="s">
        <v>98</v>
      </c>
      <c r="D230" t="s">
        <v>93</v>
      </c>
      <c r="E230" t="s">
        <v>94</v>
      </c>
      <c r="F230" t="s">
        <v>73</v>
      </c>
      <c r="G230" t="s">
        <v>80</v>
      </c>
      <c r="H230">
        <v>51</v>
      </c>
      <c r="I230">
        <v>111253</v>
      </c>
      <c r="J230">
        <v>17</v>
      </c>
      <c r="K230">
        <v>3</v>
      </c>
      <c r="L230">
        <v>4</v>
      </c>
      <c r="M230">
        <v>8</v>
      </c>
      <c r="N230">
        <v>58</v>
      </c>
      <c r="O230" s="3">
        <v>43204</v>
      </c>
      <c r="P230" t="s">
        <v>698</v>
      </c>
      <c r="Q230">
        <f>data[[#This Row],[Years in Current Role]]/10</f>
        <v>0.3</v>
      </c>
    </row>
    <row r="231" spans="1:17">
      <c r="A231" t="s">
        <v>100</v>
      </c>
      <c r="B231" t="s">
        <v>85</v>
      </c>
      <c r="C231" t="s">
        <v>98</v>
      </c>
      <c r="D231" t="s">
        <v>93</v>
      </c>
      <c r="E231" t="s">
        <v>78</v>
      </c>
      <c r="F231" t="s">
        <v>87</v>
      </c>
      <c r="G231" t="s">
        <v>92</v>
      </c>
      <c r="H231">
        <v>35</v>
      </c>
      <c r="I231">
        <v>76092</v>
      </c>
      <c r="J231">
        <v>34</v>
      </c>
      <c r="K231">
        <v>15</v>
      </c>
      <c r="L231">
        <v>14</v>
      </c>
      <c r="M231">
        <v>1</v>
      </c>
      <c r="N231">
        <v>47</v>
      </c>
      <c r="O231" s="3">
        <v>39660</v>
      </c>
      <c r="P231" t="s">
        <v>699</v>
      </c>
      <c r="Q231">
        <f>data[[#This Row],[Years in Current Role]]/10</f>
        <v>1.5</v>
      </c>
    </row>
    <row r="232" spans="1:17">
      <c r="A232" t="s">
        <v>88</v>
      </c>
      <c r="B232" t="s">
        <v>76</v>
      </c>
      <c r="C232" t="s">
        <v>90</v>
      </c>
      <c r="D232" t="s">
        <v>93</v>
      </c>
      <c r="E232" t="s">
        <v>99</v>
      </c>
      <c r="F232" t="s">
        <v>73</v>
      </c>
      <c r="G232" t="s">
        <v>84</v>
      </c>
      <c r="H232">
        <v>41</v>
      </c>
      <c r="I232">
        <v>93671</v>
      </c>
      <c r="J232">
        <v>29</v>
      </c>
      <c r="K232">
        <v>5</v>
      </c>
      <c r="L232">
        <v>9</v>
      </c>
      <c r="M232">
        <v>5</v>
      </c>
      <c r="N232">
        <v>25</v>
      </c>
      <c r="O232" s="3">
        <v>35357</v>
      </c>
      <c r="P232" t="s">
        <v>700</v>
      </c>
      <c r="Q232">
        <f>data[[#This Row],[Years in Current Role]]/10</f>
        <v>0.5</v>
      </c>
    </row>
    <row r="233" spans="1:17">
      <c r="A233" t="s">
        <v>102</v>
      </c>
      <c r="B233" t="s">
        <v>69</v>
      </c>
      <c r="C233" t="s">
        <v>98</v>
      </c>
      <c r="D233" t="s">
        <v>82</v>
      </c>
      <c r="E233" t="s">
        <v>86</v>
      </c>
      <c r="F233" t="s">
        <v>79</v>
      </c>
      <c r="G233" t="s">
        <v>74</v>
      </c>
      <c r="H233">
        <v>46</v>
      </c>
      <c r="I233">
        <v>40350</v>
      </c>
      <c r="J233">
        <v>9</v>
      </c>
      <c r="K233">
        <v>14</v>
      </c>
      <c r="L233">
        <v>5</v>
      </c>
      <c r="M233">
        <v>3</v>
      </c>
      <c r="N233">
        <v>22</v>
      </c>
      <c r="O233" s="3">
        <v>41792</v>
      </c>
      <c r="P233" t="s">
        <v>701</v>
      </c>
      <c r="Q233">
        <f>data[[#This Row],[Years in Current Role]]/10</f>
        <v>1.4</v>
      </c>
    </row>
    <row r="234" spans="1:17">
      <c r="A234" t="s">
        <v>100</v>
      </c>
      <c r="B234" t="s">
        <v>69</v>
      </c>
      <c r="C234" t="s">
        <v>90</v>
      </c>
      <c r="D234" t="s">
        <v>91</v>
      </c>
      <c r="E234" t="s">
        <v>86</v>
      </c>
      <c r="F234" t="s">
        <v>87</v>
      </c>
      <c r="G234" t="s">
        <v>92</v>
      </c>
      <c r="H234">
        <v>61</v>
      </c>
      <c r="I234">
        <v>98487</v>
      </c>
      <c r="J234">
        <v>13</v>
      </c>
      <c r="K234">
        <v>18</v>
      </c>
      <c r="L234">
        <v>8</v>
      </c>
      <c r="M234">
        <v>1</v>
      </c>
      <c r="N234">
        <v>54</v>
      </c>
      <c r="O234" s="3">
        <v>43107</v>
      </c>
      <c r="P234" t="s">
        <v>702</v>
      </c>
      <c r="Q234">
        <f>data[[#This Row],[Years in Current Role]]/10</f>
        <v>1.8</v>
      </c>
    </row>
    <row r="235" spans="1:17">
      <c r="A235" t="s">
        <v>81</v>
      </c>
      <c r="B235" t="s">
        <v>85</v>
      </c>
      <c r="C235" t="s">
        <v>70</v>
      </c>
      <c r="D235" t="s">
        <v>71</v>
      </c>
      <c r="E235" t="s">
        <v>86</v>
      </c>
      <c r="F235" t="s">
        <v>87</v>
      </c>
      <c r="G235" t="s">
        <v>92</v>
      </c>
      <c r="H235">
        <v>45</v>
      </c>
      <c r="I235">
        <v>47622</v>
      </c>
      <c r="J235">
        <v>6</v>
      </c>
      <c r="K235">
        <v>16</v>
      </c>
      <c r="L235">
        <v>9</v>
      </c>
      <c r="M235">
        <v>3</v>
      </c>
      <c r="N235">
        <v>37</v>
      </c>
      <c r="O235" s="3">
        <v>44969</v>
      </c>
      <c r="P235" t="s">
        <v>703</v>
      </c>
      <c r="Q235">
        <f>data[[#This Row],[Years in Current Role]]/10</f>
        <v>1.6</v>
      </c>
    </row>
    <row r="236" spans="1:17">
      <c r="A236" t="s">
        <v>102</v>
      </c>
      <c r="B236" t="s">
        <v>76</v>
      </c>
      <c r="C236" t="s">
        <v>70</v>
      </c>
      <c r="D236" t="s">
        <v>93</v>
      </c>
      <c r="E236" t="s">
        <v>78</v>
      </c>
      <c r="F236" t="s">
        <v>73</v>
      </c>
      <c r="G236" t="s">
        <v>101</v>
      </c>
      <c r="H236">
        <v>35</v>
      </c>
      <c r="I236">
        <v>100263</v>
      </c>
      <c r="J236">
        <v>6</v>
      </c>
      <c r="K236">
        <v>6</v>
      </c>
      <c r="L236">
        <v>10</v>
      </c>
      <c r="M236">
        <v>6</v>
      </c>
      <c r="N236">
        <v>30</v>
      </c>
      <c r="O236" s="3">
        <v>38136</v>
      </c>
      <c r="P236" t="s">
        <v>704</v>
      </c>
      <c r="Q236">
        <f>data[[#This Row],[Years in Current Role]]/10</f>
        <v>0.6</v>
      </c>
    </row>
    <row r="237" spans="1:17">
      <c r="A237" t="s">
        <v>88</v>
      </c>
      <c r="B237" t="s">
        <v>69</v>
      </c>
      <c r="C237" t="s">
        <v>77</v>
      </c>
      <c r="D237" t="s">
        <v>82</v>
      </c>
      <c r="E237" t="s">
        <v>99</v>
      </c>
      <c r="F237" t="s">
        <v>73</v>
      </c>
      <c r="G237" t="s">
        <v>74</v>
      </c>
      <c r="H237">
        <v>47</v>
      </c>
      <c r="I237">
        <v>83117</v>
      </c>
      <c r="J237">
        <v>20</v>
      </c>
      <c r="K237">
        <v>14</v>
      </c>
      <c r="L237">
        <v>5</v>
      </c>
      <c r="M237">
        <v>7</v>
      </c>
      <c r="N237">
        <v>39</v>
      </c>
      <c r="O237" s="3">
        <v>38763</v>
      </c>
      <c r="P237" t="s">
        <v>705</v>
      </c>
      <c r="Q237">
        <f>data[[#This Row],[Years in Current Role]]/10</f>
        <v>1.4</v>
      </c>
    </row>
    <row r="238" spans="1:17">
      <c r="A238" t="s">
        <v>95</v>
      </c>
      <c r="B238" t="s">
        <v>69</v>
      </c>
      <c r="C238" t="s">
        <v>70</v>
      </c>
      <c r="D238" t="s">
        <v>82</v>
      </c>
      <c r="E238" t="s">
        <v>78</v>
      </c>
      <c r="F238" t="s">
        <v>87</v>
      </c>
      <c r="G238" t="s">
        <v>89</v>
      </c>
      <c r="H238">
        <v>59</v>
      </c>
      <c r="I238">
        <v>88394</v>
      </c>
      <c r="J238">
        <v>3</v>
      </c>
      <c r="K238">
        <v>8</v>
      </c>
      <c r="L238">
        <v>6</v>
      </c>
      <c r="M238">
        <v>8</v>
      </c>
      <c r="N238">
        <v>24</v>
      </c>
      <c r="O238" s="3">
        <v>39398</v>
      </c>
      <c r="P238" t="s">
        <v>706</v>
      </c>
      <c r="Q238">
        <f>data[[#This Row],[Years in Current Role]]/10</f>
        <v>0.8</v>
      </c>
    </row>
    <row r="239" spans="1:17">
      <c r="A239" t="s">
        <v>75</v>
      </c>
      <c r="B239" t="s">
        <v>76</v>
      </c>
      <c r="C239" t="s">
        <v>90</v>
      </c>
      <c r="D239" t="s">
        <v>82</v>
      </c>
      <c r="E239" t="s">
        <v>86</v>
      </c>
      <c r="F239" t="s">
        <v>73</v>
      </c>
      <c r="G239" t="s">
        <v>84</v>
      </c>
      <c r="H239">
        <v>44</v>
      </c>
      <c r="I239">
        <v>53782</v>
      </c>
      <c r="J239">
        <v>17</v>
      </c>
      <c r="K239">
        <v>7</v>
      </c>
      <c r="L239">
        <v>1</v>
      </c>
      <c r="M239">
        <v>4</v>
      </c>
      <c r="N239">
        <v>38</v>
      </c>
      <c r="O239" s="3">
        <v>39252</v>
      </c>
      <c r="P239" t="s">
        <v>707</v>
      </c>
      <c r="Q239">
        <f>data[[#This Row],[Years in Current Role]]/10</f>
        <v>0.7</v>
      </c>
    </row>
    <row r="240" spans="1:17">
      <c r="A240" t="s">
        <v>68</v>
      </c>
      <c r="B240" t="s">
        <v>76</v>
      </c>
      <c r="C240" t="s">
        <v>70</v>
      </c>
      <c r="D240" t="s">
        <v>71</v>
      </c>
      <c r="E240" t="s">
        <v>94</v>
      </c>
      <c r="F240" t="s">
        <v>87</v>
      </c>
      <c r="G240" t="s">
        <v>74</v>
      </c>
      <c r="H240">
        <v>43</v>
      </c>
      <c r="I240">
        <v>58454</v>
      </c>
      <c r="J240">
        <v>12</v>
      </c>
      <c r="K240">
        <v>8</v>
      </c>
      <c r="L240">
        <v>11</v>
      </c>
      <c r="M240">
        <v>3</v>
      </c>
      <c r="N240">
        <v>41</v>
      </c>
      <c r="O240" s="3">
        <v>41732</v>
      </c>
      <c r="P240" t="s">
        <v>708</v>
      </c>
      <c r="Q240">
        <f>data[[#This Row],[Years in Current Role]]/10</f>
        <v>0.8</v>
      </c>
    </row>
    <row r="241" spans="1:17">
      <c r="A241" t="s">
        <v>88</v>
      </c>
      <c r="B241" t="s">
        <v>69</v>
      </c>
      <c r="C241" t="s">
        <v>77</v>
      </c>
      <c r="D241" t="s">
        <v>93</v>
      </c>
      <c r="E241" t="s">
        <v>99</v>
      </c>
      <c r="F241" t="s">
        <v>79</v>
      </c>
      <c r="G241" t="s">
        <v>89</v>
      </c>
      <c r="H241">
        <v>40</v>
      </c>
      <c r="I241">
        <v>97904</v>
      </c>
      <c r="J241">
        <v>1</v>
      </c>
      <c r="K241">
        <v>13</v>
      </c>
      <c r="L241">
        <v>12</v>
      </c>
      <c r="M241">
        <v>5</v>
      </c>
      <c r="N241">
        <v>38</v>
      </c>
      <c r="O241" s="3">
        <v>41361</v>
      </c>
      <c r="P241" t="s">
        <v>709</v>
      </c>
      <c r="Q241">
        <f>data[[#This Row],[Years in Current Role]]/10</f>
        <v>1.3</v>
      </c>
    </row>
    <row r="242" spans="1:17">
      <c r="A242" t="s">
        <v>100</v>
      </c>
      <c r="B242" t="s">
        <v>69</v>
      </c>
      <c r="C242" t="s">
        <v>98</v>
      </c>
      <c r="D242" t="s">
        <v>91</v>
      </c>
      <c r="E242" t="s">
        <v>99</v>
      </c>
      <c r="F242" t="s">
        <v>73</v>
      </c>
      <c r="G242" t="s">
        <v>92</v>
      </c>
      <c r="H242">
        <v>24</v>
      </c>
      <c r="I242">
        <v>45592</v>
      </c>
      <c r="J242">
        <v>17</v>
      </c>
      <c r="K242">
        <v>6</v>
      </c>
      <c r="L242">
        <v>7</v>
      </c>
      <c r="M242">
        <v>9</v>
      </c>
      <c r="N242">
        <v>35</v>
      </c>
      <c r="O242" s="3">
        <v>39289</v>
      </c>
      <c r="P242" t="s">
        <v>710</v>
      </c>
      <c r="Q242">
        <f>data[[#This Row],[Years in Current Role]]/10</f>
        <v>0.6</v>
      </c>
    </row>
    <row r="243" spans="1:17">
      <c r="A243" t="s">
        <v>102</v>
      </c>
      <c r="B243" t="s">
        <v>76</v>
      </c>
      <c r="C243" t="s">
        <v>90</v>
      </c>
      <c r="D243" t="s">
        <v>91</v>
      </c>
      <c r="E243" t="s">
        <v>96</v>
      </c>
      <c r="F243" t="s">
        <v>87</v>
      </c>
      <c r="G243" t="s">
        <v>84</v>
      </c>
      <c r="H243">
        <v>63</v>
      </c>
      <c r="I243">
        <v>52173</v>
      </c>
      <c r="J243">
        <v>3</v>
      </c>
      <c r="K243">
        <v>18</v>
      </c>
      <c r="L243">
        <v>4</v>
      </c>
      <c r="M243">
        <v>6</v>
      </c>
      <c r="N243">
        <v>43</v>
      </c>
      <c r="O243" s="3">
        <v>43676</v>
      </c>
      <c r="P243" t="s">
        <v>711</v>
      </c>
      <c r="Q243">
        <f>data[[#This Row],[Years in Current Role]]/10</f>
        <v>1.8</v>
      </c>
    </row>
    <row r="244" spans="1:17">
      <c r="A244" t="s">
        <v>75</v>
      </c>
      <c r="B244" t="s">
        <v>69</v>
      </c>
      <c r="C244" t="s">
        <v>98</v>
      </c>
      <c r="D244" t="s">
        <v>82</v>
      </c>
      <c r="E244" t="s">
        <v>96</v>
      </c>
      <c r="F244" t="s">
        <v>79</v>
      </c>
      <c r="G244" t="s">
        <v>89</v>
      </c>
      <c r="H244">
        <v>40</v>
      </c>
      <c r="I244">
        <v>63204</v>
      </c>
      <c r="J244">
        <v>26</v>
      </c>
      <c r="K244">
        <v>2</v>
      </c>
      <c r="L244">
        <v>11</v>
      </c>
      <c r="M244">
        <v>9</v>
      </c>
      <c r="N244">
        <v>23</v>
      </c>
      <c r="O244" s="3">
        <v>44119</v>
      </c>
      <c r="P244" t="s">
        <v>712</v>
      </c>
      <c r="Q244">
        <f>data[[#This Row],[Years in Current Role]]/10</f>
        <v>0.2</v>
      </c>
    </row>
    <row r="245" spans="1:17">
      <c r="A245" t="s">
        <v>102</v>
      </c>
      <c r="B245" t="s">
        <v>85</v>
      </c>
      <c r="C245" t="s">
        <v>77</v>
      </c>
      <c r="D245" t="s">
        <v>71</v>
      </c>
      <c r="E245" t="s">
        <v>83</v>
      </c>
      <c r="F245" t="s">
        <v>79</v>
      </c>
      <c r="G245" t="s">
        <v>80</v>
      </c>
      <c r="H245">
        <v>30</v>
      </c>
      <c r="I245">
        <v>65596</v>
      </c>
      <c r="J245">
        <v>15</v>
      </c>
      <c r="K245">
        <v>8</v>
      </c>
      <c r="L245">
        <v>2</v>
      </c>
      <c r="M245">
        <v>6</v>
      </c>
      <c r="N245">
        <v>34</v>
      </c>
      <c r="O245" s="3">
        <v>35813</v>
      </c>
      <c r="P245" t="s">
        <v>713</v>
      </c>
      <c r="Q245">
        <f>data[[#This Row],[Years in Current Role]]/10</f>
        <v>0.8</v>
      </c>
    </row>
    <row r="246" spans="1:17">
      <c r="A246" t="s">
        <v>100</v>
      </c>
      <c r="B246" t="s">
        <v>85</v>
      </c>
      <c r="C246" t="s">
        <v>77</v>
      </c>
      <c r="D246" t="s">
        <v>71</v>
      </c>
      <c r="E246" t="s">
        <v>72</v>
      </c>
      <c r="F246" t="s">
        <v>87</v>
      </c>
      <c r="G246" t="s">
        <v>89</v>
      </c>
      <c r="H246">
        <v>49</v>
      </c>
      <c r="I246">
        <v>64324</v>
      </c>
      <c r="J246">
        <v>36</v>
      </c>
      <c r="K246">
        <v>11</v>
      </c>
      <c r="L246">
        <v>5</v>
      </c>
      <c r="M246">
        <v>2</v>
      </c>
      <c r="N246">
        <v>44</v>
      </c>
      <c r="O246" s="3">
        <v>44490</v>
      </c>
      <c r="P246" t="s">
        <v>714</v>
      </c>
      <c r="Q246">
        <f>data[[#This Row],[Years in Current Role]]/10</f>
        <v>1.1000000000000001</v>
      </c>
    </row>
    <row r="247" spans="1:17">
      <c r="A247" t="s">
        <v>102</v>
      </c>
      <c r="B247" t="s">
        <v>76</v>
      </c>
      <c r="C247" t="s">
        <v>77</v>
      </c>
      <c r="D247" t="s">
        <v>71</v>
      </c>
      <c r="E247" t="s">
        <v>96</v>
      </c>
      <c r="F247" t="s">
        <v>73</v>
      </c>
      <c r="G247" t="s">
        <v>101</v>
      </c>
      <c r="H247">
        <v>41</v>
      </c>
      <c r="I247">
        <v>91202</v>
      </c>
      <c r="J247">
        <v>32</v>
      </c>
      <c r="K247">
        <v>1</v>
      </c>
      <c r="L247">
        <v>12</v>
      </c>
      <c r="M247">
        <v>5</v>
      </c>
      <c r="N247">
        <v>54</v>
      </c>
      <c r="O247" s="3">
        <v>35117</v>
      </c>
      <c r="P247" t="s">
        <v>715</v>
      </c>
      <c r="Q247">
        <f>data[[#This Row],[Years in Current Role]]/10</f>
        <v>0.1</v>
      </c>
    </row>
    <row r="248" spans="1:17">
      <c r="A248" t="s">
        <v>95</v>
      </c>
      <c r="B248" t="s">
        <v>76</v>
      </c>
      <c r="C248" t="s">
        <v>98</v>
      </c>
      <c r="D248" t="s">
        <v>91</v>
      </c>
      <c r="E248" t="s">
        <v>78</v>
      </c>
      <c r="F248" t="s">
        <v>87</v>
      </c>
      <c r="G248" t="s">
        <v>92</v>
      </c>
      <c r="H248">
        <v>28</v>
      </c>
      <c r="I248">
        <v>119400</v>
      </c>
      <c r="J248">
        <v>32</v>
      </c>
      <c r="K248">
        <v>6</v>
      </c>
      <c r="L248">
        <v>3</v>
      </c>
      <c r="M248">
        <v>9</v>
      </c>
      <c r="N248">
        <v>33</v>
      </c>
      <c r="O248" s="3">
        <v>45380</v>
      </c>
      <c r="P248" t="s">
        <v>716</v>
      </c>
      <c r="Q248">
        <f>data[[#This Row],[Years in Current Role]]/10</f>
        <v>0.6</v>
      </c>
    </row>
    <row r="249" spans="1:17">
      <c r="A249" t="s">
        <v>75</v>
      </c>
      <c r="B249" t="s">
        <v>76</v>
      </c>
      <c r="C249" t="s">
        <v>98</v>
      </c>
      <c r="D249" t="s">
        <v>82</v>
      </c>
      <c r="E249" t="s">
        <v>96</v>
      </c>
      <c r="F249" t="s">
        <v>79</v>
      </c>
      <c r="G249" t="s">
        <v>89</v>
      </c>
      <c r="H249">
        <v>35</v>
      </c>
      <c r="I249">
        <v>60750</v>
      </c>
      <c r="J249">
        <v>4</v>
      </c>
      <c r="K249">
        <v>16</v>
      </c>
      <c r="L249">
        <v>6</v>
      </c>
      <c r="M249">
        <v>8</v>
      </c>
      <c r="N249">
        <v>38</v>
      </c>
      <c r="O249" s="3">
        <v>36978</v>
      </c>
      <c r="P249" t="s">
        <v>717</v>
      </c>
      <c r="Q249">
        <f>data[[#This Row],[Years in Current Role]]/10</f>
        <v>1.6</v>
      </c>
    </row>
    <row r="250" spans="1:17">
      <c r="A250" t="s">
        <v>75</v>
      </c>
      <c r="B250" t="s">
        <v>85</v>
      </c>
      <c r="C250" t="s">
        <v>98</v>
      </c>
      <c r="D250" t="s">
        <v>93</v>
      </c>
      <c r="E250" t="s">
        <v>83</v>
      </c>
      <c r="F250" t="s">
        <v>87</v>
      </c>
      <c r="G250" t="s">
        <v>97</v>
      </c>
      <c r="H250">
        <v>30</v>
      </c>
      <c r="I250">
        <v>106112</v>
      </c>
      <c r="J250">
        <v>18</v>
      </c>
      <c r="K250">
        <v>12</v>
      </c>
      <c r="L250">
        <v>8</v>
      </c>
      <c r="M250">
        <v>7</v>
      </c>
      <c r="N250">
        <v>57</v>
      </c>
      <c r="O250" s="3">
        <v>40704</v>
      </c>
      <c r="P250" t="s">
        <v>718</v>
      </c>
      <c r="Q250">
        <f>data[[#This Row],[Years in Current Role]]/10</f>
        <v>1.2</v>
      </c>
    </row>
    <row r="251" spans="1:17">
      <c r="A251" t="s">
        <v>100</v>
      </c>
      <c r="B251" t="s">
        <v>69</v>
      </c>
      <c r="C251" t="s">
        <v>98</v>
      </c>
      <c r="D251" t="s">
        <v>91</v>
      </c>
      <c r="E251" t="s">
        <v>99</v>
      </c>
      <c r="F251" t="s">
        <v>73</v>
      </c>
      <c r="G251" t="s">
        <v>97</v>
      </c>
      <c r="H251">
        <v>40</v>
      </c>
      <c r="I251">
        <v>46566</v>
      </c>
      <c r="J251">
        <v>19</v>
      </c>
      <c r="K251">
        <v>11</v>
      </c>
      <c r="L251">
        <v>7</v>
      </c>
      <c r="M251">
        <v>1</v>
      </c>
      <c r="N251">
        <v>55</v>
      </c>
      <c r="O251" s="3">
        <v>35297</v>
      </c>
      <c r="P251" t="s">
        <v>719</v>
      </c>
      <c r="Q251">
        <f>data[[#This Row],[Years in Current Role]]/10</f>
        <v>1.1000000000000001</v>
      </c>
    </row>
    <row r="252" spans="1:17">
      <c r="A252" t="s">
        <v>68</v>
      </c>
      <c r="B252" t="s">
        <v>85</v>
      </c>
      <c r="C252" t="s">
        <v>77</v>
      </c>
      <c r="D252" t="s">
        <v>82</v>
      </c>
      <c r="E252" t="s">
        <v>83</v>
      </c>
      <c r="F252" t="s">
        <v>79</v>
      </c>
      <c r="G252" t="s">
        <v>101</v>
      </c>
      <c r="H252">
        <v>35</v>
      </c>
      <c r="I252">
        <v>37190</v>
      </c>
      <c r="J252">
        <v>35</v>
      </c>
      <c r="K252">
        <v>10</v>
      </c>
      <c r="L252">
        <v>3</v>
      </c>
      <c r="M252">
        <v>4</v>
      </c>
      <c r="N252">
        <v>26</v>
      </c>
      <c r="O252" s="3">
        <v>39431</v>
      </c>
      <c r="P252" t="s">
        <v>720</v>
      </c>
      <c r="Q252">
        <f>data[[#This Row],[Years in Current Role]]/10</f>
        <v>1</v>
      </c>
    </row>
    <row r="253" spans="1:17">
      <c r="A253" t="s">
        <v>95</v>
      </c>
      <c r="B253" t="s">
        <v>69</v>
      </c>
      <c r="C253" t="s">
        <v>77</v>
      </c>
      <c r="D253" t="s">
        <v>82</v>
      </c>
      <c r="E253" t="s">
        <v>99</v>
      </c>
      <c r="F253" t="s">
        <v>87</v>
      </c>
      <c r="G253" t="s">
        <v>80</v>
      </c>
      <c r="H253">
        <v>59</v>
      </c>
      <c r="I253">
        <v>118607</v>
      </c>
      <c r="J253">
        <v>14</v>
      </c>
      <c r="K253">
        <v>3</v>
      </c>
      <c r="L253">
        <v>8</v>
      </c>
      <c r="M253">
        <v>7</v>
      </c>
      <c r="N253">
        <v>49</v>
      </c>
      <c r="O253" s="3">
        <v>38535</v>
      </c>
      <c r="P253" t="s">
        <v>721</v>
      </c>
      <c r="Q253">
        <f>data[[#This Row],[Years in Current Role]]/10</f>
        <v>0.3</v>
      </c>
    </row>
    <row r="254" spans="1:17">
      <c r="A254" t="s">
        <v>88</v>
      </c>
      <c r="B254" t="s">
        <v>85</v>
      </c>
      <c r="C254" t="s">
        <v>90</v>
      </c>
      <c r="D254" t="s">
        <v>93</v>
      </c>
      <c r="E254" t="s">
        <v>94</v>
      </c>
      <c r="F254" t="s">
        <v>73</v>
      </c>
      <c r="G254" t="s">
        <v>92</v>
      </c>
      <c r="H254">
        <v>57</v>
      </c>
      <c r="I254">
        <v>68333</v>
      </c>
      <c r="J254">
        <v>33</v>
      </c>
      <c r="K254">
        <v>13</v>
      </c>
      <c r="L254">
        <v>2</v>
      </c>
      <c r="M254">
        <v>7</v>
      </c>
      <c r="N254">
        <v>38</v>
      </c>
      <c r="O254" s="3">
        <v>38494</v>
      </c>
      <c r="P254" t="s">
        <v>722</v>
      </c>
      <c r="Q254">
        <f>data[[#This Row],[Years in Current Role]]/10</f>
        <v>1.3</v>
      </c>
    </row>
    <row r="255" spans="1:17">
      <c r="A255" t="s">
        <v>102</v>
      </c>
      <c r="B255" t="s">
        <v>69</v>
      </c>
      <c r="C255" t="s">
        <v>90</v>
      </c>
      <c r="D255" t="s">
        <v>93</v>
      </c>
      <c r="E255" t="s">
        <v>94</v>
      </c>
      <c r="F255" t="s">
        <v>79</v>
      </c>
      <c r="G255" t="s">
        <v>74</v>
      </c>
      <c r="H255">
        <v>61</v>
      </c>
      <c r="I255">
        <v>110905</v>
      </c>
      <c r="J255">
        <v>14</v>
      </c>
      <c r="K255">
        <v>3</v>
      </c>
      <c r="L255">
        <v>10</v>
      </c>
      <c r="M255">
        <v>6</v>
      </c>
      <c r="N255">
        <v>44</v>
      </c>
      <c r="O255" s="3">
        <v>40924</v>
      </c>
      <c r="P255" t="s">
        <v>723</v>
      </c>
      <c r="Q255">
        <f>data[[#This Row],[Years in Current Role]]/10</f>
        <v>0.3</v>
      </c>
    </row>
    <row r="256" spans="1:17">
      <c r="A256" t="s">
        <v>81</v>
      </c>
      <c r="B256" t="s">
        <v>85</v>
      </c>
      <c r="C256" t="s">
        <v>98</v>
      </c>
      <c r="D256" t="s">
        <v>93</v>
      </c>
      <c r="E256" t="s">
        <v>99</v>
      </c>
      <c r="F256" t="s">
        <v>73</v>
      </c>
      <c r="G256" t="s">
        <v>101</v>
      </c>
      <c r="H256">
        <v>38</v>
      </c>
      <c r="I256">
        <v>119571</v>
      </c>
      <c r="J256">
        <v>34</v>
      </c>
      <c r="K256">
        <v>15</v>
      </c>
      <c r="L256">
        <v>9</v>
      </c>
      <c r="M256">
        <v>8</v>
      </c>
      <c r="N256">
        <v>35</v>
      </c>
      <c r="O256" s="3">
        <v>35209</v>
      </c>
      <c r="P256" t="s">
        <v>724</v>
      </c>
      <c r="Q256">
        <f>data[[#This Row],[Years in Current Role]]/10</f>
        <v>1.5</v>
      </c>
    </row>
    <row r="257" spans="1:17">
      <c r="A257" t="s">
        <v>102</v>
      </c>
      <c r="B257" t="s">
        <v>76</v>
      </c>
      <c r="C257" t="s">
        <v>70</v>
      </c>
      <c r="D257" t="s">
        <v>71</v>
      </c>
      <c r="E257" t="s">
        <v>72</v>
      </c>
      <c r="F257" t="s">
        <v>79</v>
      </c>
      <c r="G257" t="s">
        <v>80</v>
      </c>
      <c r="H257">
        <v>51</v>
      </c>
      <c r="I257">
        <v>31589</v>
      </c>
      <c r="J257">
        <v>4</v>
      </c>
      <c r="K257">
        <v>16</v>
      </c>
      <c r="L257">
        <v>4</v>
      </c>
      <c r="M257">
        <v>6</v>
      </c>
      <c r="N257">
        <v>59</v>
      </c>
      <c r="O257" s="3">
        <v>39286</v>
      </c>
      <c r="P257" t="s">
        <v>725</v>
      </c>
      <c r="Q257">
        <f>data[[#This Row],[Years in Current Role]]/10</f>
        <v>1.6</v>
      </c>
    </row>
    <row r="258" spans="1:17">
      <c r="A258" t="s">
        <v>102</v>
      </c>
      <c r="B258" t="s">
        <v>85</v>
      </c>
      <c r="C258" t="s">
        <v>70</v>
      </c>
      <c r="D258" t="s">
        <v>93</v>
      </c>
      <c r="E258" t="s">
        <v>96</v>
      </c>
      <c r="F258" t="s">
        <v>87</v>
      </c>
      <c r="G258" t="s">
        <v>74</v>
      </c>
      <c r="H258">
        <v>30</v>
      </c>
      <c r="I258">
        <v>55235</v>
      </c>
      <c r="J258">
        <v>24</v>
      </c>
      <c r="K258">
        <v>13</v>
      </c>
      <c r="L258">
        <v>1</v>
      </c>
      <c r="M258">
        <v>3</v>
      </c>
      <c r="N258">
        <v>27</v>
      </c>
      <c r="O258" s="3">
        <v>40311</v>
      </c>
      <c r="P258" t="s">
        <v>726</v>
      </c>
      <c r="Q258">
        <f>data[[#This Row],[Years in Current Role]]/10</f>
        <v>1.3</v>
      </c>
    </row>
    <row r="259" spans="1:17">
      <c r="A259" t="s">
        <v>88</v>
      </c>
      <c r="B259" t="s">
        <v>69</v>
      </c>
      <c r="C259" t="s">
        <v>77</v>
      </c>
      <c r="D259" t="s">
        <v>82</v>
      </c>
      <c r="E259" t="s">
        <v>78</v>
      </c>
      <c r="F259" t="s">
        <v>73</v>
      </c>
      <c r="G259" t="s">
        <v>97</v>
      </c>
      <c r="H259">
        <v>54</v>
      </c>
      <c r="I259">
        <v>30159</v>
      </c>
      <c r="J259">
        <v>29</v>
      </c>
      <c r="K259">
        <v>17</v>
      </c>
      <c r="L259">
        <v>8</v>
      </c>
      <c r="M259">
        <v>4</v>
      </c>
      <c r="N259">
        <v>37</v>
      </c>
      <c r="O259" s="3">
        <v>37793</v>
      </c>
      <c r="P259" t="s">
        <v>727</v>
      </c>
      <c r="Q259">
        <f>data[[#This Row],[Years in Current Role]]/10</f>
        <v>1.7</v>
      </c>
    </row>
    <row r="260" spans="1:17">
      <c r="A260" t="s">
        <v>102</v>
      </c>
      <c r="B260" t="s">
        <v>85</v>
      </c>
      <c r="C260" t="s">
        <v>77</v>
      </c>
      <c r="D260" t="s">
        <v>93</v>
      </c>
      <c r="E260" t="s">
        <v>78</v>
      </c>
      <c r="F260" t="s">
        <v>79</v>
      </c>
      <c r="G260" t="s">
        <v>97</v>
      </c>
      <c r="H260">
        <v>46</v>
      </c>
      <c r="I260">
        <v>42145</v>
      </c>
      <c r="J260">
        <v>19</v>
      </c>
      <c r="K260">
        <v>3</v>
      </c>
      <c r="L260">
        <v>7</v>
      </c>
      <c r="M260">
        <v>3</v>
      </c>
      <c r="N260">
        <v>47</v>
      </c>
      <c r="O260" s="3">
        <v>41833</v>
      </c>
      <c r="P260" t="s">
        <v>728</v>
      </c>
      <c r="Q260">
        <f>data[[#This Row],[Years in Current Role]]/10</f>
        <v>0.3</v>
      </c>
    </row>
    <row r="261" spans="1:17">
      <c r="A261" t="s">
        <v>95</v>
      </c>
      <c r="B261" t="s">
        <v>85</v>
      </c>
      <c r="C261" t="s">
        <v>77</v>
      </c>
      <c r="D261" t="s">
        <v>82</v>
      </c>
      <c r="E261" t="s">
        <v>86</v>
      </c>
      <c r="F261" t="s">
        <v>73</v>
      </c>
      <c r="G261" t="s">
        <v>74</v>
      </c>
      <c r="H261">
        <v>35</v>
      </c>
      <c r="I261">
        <v>110909</v>
      </c>
      <c r="J261">
        <v>6</v>
      </c>
      <c r="K261">
        <v>11</v>
      </c>
      <c r="L261">
        <v>11</v>
      </c>
      <c r="M261">
        <v>1</v>
      </c>
      <c r="N261">
        <v>35</v>
      </c>
      <c r="O261" s="3">
        <v>38975</v>
      </c>
      <c r="P261" t="s">
        <v>729</v>
      </c>
      <c r="Q261">
        <f>data[[#This Row],[Years in Current Role]]/10</f>
        <v>1.1000000000000001</v>
      </c>
    </row>
    <row r="262" spans="1:17">
      <c r="A262" t="s">
        <v>95</v>
      </c>
      <c r="B262" t="s">
        <v>85</v>
      </c>
      <c r="C262" t="s">
        <v>90</v>
      </c>
      <c r="D262" t="s">
        <v>91</v>
      </c>
      <c r="E262" t="s">
        <v>99</v>
      </c>
      <c r="F262" t="s">
        <v>73</v>
      </c>
      <c r="G262" t="s">
        <v>101</v>
      </c>
      <c r="H262">
        <v>32</v>
      </c>
      <c r="I262">
        <v>61921</v>
      </c>
      <c r="J262">
        <v>33</v>
      </c>
      <c r="K262">
        <v>19</v>
      </c>
      <c r="L262">
        <v>13</v>
      </c>
      <c r="M262">
        <v>5</v>
      </c>
      <c r="N262">
        <v>38</v>
      </c>
      <c r="O262" s="3">
        <v>44584</v>
      </c>
      <c r="P262" t="s">
        <v>730</v>
      </c>
      <c r="Q262">
        <f>data[[#This Row],[Years in Current Role]]/10</f>
        <v>1.9</v>
      </c>
    </row>
    <row r="263" spans="1:17">
      <c r="A263" t="s">
        <v>75</v>
      </c>
      <c r="B263" t="s">
        <v>76</v>
      </c>
      <c r="C263" t="s">
        <v>90</v>
      </c>
      <c r="D263" t="s">
        <v>71</v>
      </c>
      <c r="E263" t="s">
        <v>78</v>
      </c>
      <c r="F263" t="s">
        <v>87</v>
      </c>
      <c r="G263" t="s">
        <v>97</v>
      </c>
      <c r="H263">
        <v>56</v>
      </c>
      <c r="I263">
        <v>46237</v>
      </c>
      <c r="J263">
        <v>19</v>
      </c>
      <c r="K263">
        <v>11</v>
      </c>
      <c r="L263">
        <v>5</v>
      </c>
      <c r="M263">
        <v>1</v>
      </c>
      <c r="N263">
        <v>36</v>
      </c>
      <c r="O263" s="3">
        <v>44387</v>
      </c>
      <c r="P263" t="s">
        <v>731</v>
      </c>
      <c r="Q263">
        <f>data[[#This Row],[Years in Current Role]]/10</f>
        <v>1.1000000000000001</v>
      </c>
    </row>
    <row r="264" spans="1:17">
      <c r="A264" t="s">
        <v>100</v>
      </c>
      <c r="B264" t="s">
        <v>85</v>
      </c>
      <c r="C264" t="s">
        <v>77</v>
      </c>
      <c r="D264" t="s">
        <v>91</v>
      </c>
      <c r="E264" t="s">
        <v>72</v>
      </c>
      <c r="F264" t="s">
        <v>73</v>
      </c>
      <c r="G264" t="s">
        <v>92</v>
      </c>
      <c r="H264">
        <v>62</v>
      </c>
      <c r="I264">
        <v>38244</v>
      </c>
      <c r="J264">
        <v>1</v>
      </c>
      <c r="K264">
        <v>16</v>
      </c>
      <c r="L264">
        <v>10</v>
      </c>
      <c r="M264">
        <v>1</v>
      </c>
      <c r="N264">
        <v>32</v>
      </c>
      <c r="O264" s="3">
        <v>38367</v>
      </c>
      <c r="P264" t="s">
        <v>732</v>
      </c>
      <c r="Q264">
        <f>data[[#This Row],[Years in Current Role]]/10</f>
        <v>1.6</v>
      </c>
    </row>
    <row r="265" spans="1:17">
      <c r="A265" t="s">
        <v>68</v>
      </c>
      <c r="B265" t="s">
        <v>76</v>
      </c>
      <c r="C265" t="s">
        <v>77</v>
      </c>
      <c r="D265" t="s">
        <v>91</v>
      </c>
      <c r="E265" t="s">
        <v>99</v>
      </c>
      <c r="F265" t="s">
        <v>79</v>
      </c>
      <c r="G265" t="s">
        <v>84</v>
      </c>
      <c r="H265">
        <v>35</v>
      </c>
      <c r="I265">
        <v>44743</v>
      </c>
      <c r="J265">
        <v>5</v>
      </c>
      <c r="K265">
        <v>3</v>
      </c>
      <c r="L265">
        <v>13</v>
      </c>
      <c r="M265">
        <v>2</v>
      </c>
      <c r="N265">
        <v>26</v>
      </c>
      <c r="O265" s="3">
        <v>37146</v>
      </c>
      <c r="P265" t="s">
        <v>733</v>
      </c>
      <c r="Q265">
        <f>data[[#This Row],[Years in Current Role]]/10</f>
        <v>0.3</v>
      </c>
    </row>
    <row r="266" spans="1:17">
      <c r="A266" t="s">
        <v>81</v>
      </c>
      <c r="B266" t="s">
        <v>76</v>
      </c>
      <c r="C266" t="s">
        <v>77</v>
      </c>
      <c r="D266" t="s">
        <v>82</v>
      </c>
      <c r="E266" t="s">
        <v>72</v>
      </c>
      <c r="F266" t="s">
        <v>79</v>
      </c>
      <c r="G266" t="s">
        <v>89</v>
      </c>
      <c r="H266">
        <v>51</v>
      </c>
      <c r="I266">
        <v>76101</v>
      </c>
      <c r="J266">
        <v>27</v>
      </c>
      <c r="K266">
        <v>6</v>
      </c>
      <c r="L266">
        <v>5</v>
      </c>
      <c r="M266">
        <v>4</v>
      </c>
      <c r="N266">
        <v>46</v>
      </c>
      <c r="O266" s="3">
        <v>38887</v>
      </c>
      <c r="P266" t="s">
        <v>734</v>
      </c>
      <c r="Q266">
        <f>data[[#This Row],[Years in Current Role]]/10</f>
        <v>0.6</v>
      </c>
    </row>
    <row r="267" spans="1:17">
      <c r="A267" t="s">
        <v>102</v>
      </c>
      <c r="B267" t="s">
        <v>85</v>
      </c>
      <c r="C267" t="s">
        <v>70</v>
      </c>
      <c r="D267" t="s">
        <v>91</v>
      </c>
      <c r="E267" t="s">
        <v>78</v>
      </c>
      <c r="F267" t="s">
        <v>79</v>
      </c>
      <c r="G267" t="s">
        <v>74</v>
      </c>
      <c r="H267">
        <v>62</v>
      </c>
      <c r="I267">
        <v>114227</v>
      </c>
      <c r="J267">
        <v>16</v>
      </c>
      <c r="K267">
        <v>14</v>
      </c>
      <c r="L267">
        <v>7</v>
      </c>
      <c r="M267">
        <v>6</v>
      </c>
      <c r="N267">
        <v>29</v>
      </c>
      <c r="O267" s="3">
        <v>41968</v>
      </c>
      <c r="P267" t="s">
        <v>735</v>
      </c>
      <c r="Q267">
        <f>data[[#This Row],[Years in Current Role]]/10</f>
        <v>1.4</v>
      </c>
    </row>
    <row r="268" spans="1:17">
      <c r="A268" t="s">
        <v>102</v>
      </c>
      <c r="B268" t="s">
        <v>85</v>
      </c>
      <c r="C268" t="s">
        <v>90</v>
      </c>
      <c r="D268" t="s">
        <v>82</v>
      </c>
      <c r="E268" t="s">
        <v>78</v>
      </c>
      <c r="F268" t="s">
        <v>79</v>
      </c>
      <c r="G268" t="s">
        <v>74</v>
      </c>
      <c r="H268">
        <v>25</v>
      </c>
      <c r="I268">
        <v>86378</v>
      </c>
      <c r="J268">
        <v>6</v>
      </c>
      <c r="K268">
        <v>18</v>
      </c>
      <c r="L268">
        <v>5</v>
      </c>
      <c r="M268">
        <v>8</v>
      </c>
      <c r="N268">
        <v>53</v>
      </c>
      <c r="O268" s="3">
        <v>43461</v>
      </c>
      <c r="P268" t="s">
        <v>736</v>
      </c>
      <c r="Q268">
        <f>data[[#This Row],[Years in Current Role]]/10</f>
        <v>1.8</v>
      </c>
    </row>
    <row r="269" spans="1:17">
      <c r="A269" t="s">
        <v>88</v>
      </c>
      <c r="B269" t="s">
        <v>85</v>
      </c>
      <c r="C269" t="s">
        <v>70</v>
      </c>
      <c r="D269" t="s">
        <v>93</v>
      </c>
      <c r="E269" t="s">
        <v>86</v>
      </c>
      <c r="F269" t="s">
        <v>87</v>
      </c>
      <c r="G269" t="s">
        <v>97</v>
      </c>
      <c r="H269">
        <v>25</v>
      </c>
      <c r="I269">
        <v>101126</v>
      </c>
      <c r="J269">
        <v>13</v>
      </c>
      <c r="K269">
        <v>17</v>
      </c>
      <c r="L269">
        <v>8</v>
      </c>
      <c r="M269">
        <v>3</v>
      </c>
      <c r="N269">
        <v>55</v>
      </c>
      <c r="O269" s="3">
        <v>40559</v>
      </c>
      <c r="P269" t="s">
        <v>737</v>
      </c>
      <c r="Q269">
        <f>data[[#This Row],[Years in Current Role]]/10</f>
        <v>1.7</v>
      </c>
    </row>
    <row r="270" spans="1:17">
      <c r="A270" t="s">
        <v>100</v>
      </c>
      <c r="B270" t="s">
        <v>69</v>
      </c>
      <c r="C270" t="s">
        <v>70</v>
      </c>
      <c r="D270" t="s">
        <v>93</v>
      </c>
      <c r="E270" t="s">
        <v>78</v>
      </c>
      <c r="F270" t="s">
        <v>73</v>
      </c>
      <c r="G270" t="s">
        <v>101</v>
      </c>
      <c r="H270">
        <v>49</v>
      </c>
      <c r="I270">
        <v>86071</v>
      </c>
      <c r="J270">
        <v>35</v>
      </c>
      <c r="K270">
        <v>4</v>
      </c>
      <c r="L270">
        <v>11</v>
      </c>
      <c r="M270">
        <v>1</v>
      </c>
      <c r="N270">
        <v>44</v>
      </c>
      <c r="O270" s="3">
        <v>37800</v>
      </c>
      <c r="P270" t="s">
        <v>738</v>
      </c>
      <c r="Q270">
        <f>data[[#This Row],[Years in Current Role]]/10</f>
        <v>0.4</v>
      </c>
    </row>
    <row r="271" spans="1:17">
      <c r="A271" t="s">
        <v>95</v>
      </c>
      <c r="B271" t="s">
        <v>85</v>
      </c>
      <c r="C271" t="s">
        <v>77</v>
      </c>
      <c r="D271" t="s">
        <v>82</v>
      </c>
      <c r="E271" t="s">
        <v>99</v>
      </c>
      <c r="F271" t="s">
        <v>87</v>
      </c>
      <c r="G271" t="s">
        <v>92</v>
      </c>
      <c r="H271">
        <v>29</v>
      </c>
      <c r="I271">
        <v>101121</v>
      </c>
      <c r="J271">
        <v>19</v>
      </c>
      <c r="K271">
        <v>15</v>
      </c>
      <c r="L271">
        <v>13</v>
      </c>
      <c r="M271">
        <v>3</v>
      </c>
      <c r="N271">
        <v>25</v>
      </c>
      <c r="O271" s="3">
        <v>41131</v>
      </c>
      <c r="P271" t="s">
        <v>739</v>
      </c>
      <c r="Q271">
        <f>data[[#This Row],[Years in Current Role]]/10</f>
        <v>1.5</v>
      </c>
    </row>
    <row r="272" spans="1:17">
      <c r="A272" t="s">
        <v>81</v>
      </c>
      <c r="B272" t="s">
        <v>76</v>
      </c>
      <c r="C272" t="s">
        <v>77</v>
      </c>
      <c r="D272" t="s">
        <v>93</v>
      </c>
      <c r="E272" t="s">
        <v>94</v>
      </c>
      <c r="F272" t="s">
        <v>73</v>
      </c>
      <c r="G272" t="s">
        <v>101</v>
      </c>
      <c r="H272">
        <v>23</v>
      </c>
      <c r="I272">
        <v>104763</v>
      </c>
      <c r="J272">
        <v>12</v>
      </c>
      <c r="K272">
        <v>11</v>
      </c>
      <c r="L272">
        <v>6</v>
      </c>
      <c r="M272">
        <v>3</v>
      </c>
      <c r="N272">
        <v>43</v>
      </c>
      <c r="O272" s="3">
        <v>40571</v>
      </c>
      <c r="P272" t="s">
        <v>740</v>
      </c>
      <c r="Q272">
        <f>data[[#This Row],[Years in Current Role]]/10</f>
        <v>1.1000000000000001</v>
      </c>
    </row>
    <row r="273" spans="1:17">
      <c r="A273" t="s">
        <v>75</v>
      </c>
      <c r="B273" t="s">
        <v>85</v>
      </c>
      <c r="C273" t="s">
        <v>98</v>
      </c>
      <c r="D273" t="s">
        <v>71</v>
      </c>
      <c r="E273" t="s">
        <v>99</v>
      </c>
      <c r="F273" t="s">
        <v>73</v>
      </c>
      <c r="G273" t="s">
        <v>80</v>
      </c>
      <c r="H273">
        <v>62</v>
      </c>
      <c r="I273">
        <v>42237</v>
      </c>
      <c r="J273">
        <v>16</v>
      </c>
      <c r="K273">
        <v>3</v>
      </c>
      <c r="L273">
        <v>13</v>
      </c>
      <c r="M273">
        <v>5</v>
      </c>
      <c r="N273">
        <v>37</v>
      </c>
      <c r="O273" s="3">
        <v>40873</v>
      </c>
      <c r="P273" t="s">
        <v>741</v>
      </c>
      <c r="Q273">
        <f>data[[#This Row],[Years in Current Role]]/10</f>
        <v>0.3</v>
      </c>
    </row>
    <row r="274" spans="1:17">
      <c r="A274" t="s">
        <v>95</v>
      </c>
      <c r="B274" t="s">
        <v>69</v>
      </c>
      <c r="C274" t="s">
        <v>98</v>
      </c>
      <c r="D274" t="s">
        <v>91</v>
      </c>
      <c r="E274" t="s">
        <v>99</v>
      </c>
      <c r="F274" t="s">
        <v>73</v>
      </c>
      <c r="G274" t="s">
        <v>80</v>
      </c>
      <c r="H274">
        <v>43</v>
      </c>
      <c r="I274">
        <v>45649</v>
      </c>
      <c r="J274">
        <v>10</v>
      </c>
      <c r="K274">
        <v>3</v>
      </c>
      <c r="L274">
        <v>5</v>
      </c>
      <c r="M274">
        <v>4</v>
      </c>
      <c r="N274">
        <v>42</v>
      </c>
      <c r="O274" s="3">
        <v>43345</v>
      </c>
      <c r="P274" t="s">
        <v>742</v>
      </c>
      <c r="Q274">
        <f>data[[#This Row],[Years in Current Role]]/10</f>
        <v>0.3</v>
      </c>
    </row>
    <row r="275" spans="1:17">
      <c r="A275" t="s">
        <v>100</v>
      </c>
      <c r="B275" t="s">
        <v>85</v>
      </c>
      <c r="C275" t="s">
        <v>70</v>
      </c>
      <c r="D275" t="s">
        <v>71</v>
      </c>
      <c r="E275" t="s">
        <v>86</v>
      </c>
      <c r="F275" t="s">
        <v>87</v>
      </c>
      <c r="G275" t="s">
        <v>84</v>
      </c>
      <c r="H275">
        <v>62</v>
      </c>
      <c r="I275">
        <v>67713</v>
      </c>
      <c r="J275">
        <v>25</v>
      </c>
      <c r="K275">
        <v>16</v>
      </c>
      <c r="L275">
        <v>9</v>
      </c>
      <c r="M275">
        <v>4</v>
      </c>
      <c r="N275">
        <v>25</v>
      </c>
      <c r="O275" s="3">
        <v>36213</v>
      </c>
      <c r="P275" t="s">
        <v>743</v>
      </c>
      <c r="Q275">
        <f>data[[#This Row],[Years in Current Role]]/10</f>
        <v>1.6</v>
      </c>
    </row>
    <row r="276" spans="1:17">
      <c r="A276" t="s">
        <v>68</v>
      </c>
      <c r="B276" t="s">
        <v>69</v>
      </c>
      <c r="C276" t="s">
        <v>90</v>
      </c>
      <c r="D276" t="s">
        <v>91</v>
      </c>
      <c r="E276" t="s">
        <v>86</v>
      </c>
      <c r="F276" t="s">
        <v>73</v>
      </c>
      <c r="G276" t="s">
        <v>97</v>
      </c>
      <c r="H276">
        <v>37</v>
      </c>
      <c r="I276">
        <v>103463</v>
      </c>
      <c r="J276">
        <v>20</v>
      </c>
      <c r="K276">
        <v>5</v>
      </c>
      <c r="L276">
        <v>11</v>
      </c>
      <c r="M276">
        <v>9</v>
      </c>
      <c r="N276">
        <v>48</v>
      </c>
      <c r="O276" s="3">
        <v>39769</v>
      </c>
      <c r="P276" t="s">
        <v>744</v>
      </c>
      <c r="Q276">
        <f>data[[#This Row],[Years in Current Role]]/10</f>
        <v>0.5</v>
      </c>
    </row>
    <row r="277" spans="1:17">
      <c r="A277" t="s">
        <v>75</v>
      </c>
      <c r="B277" t="s">
        <v>69</v>
      </c>
      <c r="C277" t="s">
        <v>77</v>
      </c>
      <c r="D277" t="s">
        <v>93</v>
      </c>
      <c r="E277" t="s">
        <v>78</v>
      </c>
      <c r="F277" t="s">
        <v>87</v>
      </c>
      <c r="G277" t="s">
        <v>97</v>
      </c>
      <c r="H277">
        <v>50</v>
      </c>
      <c r="I277">
        <v>75409</v>
      </c>
      <c r="J277">
        <v>31</v>
      </c>
      <c r="K277">
        <v>10</v>
      </c>
      <c r="L277">
        <v>2</v>
      </c>
      <c r="M277">
        <v>7</v>
      </c>
      <c r="N277">
        <v>44</v>
      </c>
      <c r="O277" s="3">
        <v>42299</v>
      </c>
      <c r="P277" t="s">
        <v>745</v>
      </c>
      <c r="Q277">
        <f>data[[#This Row],[Years in Current Role]]/10</f>
        <v>1</v>
      </c>
    </row>
    <row r="278" spans="1:17">
      <c r="A278" t="s">
        <v>68</v>
      </c>
      <c r="B278" t="s">
        <v>85</v>
      </c>
      <c r="C278" t="s">
        <v>77</v>
      </c>
      <c r="D278" t="s">
        <v>71</v>
      </c>
      <c r="E278" t="s">
        <v>83</v>
      </c>
      <c r="F278" t="s">
        <v>79</v>
      </c>
      <c r="G278" t="s">
        <v>97</v>
      </c>
      <c r="H278">
        <v>51</v>
      </c>
      <c r="I278">
        <v>78766</v>
      </c>
      <c r="J278">
        <v>4</v>
      </c>
      <c r="K278">
        <v>19</v>
      </c>
      <c r="L278">
        <v>1</v>
      </c>
      <c r="M278">
        <v>4</v>
      </c>
      <c r="N278">
        <v>36</v>
      </c>
      <c r="O278" s="3">
        <v>41093</v>
      </c>
      <c r="P278" t="s">
        <v>746</v>
      </c>
      <c r="Q278">
        <f>data[[#This Row],[Years in Current Role]]/10</f>
        <v>1.9</v>
      </c>
    </row>
    <row r="279" spans="1:17">
      <c r="A279" t="s">
        <v>88</v>
      </c>
      <c r="B279" t="s">
        <v>76</v>
      </c>
      <c r="C279" t="s">
        <v>70</v>
      </c>
      <c r="D279" t="s">
        <v>93</v>
      </c>
      <c r="E279" t="s">
        <v>83</v>
      </c>
      <c r="F279" t="s">
        <v>79</v>
      </c>
      <c r="G279" t="s">
        <v>84</v>
      </c>
      <c r="H279">
        <v>33</v>
      </c>
      <c r="I279">
        <v>76154</v>
      </c>
      <c r="J279">
        <v>23</v>
      </c>
      <c r="K279">
        <v>4</v>
      </c>
      <c r="L279">
        <v>8</v>
      </c>
      <c r="M279">
        <v>3</v>
      </c>
      <c r="N279">
        <v>43</v>
      </c>
      <c r="O279" s="3">
        <v>41769</v>
      </c>
      <c r="P279" t="s">
        <v>747</v>
      </c>
      <c r="Q279">
        <f>data[[#This Row],[Years in Current Role]]/10</f>
        <v>0.4</v>
      </c>
    </row>
    <row r="280" spans="1:17">
      <c r="A280" t="s">
        <v>88</v>
      </c>
      <c r="B280" t="s">
        <v>69</v>
      </c>
      <c r="C280" t="s">
        <v>98</v>
      </c>
      <c r="D280" t="s">
        <v>91</v>
      </c>
      <c r="E280" t="s">
        <v>86</v>
      </c>
      <c r="F280" t="s">
        <v>73</v>
      </c>
      <c r="G280" t="s">
        <v>80</v>
      </c>
      <c r="H280">
        <v>56</v>
      </c>
      <c r="I280">
        <v>37016</v>
      </c>
      <c r="J280">
        <v>2</v>
      </c>
      <c r="K280">
        <v>19</v>
      </c>
      <c r="L280">
        <v>12</v>
      </c>
      <c r="M280">
        <v>6</v>
      </c>
      <c r="N280">
        <v>30</v>
      </c>
      <c r="O280" s="3">
        <v>37689</v>
      </c>
      <c r="P280" t="s">
        <v>748</v>
      </c>
      <c r="Q280">
        <f>data[[#This Row],[Years in Current Role]]/10</f>
        <v>1.9</v>
      </c>
    </row>
    <row r="281" spans="1:17">
      <c r="A281" t="s">
        <v>102</v>
      </c>
      <c r="B281" t="s">
        <v>85</v>
      </c>
      <c r="C281" t="s">
        <v>90</v>
      </c>
      <c r="D281" t="s">
        <v>82</v>
      </c>
      <c r="E281" t="s">
        <v>78</v>
      </c>
      <c r="F281" t="s">
        <v>87</v>
      </c>
      <c r="G281" t="s">
        <v>101</v>
      </c>
      <c r="H281">
        <v>32</v>
      </c>
      <c r="I281">
        <v>109563</v>
      </c>
      <c r="J281">
        <v>22</v>
      </c>
      <c r="K281">
        <v>11</v>
      </c>
      <c r="L281">
        <v>3</v>
      </c>
      <c r="M281">
        <v>3</v>
      </c>
      <c r="N281">
        <v>45</v>
      </c>
      <c r="O281" s="3">
        <v>39120</v>
      </c>
      <c r="P281" t="s">
        <v>749</v>
      </c>
      <c r="Q281">
        <f>data[[#This Row],[Years in Current Role]]/10</f>
        <v>1.1000000000000001</v>
      </c>
    </row>
    <row r="282" spans="1:17">
      <c r="A282" t="s">
        <v>68</v>
      </c>
      <c r="B282" t="s">
        <v>85</v>
      </c>
      <c r="C282" t="s">
        <v>98</v>
      </c>
      <c r="D282" t="s">
        <v>82</v>
      </c>
      <c r="E282" t="s">
        <v>83</v>
      </c>
      <c r="F282" t="s">
        <v>79</v>
      </c>
      <c r="G282" t="s">
        <v>84</v>
      </c>
      <c r="H282">
        <v>42</v>
      </c>
      <c r="I282">
        <v>78688</v>
      </c>
      <c r="J282">
        <v>37</v>
      </c>
      <c r="K282">
        <v>2</v>
      </c>
      <c r="L282">
        <v>14</v>
      </c>
      <c r="M282">
        <v>6</v>
      </c>
      <c r="N282">
        <v>53</v>
      </c>
      <c r="O282" s="3">
        <v>39177</v>
      </c>
      <c r="P282" t="s">
        <v>750</v>
      </c>
      <c r="Q282">
        <f>data[[#This Row],[Years in Current Role]]/10</f>
        <v>0.2</v>
      </c>
    </row>
    <row r="283" spans="1:17">
      <c r="A283" t="s">
        <v>100</v>
      </c>
      <c r="B283" t="s">
        <v>76</v>
      </c>
      <c r="C283" t="s">
        <v>98</v>
      </c>
      <c r="D283" t="s">
        <v>71</v>
      </c>
      <c r="E283" t="s">
        <v>78</v>
      </c>
      <c r="F283" t="s">
        <v>87</v>
      </c>
      <c r="G283" t="s">
        <v>84</v>
      </c>
      <c r="H283">
        <v>42</v>
      </c>
      <c r="I283">
        <v>119678</v>
      </c>
      <c r="J283">
        <v>8</v>
      </c>
      <c r="K283">
        <v>10</v>
      </c>
      <c r="L283">
        <v>11</v>
      </c>
      <c r="M283">
        <v>9</v>
      </c>
      <c r="N283">
        <v>47</v>
      </c>
      <c r="O283" s="3">
        <v>42095</v>
      </c>
      <c r="P283" t="s">
        <v>751</v>
      </c>
      <c r="Q283">
        <f>data[[#This Row],[Years in Current Role]]/10</f>
        <v>1</v>
      </c>
    </row>
    <row r="284" spans="1:17">
      <c r="A284" t="s">
        <v>81</v>
      </c>
      <c r="B284" t="s">
        <v>69</v>
      </c>
      <c r="C284" t="s">
        <v>98</v>
      </c>
      <c r="D284" t="s">
        <v>93</v>
      </c>
      <c r="E284" t="s">
        <v>78</v>
      </c>
      <c r="F284" t="s">
        <v>87</v>
      </c>
      <c r="G284" t="s">
        <v>101</v>
      </c>
      <c r="H284">
        <v>26</v>
      </c>
      <c r="I284">
        <v>84238</v>
      </c>
      <c r="J284">
        <v>7</v>
      </c>
      <c r="K284">
        <v>11</v>
      </c>
      <c r="L284">
        <v>12</v>
      </c>
      <c r="M284">
        <v>6</v>
      </c>
      <c r="N284">
        <v>22</v>
      </c>
      <c r="O284" s="3">
        <v>34986</v>
      </c>
      <c r="P284" t="s">
        <v>752</v>
      </c>
      <c r="Q284">
        <f>data[[#This Row],[Years in Current Role]]/10</f>
        <v>1.1000000000000001</v>
      </c>
    </row>
    <row r="285" spans="1:17">
      <c r="A285" t="s">
        <v>75</v>
      </c>
      <c r="B285" t="s">
        <v>69</v>
      </c>
      <c r="C285" t="s">
        <v>98</v>
      </c>
      <c r="D285" t="s">
        <v>93</v>
      </c>
      <c r="E285" t="s">
        <v>78</v>
      </c>
      <c r="F285" t="s">
        <v>73</v>
      </c>
      <c r="G285" t="s">
        <v>97</v>
      </c>
      <c r="H285">
        <v>41</v>
      </c>
      <c r="I285">
        <v>88608</v>
      </c>
      <c r="J285">
        <v>14</v>
      </c>
      <c r="K285">
        <v>16</v>
      </c>
      <c r="L285">
        <v>12</v>
      </c>
      <c r="M285">
        <v>4</v>
      </c>
      <c r="N285">
        <v>30</v>
      </c>
      <c r="O285" s="3">
        <v>44049</v>
      </c>
      <c r="P285" t="s">
        <v>753</v>
      </c>
      <c r="Q285">
        <f>data[[#This Row],[Years in Current Role]]/10</f>
        <v>1.6</v>
      </c>
    </row>
    <row r="286" spans="1:17">
      <c r="A286" t="s">
        <v>95</v>
      </c>
      <c r="B286" t="s">
        <v>85</v>
      </c>
      <c r="C286" t="s">
        <v>77</v>
      </c>
      <c r="D286" t="s">
        <v>71</v>
      </c>
      <c r="E286" t="s">
        <v>96</v>
      </c>
      <c r="F286" t="s">
        <v>79</v>
      </c>
      <c r="G286" t="s">
        <v>92</v>
      </c>
      <c r="H286">
        <v>58</v>
      </c>
      <c r="I286">
        <v>119081</v>
      </c>
      <c r="J286">
        <v>3</v>
      </c>
      <c r="K286">
        <v>19</v>
      </c>
      <c r="L286">
        <v>12</v>
      </c>
      <c r="M286">
        <v>5</v>
      </c>
      <c r="N286">
        <v>57</v>
      </c>
      <c r="O286" s="3">
        <v>40417</v>
      </c>
      <c r="P286" t="s">
        <v>754</v>
      </c>
      <c r="Q286">
        <f>data[[#This Row],[Years in Current Role]]/10</f>
        <v>1.9</v>
      </c>
    </row>
    <row r="287" spans="1:17">
      <c r="A287" t="s">
        <v>100</v>
      </c>
      <c r="B287" t="s">
        <v>85</v>
      </c>
      <c r="C287" t="s">
        <v>77</v>
      </c>
      <c r="D287" t="s">
        <v>82</v>
      </c>
      <c r="E287" t="s">
        <v>99</v>
      </c>
      <c r="F287" t="s">
        <v>73</v>
      </c>
      <c r="G287" t="s">
        <v>101</v>
      </c>
      <c r="H287">
        <v>24</v>
      </c>
      <c r="I287">
        <v>61897</v>
      </c>
      <c r="J287">
        <v>16</v>
      </c>
      <c r="K287">
        <v>11</v>
      </c>
      <c r="L287">
        <v>7</v>
      </c>
      <c r="M287">
        <v>6</v>
      </c>
      <c r="N287">
        <v>33</v>
      </c>
      <c r="O287" s="3">
        <v>44821</v>
      </c>
      <c r="P287" t="s">
        <v>755</v>
      </c>
      <c r="Q287">
        <f>data[[#This Row],[Years in Current Role]]/10</f>
        <v>1.1000000000000001</v>
      </c>
    </row>
    <row r="288" spans="1:17">
      <c r="A288" t="s">
        <v>100</v>
      </c>
      <c r="B288" t="s">
        <v>76</v>
      </c>
      <c r="C288" t="s">
        <v>98</v>
      </c>
      <c r="D288" t="s">
        <v>91</v>
      </c>
      <c r="E288" t="s">
        <v>78</v>
      </c>
      <c r="F288" t="s">
        <v>73</v>
      </c>
      <c r="G288" t="s">
        <v>80</v>
      </c>
      <c r="H288">
        <v>54</v>
      </c>
      <c r="I288">
        <v>80961</v>
      </c>
      <c r="J288">
        <v>19</v>
      </c>
      <c r="K288">
        <v>14</v>
      </c>
      <c r="L288">
        <v>10</v>
      </c>
      <c r="M288">
        <v>3</v>
      </c>
      <c r="N288">
        <v>45</v>
      </c>
      <c r="O288" s="3">
        <v>37957</v>
      </c>
      <c r="P288" t="s">
        <v>756</v>
      </c>
      <c r="Q288">
        <f>data[[#This Row],[Years in Current Role]]/10</f>
        <v>1.4</v>
      </c>
    </row>
    <row r="289" spans="1:17">
      <c r="A289" t="s">
        <v>88</v>
      </c>
      <c r="B289" t="s">
        <v>76</v>
      </c>
      <c r="C289" t="s">
        <v>90</v>
      </c>
      <c r="D289" t="s">
        <v>71</v>
      </c>
      <c r="E289" t="s">
        <v>96</v>
      </c>
      <c r="F289" t="s">
        <v>79</v>
      </c>
      <c r="G289" t="s">
        <v>74</v>
      </c>
      <c r="H289">
        <v>30</v>
      </c>
      <c r="I289">
        <v>98703</v>
      </c>
      <c r="J289">
        <v>18</v>
      </c>
      <c r="K289">
        <v>2</v>
      </c>
      <c r="L289">
        <v>13</v>
      </c>
      <c r="M289">
        <v>8</v>
      </c>
      <c r="N289">
        <v>40</v>
      </c>
      <c r="O289" s="3">
        <v>36887</v>
      </c>
      <c r="P289" t="s">
        <v>757</v>
      </c>
      <c r="Q289">
        <f>data[[#This Row],[Years in Current Role]]/10</f>
        <v>0.2</v>
      </c>
    </row>
    <row r="290" spans="1:17">
      <c r="A290" t="s">
        <v>68</v>
      </c>
      <c r="B290" t="s">
        <v>69</v>
      </c>
      <c r="C290" t="s">
        <v>70</v>
      </c>
      <c r="D290" t="s">
        <v>91</v>
      </c>
      <c r="E290" t="s">
        <v>86</v>
      </c>
      <c r="F290" t="s">
        <v>79</v>
      </c>
      <c r="G290" t="s">
        <v>74</v>
      </c>
      <c r="H290">
        <v>30</v>
      </c>
      <c r="I290">
        <v>74757</v>
      </c>
      <c r="J290">
        <v>16</v>
      </c>
      <c r="K290">
        <v>5</v>
      </c>
      <c r="L290">
        <v>11</v>
      </c>
      <c r="M290">
        <v>4</v>
      </c>
      <c r="N290">
        <v>58</v>
      </c>
      <c r="O290" s="3">
        <v>42585</v>
      </c>
      <c r="P290" t="s">
        <v>758</v>
      </c>
      <c r="Q290">
        <f>data[[#This Row],[Years in Current Role]]/10</f>
        <v>0.5</v>
      </c>
    </row>
    <row r="291" spans="1:17">
      <c r="A291" t="s">
        <v>102</v>
      </c>
      <c r="B291" t="s">
        <v>69</v>
      </c>
      <c r="C291" t="s">
        <v>90</v>
      </c>
      <c r="D291" t="s">
        <v>82</v>
      </c>
      <c r="E291" t="s">
        <v>83</v>
      </c>
      <c r="F291" t="s">
        <v>87</v>
      </c>
      <c r="G291" t="s">
        <v>89</v>
      </c>
      <c r="H291">
        <v>25</v>
      </c>
      <c r="I291">
        <v>56917</v>
      </c>
      <c r="J291">
        <v>8</v>
      </c>
      <c r="K291">
        <v>5</v>
      </c>
      <c r="L291">
        <v>8</v>
      </c>
      <c r="M291">
        <v>8</v>
      </c>
      <c r="N291">
        <v>49</v>
      </c>
      <c r="O291" s="3">
        <v>35315</v>
      </c>
      <c r="P291" t="s">
        <v>759</v>
      </c>
      <c r="Q291">
        <f>data[[#This Row],[Years in Current Role]]/10</f>
        <v>0.5</v>
      </c>
    </row>
    <row r="292" spans="1:17">
      <c r="A292" t="s">
        <v>102</v>
      </c>
      <c r="B292" t="s">
        <v>85</v>
      </c>
      <c r="C292" t="s">
        <v>90</v>
      </c>
      <c r="D292" t="s">
        <v>93</v>
      </c>
      <c r="E292" t="s">
        <v>99</v>
      </c>
      <c r="F292" t="s">
        <v>79</v>
      </c>
      <c r="G292" t="s">
        <v>89</v>
      </c>
      <c r="H292">
        <v>56</v>
      </c>
      <c r="I292">
        <v>52736</v>
      </c>
      <c r="J292">
        <v>33</v>
      </c>
      <c r="K292">
        <v>19</v>
      </c>
      <c r="L292">
        <v>13</v>
      </c>
      <c r="M292">
        <v>3</v>
      </c>
      <c r="N292">
        <v>27</v>
      </c>
      <c r="O292" s="3">
        <v>37811</v>
      </c>
      <c r="P292" t="s">
        <v>760</v>
      </c>
      <c r="Q292">
        <f>data[[#This Row],[Years in Current Role]]/10</f>
        <v>1.9</v>
      </c>
    </row>
    <row r="293" spans="1:17">
      <c r="A293" t="s">
        <v>75</v>
      </c>
      <c r="B293" t="s">
        <v>69</v>
      </c>
      <c r="C293" t="s">
        <v>90</v>
      </c>
      <c r="D293" t="s">
        <v>82</v>
      </c>
      <c r="E293" t="s">
        <v>94</v>
      </c>
      <c r="F293" t="s">
        <v>87</v>
      </c>
      <c r="G293" t="s">
        <v>84</v>
      </c>
      <c r="H293">
        <v>38</v>
      </c>
      <c r="I293">
        <v>57990</v>
      </c>
      <c r="J293">
        <v>12</v>
      </c>
      <c r="K293">
        <v>12</v>
      </c>
      <c r="L293">
        <v>13</v>
      </c>
      <c r="M293">
        <v>7</v>
      </c>
      <c r="N293">
        <v>39</v>
      </c>
      <c r="O293" s="3">
        <v>41062</v>
      </c>
      <c r="P293" t="s">
        <v>761</v>
      </c>
      <c r="Q293">
        <f>data[[#This Row],[Years in Current Role]]/10</f>
        <v>1.2</v>
      </c>
    </row>
    <row r="294" spans="1:17">
      <c r="A294" t="s">
        <v>88</v>
      </c>
      <c r="B294" t="s">
        <v>76</v>
      </c>
      <c r="C294" t="s">
        <v>98</v>
      </c>
      <c r="D294" t="s">
        <v>71</v>
      </c>
      <c r="E294" t="s">
        <v>83</v>
      </c>
      <c r="F294" t="s">
        <v>87</v>
      </c>
      <c r="G294" t="s">
        <v>74</v>
      </c>
      <c r="H294">
        <v>55</v>
      </c>
      <c r="I294">
        <v>92551</v>
      </c>
      <c r="J294">
        <v>11</v>
      </c>
      <c r="K294">
        <v>18</v>
      </c>
      <c r="L294">
        <v>6</v>
      </c>
      <c r="M294">
        <v>9</v>
      </c>
      <c r="N294">
        <v>51</v>
      </c>
      <c r="O294" s="3">
        <v>43985</v>
      </c>
      <c r="P294" t="s">
        <v>762</v>
      </c>
      <c r="Q294">
        <f>data[[#This Row],[Years in Current Role]]/10</f>
        <v>1.8</v>
      </c>
    </row>
    <row r="295" spans="1:17">
      <c r="A295" t="s">
        <v>100</v>
      </c>
      <c r="B295" t="s">
        <v>76</v>
      </c>
      <c r="C295" t="s">
        <v>77</v>
      </c>
      <c r="D295" t="s">
        <v>93</v>
      </c>
      <c r="E295" t="s">
        <v>99</v>
      </c>
      <c r="F295" t="s">
        <v>87</v>
      </c>
      <c r="G295" t="s">
        <v>92</v>
      </c>
      <c r="H295">
        <v>45</v>
      </c>
      <c r="I295">
        <v>88161</v>
      </c>
      <c r="J295">
        <v>5</v>
      </c>
      <c r="K295">
        <v>4</v>
      </c>
      <c r="L295">
        <v>12</v>
      </c>
      <c r="M295">
        <v>4</v>
      </c>
      <c r="N295">
        <v>41</v>
      </c>
      <c r="O295" s="3">
        <v>35306</v>
      </c>
      <c r="P295" t="s">
        <v>763</v>
      </c>
      <c r="Q295">
        <f>data[[#This Row],[Years in Current Role]]/10</f>
        <v>0.4</v>
      </c>
    </row>
    <row r="296" spans="1:17">
      <c r="A296" t="s">
        <v>81</v>
      </c>
      <c r="B296" t="s">
        <v>85</v>
      </c>
      <c r="C296" t="s">
        <v>90</v>
      </c>
      <c r="D296" t="s">
        <v>71</v>
      </c>
      <c r="E296" t="s">
        <v>94</v>
      </c>
      <c r="F296" t="s">
        <v>79</v>
      </c>
      <c r="G296" t="s">
        <v>97</v>
      </c>
      <c r="H296">
        <v>53</v>
      </c>
      <c r="I296">
        <v>109623</v>
      </c>
      <c r="J296">
        <v>27</v>
      </c>
      <c r="K296">
        <v>17</v>
      </c>
      <c r="L296">
        <v>10</v>
      </c>
      <c r="M296">
        <v>8</v>
      </c>
      <c r="N296">
        <v>26</v>
      </c>
      <c r="O296" s="3">
        <v>35126</v>
      </c>
      <c r="P296" t="s">
        <v>764</v>
      </c>
      <c r="Q296">
        <f>data[[#This Row],[Years in Current Role]]/10</f>
        <v>1.7</v>
      </c>
    </row>
    <row r="297" spans="1:17">
      <c r="A297" t="s">
        <v>88</v>
      </c>
      <c r="B297" t="s">
        <v>76</v>
      </c>
      <c r="C297" t="s">
        <v>98</v>
      </c>
      <c r="D297" t="s">
        <v>71</v>
      </c>
      <c r="E297" t="s">
        <v>83</v>
      </c>
      <c r="F297" t="s">
        <v>73</v>
      </c>
      <c r="G297" t="s">
        <v>80</v>
      </c>
      <c r="H297">
        <v>22</v>
      </c>
      <c r="I297">
        <v>52440</v>
      </c>
      <c r="J297">
        <v>12</v>
      </c>
      <c r="K297">
        <v>10</v>
      </c>
      <c r="L297">
        <v>14</v>
      </c>
      <c r="M297">
        <v>3</v>
      </c>
      <c r="N297">
        <v>28</v>
      </c>
      <c r="O297" s="3">
        <v>41662</v>
      </c>
      <c r="P297" t="s">
        <v>765</v>
      </c>
      <c r="Q297">
        <f>data[[#This Row],[Years in Current Role]]/10</f>
        <v>1</v>
      </c>
    </row>
    <row r="298" spans="1:17">
      <c r="A298" t="s">
        <v>75</v>
      </c>
      <c r="B298" t="s">
        <v>76</v>
      </c>
      <c r="C298" t="s">
        <v>90</v>
      </c>
      <c r="D298" t="s">
        <v>82</v>
      </c>
      <c r="E298" t="s">
        <v>99</v>
      </c>
      <c r="F298" t="s">
        <v>87</v>
      </c>
      <c r="G298" t="s">
        <v>89</v>
      </c>
      <c r="H298">
        <v>29</v>
      </c>
      <c r="I298">
        <v>65205</v>
      </c>
      <c r="J298">
        <v>17</v>
      </c>
      <c r="K298">
        <v>6</v>
      </c>
      <c r="L298">
        <v>9</v>
      </c>
      <c r="M298">
        <v>7</v>
      </c>
      <c r="N298">
        <v>20</v>
      </c>
      <c r="O298" s="3">
        <v>40945</v>
      </c>
      <c r="P298" t="s">
        <v>766</v>
      </c>
      <c r="Q298">
        <f>data[[#This Row],[Years in Current Role]]/10</f>
        <v>0.6</v>
      </c>
    </row>
    <row r="299" spans="1:17">
      <c r="A299" t="s">
        <v>75</v>
      </c>
      <c r="B299" t="s">
        <v>76</v>
      </c>
      <c r="C299" t="s">
        <v>90</v>
      </c>
      <c r="D299" t="s">
        <v>71</v>
      </c>
      <c r="E299" t="s">
        <v>83</v>
      </c>
      <c r="F299" t="s">
        <v>73</v>
      </c>
      <c r="G299" t="s">
        <v>92</v>
      </c>
      <c r="H299">
        <v>44</v>
      </c>
      <c r="I299">
        <v>110811</v>
      </c>
      <c r="J299">
        <v>6</v>
      </c>
      <c r="K299">
        <v>14</v>
      </c>
      <c r="L299">
        <v>7</v>
      </c>
      <c r="M299">
        <v>3</v>
      </c>
      <c r="N299">
        <v>48</v>
      </c>
      <c r="O299" s="3">
        <v>43237</v>
      </c>
      <c r="P299" t="s">
        <v>767</v>
      </c>
      <c r="Q299">
        <f>data[[#This Row],[Years in Current Role]]/10</f>
        <v>1.4</v>
      </c>
    </row>
    <row r="300" spans="1:17">
      <c r="A300" t="s">
        <v>88</v>
      </c>
      <c r="B300" t="s">
        <v>76</v>
      </c>
      <c r="C300" t="s">
        <v>98</v>
      </c>
      <c r="D300" t="s">
        <v>82</v>
      </c>
      <c r="E300" t="s">
        <v>83</v>
      </c>
      <c r="F300" t="s">
        <v>73</v>
      </c>
      <c r="G300" t="s">
        <v>80</v>
      </c>
      <c r="H300">
        <v>61</v>
      </c>
      <c r="I300">
        <v>85103</v>
      </c>
      <c r="J300">
        <v>33</v>
      </c>
      <c r="K300">
        <v>11</v>
      </c>
      <c r="L300">
        <v>10</v>
      </c>
      <c r="M300">
        <v>7</v>
      </c>
      <c r="N300">
        <v>27</v>
      </c>
      <c r="O300" s="3">
        <v>36890</v>
      </c>
      <c r="P300" t="s">
        <v>768</v>
      </c>
      <c r="Q300">
        <f>data[[#This Row],[Years in Current Role]]/10</f>
        <v>1.1000000000000001</v>
      </c>
    </row>
    <row r="301" spans="1:17">
      <c r="A301" t="s">
        <v>75</v>
      </c>
      <c r="B301" t="s">
        <v>85</v>
      </c>
      <c r="C301" t="s">
        <v>77</v>
      </c>
      <c r="D301" t="s">
        <v>93</v>
      </c>
      <c r="E301" t="s">
        <v>94</v>
      </c>
      <c r="F301" t="s">
        <v>79</v>
      </c>
      <c r="G301" t="s">
        <v>80</v>
      </c>
      <c r="H301">
        <v>33</v>
      </c>
      <c r="I301">
        <v>100812</v>
      </c>
      <c r="J301">
        <v>5</v>
      </c>
      <c r="K301">
        <v>11</v>
      </c>
      <c r="L301">
        <v>5</v>
      </c>
      <c r="M301">
        <v>6</v>
      </c>
      <c r="N301">
        <v>23</v>
      </c>
      <c r="O301" s="3">
        <v>41000</v>
      </c>
      <c r="P301" t="s">
        <v>769</v>
      </c>
      <c r="Q301">
        <f>data[[#This Row],[Years in Current Role]]/10</f>
        <v>1.1000000000000001</v>
      </c>
    </row>
    <row r="302" spans="1:17">
      <c r="A302" t="s">
        <v>88</v>
      </c>
      <c r="B302" t="s">
        <v>85</v>
      </c>
      <c r="C302" t="s">
        <v>77</v>
      </c>
      <c r="D302" t="s">
        <v>82</v>
      </c>
      <c r="E302" t="s">
        <v>83</v>
      </c>
      <c r="F302" t="s">
        <v>73</v>
      </c>
      <c r="G302" t="s">
        <v>97</v>
      </c>
      <c r="H302">
        <v>33</v>
      </c>
      <c r="I302">
        <v>71627</v>
      </c>
      <c r="J302">
        <v>28</v>
      </c>
      <c r="K302">
        <v>18</v>
      </c>
      <c r="L302">
        <v>8</v>
      </c>
      <c r="M302">
        <v>2</v>
      </c>
      <c r="N302">
        <v>54</v>
      </c>
      <c r="O302" s="3">
        <v>39433</v>
      </c>
      <c r="P302" t="s">
        <v>770</v>
      </c>
      <c r="Q302">
        <f>data[[#This Row],[Years in Current Role]]/10</f>
        <v>1.8</v>
      </c>
    </row>
    <row r="303" spans="1:17">
      <c r="A303" t="s">
        <v>95</v>
      </c>
      <c r="B303" t="s">
        <v>69</v>
      </c>
      <c r="C303" t="s">
        <v>70</v>
      </c>
      <c r="D303" t="s">
        <v>93</v>
      </c>
      <c r="E303" t="s">
        <v>83</v>
      </c>
      <c r="F303" t="s">
        <v>73</v>
      </c>
      <c r="G303" t="s">
        <v>84</v>
      </c>
      <c r="H303">
        <v>36</v>
      </c>
      <c r="I303">
        <v>49008</v>
      </c>
      <c r="J303">
        <v>14</v>
      </c>
      <c r="K303">
        <v>18</v>
      </c>
      <c r="L303">
        <v>2</v>
      </c>
      <c r="M303">
        <v>3</v>
      </c>
      <c r="N303">
        <v>22</v>
      </c>
      <c r="O303" s="3">
        <v>40368</v>
      </c>
      <c r="P303" t="s">
        <v>771</v>
      </c>
      <c r="Q303">
        <f>data[[#This Row],[Years in Current Role]]/10</f>
        <v>1.8</v>
      </c>
    </row>
    <row r="304" spans="1:17">
      <c r="A304" t="s">
        <v>88</v>
      </c>
      <c r="B304" t="s">
        <v>76</v>
      </c>
      <c r="C304" t="s">
        <v>98</v>
      </c>
      <c r="D304" t="s">
        <v>82</v>
      </c>
      <c r="E304" t="s">
        <v>94</v>
      </c>
      <c r="F304" t="s">
        <v>79</v>
      </c>
      <c r="G304" t="s">
        <v>74</v>
      </c>
      <c r="H304">
        <v>62</v>
      </c>
      <c r="I304">
        <v>101274</v>
      </c>
      <c r="J304">
        <v>5</v>
      </c>
      <c r="K304">
        <v>11</v>
      </c>
      <c r="L304">
        <v>7</v>
      </c>
      <c r="M304">
        <v>6</v>
      </c>
      <c r="N304">
        <v>59</v>
      </c>
      <c r="O304" s="3">
        <v>36864</v>
      </c>
      <c r="P304" t="s">
        <v>772</v>
      </c>
      <c r="Q304">
        <f>data[[#This Row],[Years in Current Role]]/10</f>
        <v>1.1000000000000001</v>
      </c>
    </row>
    <row r="305" spans="1:17">
      <c r="A305" t="s">
        <v>68</v>
      </c>
      <c r="B305" t="s">
        <v>69</v>
      </c>
      <c r="C305" t="s">
        <v>70</v>
      </c>
      <c r="D305" t="s">
        <v>91</v>
      </c>
      <c r="E305" t="s">
        <v>86</v>
      </c>
      <c r="F305" t="s">
        <v>87</v>
      </c>
      <c r="G305" t="s">
        <v>97</v>
      </c>
      <c r="H305">
        <v>40</v>
      </c>
      <c r="I305">
        <v>62402</v>
      </c>
      <c r="J305">
        <v>33</v>
      </c>
      <c r="K305">
        <v>12</v>
      </c>
      <c r="L305">
        <v>4</v>
      </c>
      <c r="M305">
        <v>4</v>
      </c>
      <c r="N305">
        <v>26</v>
      </c>
      <c r="O305" s="3">
        <v>34963</v>
      </c>
      <c r="P305" t="s">
        <v>773</v>
      </c>
      <c r="Q305">
        <f>data[[#This Row],[Years in Current Role]]/10</f>
        <v>1.2</v>
      </c>
    </row>
    <row r="306" spans="1:17">
      <c r="A306" t="s">
        <v>88</v>
      </c>
      <c r="B306" t="s">
        <v>85</v>
      </c>
      <c r="C306" t="s">
        <v>70</v>
      </c>
      <c r="D306" t="s">
        <v>91</v>
      </c>
      <c r="E306" t="s">
        <v>78</v>
      </c>
      <c r="F306" t="s">
        <v>73</v>
      </c>
      <c r="G306" t="s">
        <v>92</v>
      </c>
      <c r="H306">
        <v>47</v>
      </c>
      <c r="I306">
        <v>83384</v>
      </c>
      <c r="J306">
        <v>19</v>
      </c>
      <c r="K306">
        <v>5</v>
      </c>
      <c r="L306">
        <v>9</v>
      </c>
      <c r="M306">
        <v>6</v>
      </c>
      <c r="N306">
        <v>46</v>
      </c>
      <c r="O306" s="3">
        <v>42235</v>
      </c>
      <c r="P306" t="s">
        <v>774</v>
      </c>
      <c r="Q306">
        <f>data[[#This Row],[Years in Current Role]]/10</f>
        <v>0.5</v>
      </c>
    </row>
    <row r="307" spans="1:17">
      <c r="A307" t="s">
        <v>75</v>
      </c>
      <c r="B307" t="s">
        <v>85</v>
      </c>
      <c r="C307" t="s">
        <v>70</v>
      </c>
      <c r="D307" t="s">
        <v>71</v>
      </c>
      <c r="E307" t="s">
        <v>72</v>
      </c>
      <c r="F307" t="s">
        <v>79</v>
      </c>
      <c r="G307" t="s">
        <v>84</v>
      </c>
      <c r="H307">
        <v>50</v>
      </c>
      <c r="I307">
        <v>35793</v>
      </c>
      <c r="J307">
        <v>22</v>
      </c>
      <c r="K307">
        <v>9</v>
      </c>
      <c r="L307">
        <v>12</v>
      </c>
      <c r="M307">
        <v>1</v>
      </c>
      <c r="N307">
        <v>20</v>
      </c>
      <c r="O307" s="3">
        <v>44724</v>
      </c>
      <c r="P307" t="s">
        <v>775</v>
      </c>
      <c r="Q307">
        <f>data[[#This Row],[Years in Current Role]]/10</f>
        <v>0.9</v>
      </c>
    </row>
    <row r="308" spans="1:17">
      <c r="A308" t="s">
        <v>68</v>
      </c>
      <c r="B308" t="s">
        <v>85</v>
      </c>
      <c r="C308" t="s">
        <v>77</v>
      </c>
      <c r="D308" t="s">
        <v>82</v>
      </c>
      <c r="E308" t="s">
        <v>96</v>
      </c>
      <c r="F308" t="s">
        <v>73</v>
      </c>
      <c r="G308" t="s">
        <v>92</v>
      </c>
      <c r="H308">
        <v>43</v>
      </c>
      <c r="I308">
        <v>35571</v>
      </c>
      <c r="J308">
        <v>5</v>
      </c>
      <c r="K308">
        <v>9</v>
      </c>
      <c r="L308">
        <v>1</v>
      </c>
      <c r="M308">
        <v>1</v>
      </c>
      <c r="N308">
        <v>46</v>
      </c>
      <c r="O308" s="3">
        <v>43722</v>
      </c>
      <c r="P308" t="s">
        <v>776</v>
      </c>
      <c r="Q308">
        <f>data[[#This Row],[Years in Current Role]]/10</f>
        <v>0.9</v>
      </c>
    </row>
    <row r="309" spans="1:17">
      <c r="A309" t="s">
        <v>75</v>
      </c>
      <c r="B309" t="s">
        <v>85</v>
      </c>
      <c r="C309" t="s">
        <v>98</v>
      </c>
      <c r="D309" t="s">
        <v>82</v>
      </c>
      <c r="E309" t="s">
        <v>72</v>
      </c>
      <c r="F309" t="s">
        <v>73</v>
      </c>
      <c r="G309" t="s">
        <v>84</v>
      </c>
      <c r="H309">
        <v>61</v>
      </c>
      <c r="I309">
        <v>46209</v>
      </c>
      <c r="J309">
        <v>2</v>
      </c>
      <c r="K309">
        <v>10</v>
      </c>
      <c r="L309">
        <v>7</v>
      </c>
      <c r="M309">
        <v>3</v>
      </c>
      <c r="N309">
        <v>35</v>
      </c>
      <c r="O309" s="3">
        <v>43269</v>
      </c>
      <c r="P309" t="s">
        <v>777</v>
      </c>
      <c r="Q309">
        <f>data[[#This Row],[Years in Current Role]]/10</f>
        <v>1</v>
      </c>
    </row>
    <row r="310" spans="1:17">
      <c r="A310" t="s">
        <v>102</v>
      </c>
      <c r="B310" t="s">
        <v>85</v>
      </c>
      <c r="C310" t="s">
        <v>70</v>
      </c>
      <c r="D310" t="s">
        <v>93</v>
      </c>
      <c r="E310" t="s">
        <v>72</v>
      </c>
      <c r="F310" t="s">
        <v>87</v>
      </c>
      <c r="G310" t="s">
        <v>89</v>
      </c>
      <c r="H310">
        <v>42</v>
      </c>
      <c r="I310">
        <v>73148</v>
      </c>
      <c r="J310">
        <v>30</v>
      </c>
      <c r="K310">
        <v>19</v>
      </c>
      <c r="L310">
        <v>6</v>
      </c>
      <c r="M310">
        <v>8</v>
      </c>
      <c r="N310">
        <v>57</v>
      </c>
      <c r="O310" s="3">
        <v>36872</v>
      </c>
      <c r="P310" t="s">
        <v>778</v>
      </c>
      <c r="Q310">
        <f>data[[#This Row],[Years in Current Role]]/10</f>
        <v>1.9</v>
      </c>
    </row>
    <row r="311" spans="1:17">
      <c r="A311" t="s">
        <v>102</v>
      </c>
      <c r="B311" t="s">
        <v>85</v>
      </c>
      <c r="C311" t="s">
        <v>98</v>
      </c>
      <c r="D311" t="s">
        <v>71</v>
      </c>
      <c r="E311" t="s">
        <v>99</v>
      </c>
      <c r="F311" t="s">
        <v>73</v>
      </c>
      <c r="G311" t="s">
        <v>92</v>
      </c>
      <c r="H311">
        <v>59</v>
      </c>
      <c r="I311">
        <v>32224</v>
      </c>
      <c r="J311">
        <v>39</v>
      </c>
      <c r="K311">
        <v>1</v>
      </c>
      <c r="L311">
        <v>8</v>
      </c>
      <c r="M311">
        <v>8</v>
      </c>
      <c r="N311">
        <v>26</v>
      </c>
      <c r="O311" s="3">
        <v>39150</v>
      </c>
      <c r="P311" t="s">
        <v>779</v>
      </c>
      <c r="Q311">
        <f>data[[#This Row],[Years in Current Role]]/10</f>
        <v>0.1</v>
      </c>
    </row>
    <row r="312" spans="1:17">
      <c r="A312" t="s">
        <v>68</v>
      </c>
      <c r="B312" t="s">
        <v>85</v>
      </c>
      <c r="C312" t="s">
        <v>98</v>
      </c>
      <c r="D312" t="s">
        <v>82</v>
      </c>
      <c r="E312" t="s">
        <v>78</v>
      </c>
      <c r="F312" t="s">
        <v>79</v>
      </c>
      <c r="G312" t="s">
        <v>97</v>
      </c>
      <c r="H312">
        <v>41</v>
      </c>
      <c r="I312">
        <v>78695</v>
      </c>
      <c r="J312">
        <v>4</v>
      </c>
      <c r="K312">
        <v>7</v>
      </c>
      <c r="L312">
        <v>5</v>
      </c>
      <c r="M312">
        <v>4</v>
      </c>
      <c r="N312">
        <v>42</v>
      </c>
      <c r="O312" s="3">
        <v>44113</v>
      </c>
      <c r="P312" t="s">
        <v>780</v>
      </c>
      <c r="Q312">
        <f>data[[#This Row],[Years in Current Role]]/10</f>
        <v>0.7</v>
      </c>
    </row>
    <row r="313" spans="1:17">
      <c r="A313" t="s">
        <v>95</v>
      </c>
      <c r="B313" t="s">
        <v>76</v>
      </c>
      <c r="C313" t="s">
        <v>77</v>
      </c>
      <c r="D313" t="s">
        <v>71</v>
      </c>
      <c r="E313" t="s">
        <v>99</v>
      </c>
      <c r="F313" t="s">
        <v>73</v>
      </c>
      <c r="G313" t="s">
        <v>84</v>
      </c>
      <c r="H313">
        <v>50</v>
      </c>
      <c r="I313">
        <v>62441</v>
      </c>
      <c r="J313">
        <v>33</v>
      </c>
      <c r="K313">
        <v>4</v>
      </c>
      <c r="L313">
        <v>1</v>
      </c>
      <c r="M313">
        <v>6</v>
      </c>
      <c r="N313">
        <v>30</v>
      </c>
      <c r="O313" s="3">
        <v>44923</v>
      </c>
      <c r="P313" t="s">
        <v>781</v>
      </c>
      <c r="Q313">
        <f>data[[#This Row],[Years in Current Role]]/10</f>
        <v>0.4</v>
      </c>
    </row>
    <row r="314" spans="1:17">
      <c r="A314" t="s">
        <v>102</v>
      </c>
      <c r="B314" t="s">
        <v>69</v>
      </c>
      <c r="C314" t="s">
        <v>70</v>
      </c>
      <c r="D314" t="s">
        <v>91</v>
      </c>
      <c r="E314" t="s">
        <v>78</v>
      </c>
      <c r="F314" t="s">
        <v>87</v>
      </c>
      <c r="G314" t="s">
        <v>84</v>
      </c>
      <c r="H314">
        <v>25</v>
      </c>
      <c r="I314">
        <v>69129</v>
      </c>
      <c r="J314">
        <v>13</v>
      </c>
      <c r="K314">
        <v>1</v>
      </c>
      <c r="L314">
        <v>1</v>
      </c>
      <c r="M314">
        <v>8</v>
      </c>
      <c r="N314">
        <v>52</v>
      </c>
      <c r="O314" s="3">
        <v>38472</v>
      </c>
      <c r="P314" t="s">
        <v>782</v>
      </c>
      <c r="Q314">
        <f>data[[#This Row],[Years in Current Role]]/10</f>
        <v>0.1</v>
      </c>
    </row>
    <row r="315" spans="1:17">
      <c r="A315" t="s">
        <v>88</v>
      </c>
      <c r="B315" t="s">
        <v>85</v>
      </c>
      <c r="C315" t="s">
        <v>70</v>
      </c>
      <c r="D315" t="s">
        <v>82</v>
      </c>
      <c r="E315" t="s">
        <v>94</v>
      </c>
      <c r="F315" t="s">
        <v>87</v>
      </c>
      <c r="G315" t="s">
        <v>80</v>
      </c>
      <c r="H315">
        <v>28</v>
      </c>
      <c r="I315">
        <v>92368</v>
      </c>
      <c r="J315">
        <v>20</v>
      </c>
      <c r="K315">
        <v>15</v>
      </c>
      <c r="L315">
        <v>9</v>
      </c>
      <c r="M315">
        <v>7</v>
      </c>
      <c r="N315">
        <v>55</v>
      </c>
      <c r="O315" s="3">
        <v>42941</v>
      </c>
      <c r="P315" t="s">
        <v>783</v>
      </c>
      <c r="Q315">
        <f>data[[#This Row],[Years in Current Role]]/10</f>
        <v>1.5</v>
      </c>
    </row>
    <row r="316" spans="1:17">
      <c r="A316" t="s">
        <v>75</v>
      </c>
      <c r="B316" t="s">
        <v>76</v>
      </c>
      <c r="C316" t="s">
        <v>98</v>
      </c>
      <c r="D316" t="s">
        <v>82</v>
      </c>
      <c r="E316" t="s">
        <v>94</v>
      </c>
      <c r="F316" t="s">
        <v>79</v>
      </c>
      <c r="G316" t="s">
        <v>80</v>
      </c>
      <c r="H316">
        <v>49</v>
      </c>
      <c r="I316">
        <v>74760</v>
      </c>
      <c r="J316">
        <v>7</v>
      </c>
      <c r="K316">
        <v>8</v>
      </c>
      <c r="L316">
        <v>10</v>
      </c>
      <c r="M316">
        <v>7</v>
      </c>
      <c r="N316">
        <v>56</v>
      </c>
      <c r="O316" s="3">
        <v>37038</v>
      </c>
      <c r="P316" t="s">
        <v>784</v>
      </c>
      <c r="Q316">
        <f>data[[#This Row],[Years in Current Role]]/10</f>
        <v>0.8</v>
      </c>
    </row>
    <row r="317" spans="1:17">
      <c r="A317" t="s">
        <v>102</v>
      </c>
      <c r="B317" t="s">
        <v>76</v>
      </c>
      <c r="C317" t="s">
        <v>90</v>
      </c>
      <c r="D317" t="s">
        <v>71</v>
      </c>
      <c r="E317" t="s">
        <v>78</v>
      </c>
      <c r="F317" t="s">
        <v>87</v>
      </c>
      <c r="G317" t="s">
        <v>101</v>
      </c>
      <c r="H317">
        <v>49</v>
      </c>
      <c r="I317">
        <v>53478</v>
      </c>
      <c r="J317">
        <v>15</v>
      </c>
      <c r="K317">
        <v>12</v>
      </c>
      <c r="L317">
        <v>6</v>
      </c>
      <c r="M317">
        <v>4</v>
      </c>
      <c r="N317">
        <v>36</v>
      </c>
      <c r="O317" s="3">
        <v>44749</v>
      </c>
      <c r="P317" t="s">
        <v>785</v>
      </c>
      <c r="Q317">
        <f>data[[#This Row],[Years in Current Role]]/10</f>
        <v>1.2</v>
      </c>
    </row>
    <row r="318" spans="1:17">
      <c r="A318" t="s">
        <v>102</v>
      </c>
      <c r="B318" t="s">
        <v>69</v>
      </c>
      <c r="C318" t="s">
        <v>77</v>
      </c>
      <c r="D318" t="s">
        <v>82</v>
      </c>
      <c r="E318" t="s">
        <v>83</v>
      </c>
      <c r="F318" t="s">
        <v>73</v>
      </c>
      <c r="G318" t="s">
        <v>92</v>
      </c>
      <c r="H318">
        <v>25</v>
      </c>
      <c r="I318">
        <v>101854</v>
      </c>
      <c r="J318">
        <v>23</v>
      </c>
      <c r="K318">
        <v>18</v>
      </c>
      <c r="L318">
        <v>10</v>
      </c>
      <c r="M318">
        <v>9</v>
      </c>
      <c r="N318">
        <v>54</v>
      </c>
      <c r="O318" s="3">
        <v>42273</v>
      </c>
      <c r="P318" t="s">
        <v>786</v>
      </c>
      <c r="Q318">
        <f>data[[#This Row],[Years in Current Role]]/10</f>
        <v>1.8</v>
      </c>
    </row>
    <row r="319" spans="1:17">
      <c r="A319" t="s">
        <v>95</v>
      </c>
      <c r="B319" t="s">
        <v>85</v>
      </c>
      <c r="C319" t="s">
        <v>77</v>
      </c>
      <c r="D319" t="s">
        <v>71</v>
      </c>
      <c r="E319" t="s">
        <v>86</v>
      </c>
      <c r="F319" t="s">
        <v>87</v>
      </c>
      <c r="G319" t="s">
        <v>80</v>
      </c>
      <c r="H319">
        <v>43</v>
      </c>
      <c r="I319">
        <v>115716</v>
      </c>
      <c r="J319">
        <v>14</v>
      </c>
      <c r="K319">
        <v>15</v>
      </c>
      <c r="L319">
        <v>5</v>
      </c>
      <c r="M319">
        <v>6</v>
      </c>
      <c r="N319">
        <v>24</v>
      </c>
      <c r="O319" s="3">
        <v>35422</v>
      </c>
      <c r="P319" t="s">
        <v>787</v>
      </c>
      <c r="Q319">
        <f>data[[#This Row],[Years in Current Role]]/10</f>
        <v>1.5</v>
      </c>
    </row>
    <row r="320" spans="1:17">
      <c r="A320" t="s">
        <v>68</v>
      </c>
      <c r="B320" t="s">
        <v>69</v>
      </c>
      <c r="C320" t="s">
        <v>77</v>
      </c>
      <c r="D320" t="s">
        <v>82</v>
      </c>
      <c r="E320" t="s">
        <v>83</v>
      </c>
      <c r="F320" t="s">
        <v>79</v>
      </c>
      <c r="G320" t="s">
        <v>101</v>
      </c>
      <c r="H320">
        <v>33</v>
      </c>
      <c r="I320">
        <v>42180</v>
      </c>
      <c r="J320">
        <v>23</v>
      </c>
      <c r="K320">
        <v>17</v>
      </c>
      <c r="L320">
        <v>1</v>
      </c>
      <c r="M320">
        <v>3</v>
      </c>
      <c r="N320">
        <v>51</v>
      </c>
      <c r="O320" s="3">
        <v>40527</v>
      </c>
      <c r="P320" t="s">
        <v>788</v>
      </c>
      <c r="Q320">
        <f>data[[#This Row],[Years in Current Role]]/10</f>
        <v>1.7</v>
      </c>
    </row>
    <row r="321" spans="1:17">
      <c r="A321" t="s">
        <v>68</v>
      </c>
      <c r="B321" t="s">
        <v>85</v>
      </c>
      <c r="C321" t="s">
        <v>77</v>
      </c>
      <c r="D321" t="s">
        <v>93</v>
      </c>
      <c r="E321" t="s">
        <v>86</v>
      </c>
      <c r="F321" t="s">
        <v>87</v>
      </c>
      <c r="G321" t="s">
        <v>89</v>
      </c>
      <c r="H321">
        <v>24</v>
      </c>
      <c r="I321">
        <v>45372</v>
      </c>
      <c r="J321">
        <v>19</v>
      </c>
      <c r="K321">
        <v>14</v>
      </c>
      <c r="L321">
        <v>6</v>
      </c>
      <c r="M321">
        <v>5</v>
      </c>
      <c r="N321">
        <v>22</v>
      </c>
      <c r="O321" s="3">
        <v>44318</v>
      </c>
      <c r="P321" t="s">
        <v>789</v>
      </c>
      <c r="Q321">
        <f>data[[#This Row],[Years in Current Role]]/10</f>
        <v>1.4</v>
      </c>
    </row>
    <row r="322" spans="1:17">
      <c r="A322" t="s">
        <v>100</v>
      </c>
      <c r="B322" t="s">
        <v>76</v>
      </c>
      <c r="C322" t="s">
        <v>70</v>
      </c>
      <c r="D322" t="s">
        <v>71</v>
      </c>
      <c r="E322" t="s">
        <v>99</v>
      </c>
      <c r="F322" t="s">
        <v>87</v>
      </c>
      <c r="G322" t="s">
        <v>89</v>
      </c>
      <c r="H322">
        <v>43</v>
      </c>
      <c r="I322">
        <v>59796</v>
      </c>
      <c r="J322">
        <v>29</v>
      </c>
      <c r="K322">
        <v>14</v>
      </c>
      <c r="L322">
        <v>6</v>
      </c>
      <c r="M322">
        <v>5</v>
      </c>
      <c r="N322">
        <v>54</v>
      </c>
      <c r="O322" s="3">
        <v>41666</v>
      </c>
      <c r="P322" t="s">
        <v>790</v>
      </c>
      <c r="Q322">
        <f>data[[#This Row],[Years in Current Role]]/10</f>
        <v>1.4</v>
      </c>
    </row>
    <row r="323" spans="1:17">
      <c r="A323" t="s">
        <v>95</v>
      </c>
      <c r="B323" t="s">
        <v>76</v>
      </c>
      <c r="C323" t="s">
        <v>70</v>
      </c>
      <c r="D323" t="s">
        <v>82</v>
      </c>
      <c r="E323" t="s">
        <v>86</v>
      </c>
      <c r="F323" t="s">
        <v>87</v>
      </c>
      <c r="G323" t="s">
        <v>80</v>
      </c>
      <c r="H323">
        <v>23</v>
      </c>
      <c r="I323">
        <v>88272</v>
      </c>
      <c r="J323">
        <v>20</v>
      </c>
      <c r="K323">
        <v>18</v>
      </c>
      <c r="L323">
        <v>3</v>
      </c>
      <c r="M323">
        <v>5</v>
      </c>
      <c r="N323">
        <v>33</v>
      </c>
      <c r="O323" s="3">
        <v>38902</v>
      </c>
      <c r="P323" t="s">
        <v>791</v>
      </c>
      <c r="Q323">
        <f>data[[#This Row],[Years in Current Role]]/10</f>
        <v>1.8</v>
      </c>
    </row>
    <row r="324" spans="1:17">
      <c r="A324" t="s">
        <v>88</v>
      </c>
      <c r="B324" t="s">
        <v>76</v>
      </c>
      <c r="C324" t="s">
        <v>90</v>
      </c>
      <c r="D324" t="s">
        <v>91</v>
      </c>
      <c r="E324" t="s">
        <v>99</v>
      </c>
      <c r="F324" t="s">
        <v>79</v>
      </c>
      <c r="G324" t="s">
        <v>92</v>
      </c>
      <c r="H324">
        <v>45</v>
      </c>
      <c r="I324">
        <v>119963</v>
      </c>
      <c r="J324">
        <v>29</v>
      </c>
      <c r="K324">
        <v>18</v>
      </c>
      <c r="L324">
        <v>13</v>
      </c>
      <c r="M324">
        <v>8</v>
      </c>
      <c r="N324">
        <v>50</v>
      </c>
      <c r="O324" s="3">
        <v>43218</v>
      </c>
      <c r="P324" t="s">
        <v>792</v>
      </c>
      <c r="Q324">
        <f>data[[#This Row],[Years in Current Role]]/10</f>
        <v>1.8</v>
      </c>
    </row>
    <row r="325" spans="1:17">
      <c r="A325" t="s">
        <v>68</v>
      </c>
      <c r="B325" t="s">
        <v>76</v>
      </c>
      <c r="C325" t="s">
        <v>77</v>
      </c>
      <c r="D325" t="s">
        <v>82</v>
      </c>
      <c r="E325" t="s">
        <v>94</v>
      </c>
      <c r="F325" t="s">
        <v>87</v>
      </c>
      <c r="G325" t="s">
        <v>84</v>
      </c>
      <c r="H325">
        <v>55</v>
      </c>
      <c r="I325">
        <v>84040</v>
      </c>
      <c r="J325">
        <v>24</v>
      </c>
      <c r="K325">
        <v>16</v>
      </c>
      <c r="L325">
        <v>8</v>
      </c>
      <c r="M325">
        <v>9</v>
      </c>
      <c r="N325">
        <v>50</v>
      </c>
      <c r="O325" s="3">
        <v>41215</v>
      </c>
      <c r="P325" t="s">
        <v>793</v>
      </c>
      <c r="Q325">
        <f>data[[#This Row],[Years in Current Role]]/10</f>
        <v>1.6</v>
      </c>
    </row>
    <row r="326" spans="1:17">
      <c r="A326" t="s">
        <v>75</v>
      </c>
      <c r="B326" t="s">
        <v>69</v>
      </c>
      <c r="C326" t="s">
        <v>77</v>
      </c>
      <c r="D326" t="s">
        <v>91</v>
      </c>
      <c r="E326" t="s">
        <v>72</v>
      </c>
      <c r="F326" t="s">
        <v>87</v>
      </c>
      <c r="G326" t="s">
        <v>74</v>
      </c>
      <c r="H326">
        <v>48</v>
      </c>
      <c r="I326">
        <v>105357</v>
      </c>
      <c r="J326">
        <v>18</v>
      </c>
      <c r="K326">
        <v>1</v>
      </c>
      <c r="L326">
        <v>14</v>
      </c>
      <c r="M326">
        <v>9</v>
      </c>
      <c r="N326">
        <v>36</v>
      </c>
      <c r="O326" s="3">
        <v>39767</v>
      </c>
      <c r="P326" t="s">
        <v>794</v>
      </c>
      <c r="Q326">
        <f>data[[#This Row],[Years in Current Role]]/10</f>
        <v>0.1</v>
      </c>
    </row>
    <row r="327" spans="1:17">
      <c r="A327" t="s">
        <v>95</v>
      </c>
      <c r="B327" t="s">
        <v>85</v>
      </c>
      <c r="C327" t="s">
        <v>98</v>
      </c>
      <c r="D327" t="s">
        <v>91</v>
      </c>
      <c r="E327" t="s">
        <v>94</v>
      </c>
      <c r="F327" t="s">
        <v>73</v>
      </c>
      <c r="G327" t="s">
        <v>92</v>
      </c>
      <c r="H327">
        <v>62</v>
      </c>
      <c r="I327">
        <v>101368</v>
      </c>
      <c r="J327">
        <v>10</v>
      </c>
      <c r="K327">
        <v>11</v>
      </c>
      <c r="L327">
        <v>1</v>
      </c>
      <c r="M327">
        <v>6</v>
      </c>
      <c r="N327">
        <v>43</v>
      </c>
      <c r="O327" s="3">
        <v>45503</v>
      </c>
      <c r="P327" t="s">
        <v>795</v>
      </c>
      <c r="Q327">
        <f>data[[#This Row],[Years in Current Role]]/10</f>
        <v>1.1000000000000001</v>
      </c>
    </row>
    <row r="328" spans="1:17">
      <c r="A328" t="s">
        <v>102</v>
      </c>
      <c r="B328" t="s">
        <v>85</v>
      </c>
      <c r="C328" t="s">
        <v>70</v>
      </c>
      <c r="D328" t="s">
        <v>93</v>
      </c>
      <c r="E328" t="s">
        <v>94</v>
      </c>
      <c r="F328" t="s">
        <v>79</v>
      </c>
      <c r="G328" t="s">
        <v>97</v>
      </c>
      <c r="H328">
        <v>22</v>
      </c>
      <c r="I328">
        <v>108356</v>
      </c>
      <c r="J328">
        <v>8</v>
      </c>
      <c r="K328">
        <v>15</v>
      </c>
      <c r="L328">
        <v>1</v>
      </c>
      <c r="M328">
        <v>6</v>
      </c>
      <c r="N328">
        <v>42</v>
      </c>
      <c r="O328" s="3">
        <v>36063</v>
      </c>
      <c r="P328" t="s">
        <v>796</v>
      </c>
      <c r="Q328">
        <f>data[[#This Row],[Years in Current Role]]/10</f>
        <v>1.5</v>
      </c>
    </row>
    <row r="329" spans="1:17">
      <c r="A329" t="s">
        <v>75</v>
      </c>
      <c r="B329" t="s">
        <v>69</v>
      </c>
      <c r="C329" t="s">
        <v>77</v>
      </c>
      <c r="D329" t="s">
        <v>71</v>
      </c>
      <c r="E329" t="s">
        <v>72</v>
      </c>
      <c r="F329" t="s">
        <v>87</v>
      </c>
      <c r="G329" t="s">
        <v>89</v>
      </c>
      <c r="H329">
        <v>29</v>
      </c>
      <c r="I329">
        <v>46211</v>
      </c>
      <c r="J329">
        <v>26</v>
      </c>
      <c r="K329">
        <v>12</v>
      </c>
      <c r="L329">
        <v>6</v>
      </c>
      <c r="M329">
        <v>9</v>
      </c>
      <c r="N329">
        <v>37</v>
      </c>
      <c r="O329" s="3">
        <v>45206</v>
      </c>
      <c r="P329" t="s">
        <v>797</v>
      </c>
      <c r="Q329">
        <f>data[[#This Row],[Years in Current Role]]/10</f>
        <v>1.2</v>
      </c>
    </row>
    <row r="330" spans="1:17">
      <c r="A330" t="s">
        <v>75</v>
      </c>
      <c r="B330" t="s">
        <v>85</v>
      </c>
      <c r="C330" t="s">
        <v>90</v>
      </c>
      <c r="D330" t="s">
        <v>82</v>
      </c>
      <c r="E330" t="s">
        <v>86</v>
      </c>
      <c r="F330" t="s">
        <v>79</v>
      </c>
      <c r="G330" t="s">
        <v>80</v>
      </c>
      <c r="H330">
        <v>44</v>
      </c>
      <c r="I330">
        <v>35842</v>
      </c>
      <c r="J330">
        <v>29</v>
      </c>
      <c r="K330">
        <v>8</v>
      </c>
      <c r="L330">
        <v>10</v>
      </c>
      <c r="M330">
        <v>4</v>
      </c>
      <c r="N330">
        <v>33</v>
      </c>
      <c r="O330" s="3">
        <v>39527</v>
      </c>
      <c r="P330" t="s">
        <v>798</v>
      </c>
      <c r="Q330">
        <f>data[[#This Row],[Years in Current Role]]/10</f>
        <v>0.8</v>
      </c>
    </row>
    <row r="331" spans="1:17">
      <c r="A331" t="s">
        <v>102</v>
      </c>
      <c r="B331" t="s">
        <v>76</v>
      </c>
      <c r="C331" t="s">
        <v>90</v>
      </c>
      <c r="D331" t="s">
        <v>93</v>
      </c>
      <c r="E331" t="s">
        <v>86</v>
      </c>
      <c r="F331" t="s">
        <v>87</v>
      </c>
      <c r="G331" t="s">
        <v>80</v>
      </c>
      <c r="H331">
        <v>59</v>
      </c>
      <c r="I331">
        <v>93115</v>
      </c>
      <c r="J331">
        <v>10</v>
      </c>
      <c r="K331">
        <v>6</v>
      </c>
      <c r="L331">
        <v>13</v>
      </c>
      <c r="M331">
        <v>6</v>
      </c>
      <c r="N331">
        <v>34</v>
      </c>
      <c r="O331" s="3">
        <v>40944</v>
      </c>
      <c r="P331" t="s">
        <v>799</v>
      </c>
      <c r="Q331">
        <f>data[[#This Row],[Years in Current Role]]/10</f>
        <v>0.6</v>
      </c>
    </row>
    <row r="332" spans="1:17">
      <c r="A332" t="s">
        <v>95</v>
      </c>
      <c r="B332" t="s">
        <v>85</v>
      </c>
      <c r="C332" t="s">
        <v>70</v>
      </c>
      <c r="D332" t="s">
        <v>82</v>
      </c>
      <c r="E332" t="s">
        <v>99</v>
      </c>
      <c r="F332" t="s">
        <v>87</v>
      </c>
      <c r="G332" t="s">
        <v>84</v>
      </c>
      <c r="H332">
        <v>27</v>
      </c>
      <c r="I332">
        <v>96852</v>
      </c>
      <c r="J332">
        <v>17</v>
      </c>
      <c r="K332">
        <v>3</v>
      </c>
      <c r="L332">
        <v>1</v>
      </c>
      <c r="M332">
        <v>4</v>
      </c>
      <c r="N332">
        <v>34</v>
      </c>
      <c r="O332" s="3">
        <v>43311</v>
      </c>
      <c r="P332" t="s">
        <v>800</v>
      </c>
      <c r="Q332">
        <f>data[[#This Row],[Years in Current Role]]/10</f>
        <v>0.3</v>
      </c>
    </row>
    <row r="333" spans="1:17">
      <c r="A333" t="s">
        <v>102</v>
      </c>
      <c r="B333" t="s">
        <v>76</v>
      </c>
      <c r="C333" t="s">
        <v>90</v>
      </c>
      <c r="D333" t="s">
        <v>91</v>
      </c>
      <c r="E333" t="s">
        <v>83</v>
      </c>
      <c r="F333" t="s">
        <v>87</v>
      </c>
      <c r="G333" t="s">
        <v>97</v>
      </c>
      <c r="H333">
        <v>43</v>
      </c>
      <c r="I333">
        <v>75968</v>
      </c>
      <c r="J333">
        <v>2</v>
      </c>
      <c r="K333">
        <v>13</v>
      </c>
      <c r="L333">
        <v>6</v>
      </c>
      <c r="M333">
        <v>1</v>
      </c>
      <c r="N333">
        <v>25</v>
      </c>
      <c r="O333" s="3">
        <v>43380</v>
      </c>
      <c r="P333" t="s">
        <v>801</v>
      </c>
      <c r="Q333">
        <f>data[[#This Row],[Years in Current Role]]/10</f>
        <v>1.3</v>
      </c>
    </row>
    <row r="334" spans="1:17">
      <c r="A334" t="s">
        <v>100</v>
      </c>
      <c r="B334" t="s">
        <v>69</v>
      </c>
      <c r="C334" t="s">
        <v>90</v>
      </c>
      <c r="D334" t="s">
        <v>71</v>
      </c>
      <c r="E334" t="s">
        <v>99</v>
      </c>
      <c r="F334" t="s">
        <v>73</v>
      </c>
      <c r="G334" t="s">
        <v>84</v>
      </c>
      <c r="H334">
        <v>46</v>
      </c>
      <c r="I334">
        <v>47508</v>
      </c>
      <c r="J334">
        <v>6</v>
      </c>
      <c r="K334">
        <v>13</v>
      </c>
      <c r="L334">
        <v>1</v>
      </c>
      <c r="M334">
        <v>7</v>
      </c>
      <c r="N334">
        <v>46</v>
      </c>
      <c r="O334" s="3">
        <v>35701</v>
      </c>
      <c r="P334" t="s">
        <v>802</v>
      </c>
      <c r="Q334">
        <f>data[[#This Row],[Years in Current Role]]/10</f>
        <v>1.3</v>
      </c>
    </row>
    <row r="335" spans="1:17">
      <c r="A335" t="s">
        <v>75</v>
      </c>
      <c r="B335" t="s">
        <v>85</v>
      </c>
      <c r="C335" t="s">
        <v>70</v>
      </c>
      <c r="D335" t="s">
        <v>82</v>
      </c>
      <c r="E335" t="s">
        <v>83</v>
      </c>
      <c r="F335" t="s">
        <v>73</v>
      </c>
      <c r="G335" t="s">
        <v>97</v>
      </c>
      <c r="H335">
        <v>39</v>
      </c>
      <c r="I335">
        <v>52005</v>
      </c>
      <c r="J335">
        <v>5</v>
      </c>
      <c r="K335">
        <v>2</v>
      </c>
      <c r="L335">
        <v>14</v>
      </c>
      <c r="M335">
        <v>6</v>
      </c>
      <c r="N335">
        <v>34</v>
      </c>
      <c r="O335" s="3">
        <v>42543</v>
      </c>
      <c r="P335" t="s">
        <v>803</v>
      </c>
      <c r="Q335">
        <f>data[[#This Row],[Years in Current Role]]/10</f>
        <v>0.2</v>
      </c>
    </row>
    <row r="336" spans="1:17">
      <c r="A336" t="s">
        <v>81</v>
      </c>
      <c r="B336" t="s">
        <v>69</v>
      </c>
      <c r="C336" t="s">
        <v>77</v>
      </c>
      <c r="D336" t="s">
        <v>82</v>
      </c>
      <c r="E336" t="s">
        <v>94</v>
      </c>
      <c r="F336" t="s">
        <v>73</v>
      </c>
      <c r="G336" t="s">
        <v>74</v>
      </c>
      <c r="H336">
        <v>38</v>
      </c>
      <c r="I336">
        <v>84575</v>
      </c>
      <c r="J336">
        <v>28</v>
      </c>
      <c r="K336">
        <v>5</v>
      </c>
      <c r="L336">
        <v>13</v>
      </c>
      <c r="M336">
        <v>9</v>
      </c>
      <c r="N336">
        <v>55</v>
      </c>
      <c r="O336" s="3">
        <v>37479</v>
      </c>
      <c r="P336" t="s">
        <v>804</v>
      </c>
      <c r="Q336">
        <f>data[[#This Row],[Years in Current Role]]/10</f>
        <v>0.5</v>
      </c>
    </row>
    <row r="337" spans="1:17">
      <c r="A337" t="s">
        <v>81</v>
      </c>
      <c r="B337" t="s">
        <v>85</v>
      </c>
      <c r="C337" t="s">
        <v>77</v>
      </c>
      <c r="D337" t="s">
        <v>91</v>
      </c>
      <c r="E337" t="s">
        <v>72</v>
      </c>
      <c r="F337" t="s">
        <v>79</v>
      </c>
      <c r="G337" t="s">
        <v>89</v>
      </c>
      <c r="H337">
        <v>33</v>
      </c>
      <c r="I337">
        <v>110742</v>
      </c>
      <c r="J337">
        <v>5</v>
      </c>
      <c r="K337">
        <v>17</v>
      </c>
      <c r="L337">
        <v>6</v>
      </c>
      <c r="M337">
        <v>7</v>
      </c>
      <c r="N337">
        <v>27</v>
      </c>
      <c r="O337" s="3">
        <v>41263</v>
      </c>
      <c r="P337" t="s">
        <v>805</v>
      </c>
      <c r="Q337">
        <f>data[[#This Row],[Years in Current Role]]/10</f>
        <v>1.7</v>
      </c>
    </row>
    <row r="338" spans="1:17">
      <c r="A338" t="s">
        <v>88</v>
      </c>
      <c r="B338" t="s">
        <v>76</v>
      </c>
      <c r="C338" t="s">
        <v>90</v>
      </c>
      <c r="D338" t="s">
        <v>82</v>
      </c>
      <c r="E338" t="s">
        <v>94</v>
      </c>
      <c r="F338" t="s">
        <v>79</v>
      </c>
      <c r="G338" t="s">
        <v>80</v>
      </c>
      <c r="H338">
        <v>27</v>
      </c>
      <c r="I338">
        <v>48971</v>
      </c>
      <c r="J338">
        <v>18</v>
      </c>
      <c r="K338">
        <v>6</v>
      </c>
      <c r="L338">
        <v>3</v>
      </c>
      <c r="M338">
        <v>7</v>
      </c>
      <c r="N338">
        <v>34</v>
      </c>
      <c r="O338" s="3">
        <v>36679</v>
      </c>
      <c r="P338" t="s">
        <v>806</v>
      </c>
      <c r="Q338">
        <f>data[[#This Row],[Years in Current Role]]/10</f>
        <v>0.6</v>
      </c>
    </row>
    <row r="339" spans="1:17">
      <c r="A339" t="s">
        <v>68</v>
      </c>
      <c r="B339" t="s">
        <v>69</v>
      </c>
      <c r="C339" t="s">
        <v>90</v>
      </c>
      <c r="D339" t="s">
        <v>82</v>
      </c>
      <c r="E339" t="s">
        <v>78</v>
      </c>
      <c r="F339" t="s">
        <v>73</v>
      </c>
      <c r="G339" t="s">
        <v>80</v>
      </c>
      <c r="H339">
        <v>47</v>
      </c>
      <c r="I339">
        <v>55599</v>
      </c>
      <c r="J339">
        <v>26</v>
      </c>
      <c r="K339">
        <v>2</v>
      </c>
      <c r="L339">
        <v>14</v>
      </c>
      <c r="M339">
        <v>2</v>
      </c>
      <c r="N339">
        <v>22</v>
      </c>
      <c r="O339" s="3">
        <v>44754</v>
      </c>
      <c r="P339" t="s">
        <v>807</v>
      </c>
      <c r="Q339">
        <f>data[[#This Row],[Years in Current Role]]/10</f>
        <v>0.2</v>
      </c>
    </row>
    <row r="340" spans="1:17">
      <c r="A340" t="s">
        <v>102</v>
      </c>
      <c r="B340" t="s">
        <v>85</v>
      </c>
      <c r="C340" t="s">
        <v>77</v>
      </c>
      <c r="D340" t="s">
        <v>91</v>
      </c>
      <c r="E340" t="s">
        <v>86</v>
      </c>
      <c r="F340" t="s">
        <v>79</v>
      </c>
      <c r="G340" t="s">
        <v>74</v>
      </c>
      <c r="H340">
        <v>48</v>
      </c>
      <c r="I340">
        <v>117592</v>
      </c>
      <c r="J340">
        <v>20</v>
      </c>
      <c r="K340">
        <v>4</v>
      </c>
      <c r="L340">
        <v>14</v>
      </c>
      <c r="M340">
        <v>9</v>
      </c>
      <c r="N340">
        <v>32</v>
      </c>
      <c r="O340" s="3">
        <v>37450</v>
      </c>
      <c r="P340" t="s">
        <v>808</v>
      </c>
      <c r="Q340">
        <f>data[[#This Row],[Years in Current Role]]/10</f>
        <v>0.4</v>
      </c>
    </row>
    <row r="341" spans="1:17">
      <c r="A341" t="s">
        <v>102</v>
      </c>
      <c r="B341" t="s">
        <v>76</v>
      </c>
      <c r="C341" t="s">
        <v>70</v>
      </c>
      <c r="D341" t="s">
        <v>93</v>
      </c>
      <c r="E341" t="s">
        <v>83</v>
      </c>
      <c r="F341" t="s">
        <v>87</v>
      </c>
      <c r="G341" t="s">
        <v>101</v>
      </c>
      <c r="H341">
        <v>29</v>
      </c>
      <c r="I341">
        <v>96914</v>
      </c>
      <c r="J341">
        <v>27</v>
      </c>
      <c r="K341">
        <v>11</v>
      </c>
      <c r="L341">
        <v>8</v>
      </c>
      <c r="M341">
        <v>9</v>
      </c>
      <c r="N341">
        <v>53</v>
      </c>
      <c r="O341" s="3">
        <v>44468</v>
      </c>
      <c r="P341" t="s">
        <v>809</v>
      </c>
      <c r="Q341">
        <f>data[[#This Row],[Years in Current Role]]/10</f>
        <v>1.1000000000000001</v>
      </c>
    </row>
    <row r="342" spans="1:17">
      <c r="A342" t="s">
        <v>88</v>
      </c>
      <c r="B342" t="s">
        <v>69</v>
      </c>
      <c r="C342" t="s">
        <v>90</v>
      </c>
      <c r="D342" t="s">
        <v>91</v>
      </c>
      <c r="E342" t="s">
        <v>99</v>
      </c>
      <c r="F342" t="s">
        <v>87</v>
      </c>
      <c r="G342" t="s">
        <v>89</v>
      </c>
      <c r="H342">
        <v>40</v>
      </c>
      <c r="I342">
        <v>97055</v>
      </c>
      <c r="J342">
        <v>12</v>
      </c>
      <c r="K342">
        <v>8</v>
      </c>
      <c r="L342">
        <v>13</v>
      </c>
      <c r="M342">
        <v>6</v>
      </c>
      <c r="N342">
        <v>43</v>
      </c>
      <c r="O342" s="3">
        <v>42817</v>
      </c>
      <c r="P342" t="s">
        <v>810</v>
      </c>
      <c r="Q342">
        <f>data[[#This Row],[Years in Current Role]]/10</f>
        <v>0.8</v>
      </c>
    </row>
    <row r="343" spans="1:17">
      <c r="A343" t="s">
        <v>88</v>
      </c>
      <c r="B343" t="s">
        <v>69</v>
      </c>
      <c r="C343" t="s">
        <v>98</v>
      </c>
      <c r="D343" t="s">
        <v>93</v>
      </c>
      <c r="E343" t="s">
        <v>72</v>
      </c>
      <c r="F343" t="s">
        <v>87</v>
      </c>
      <c r="G343" t="s">
        <v>84</v>
      </c>
      <c r="H343">
        <v>63</v>
      </c>
      <c r="I343">
        <v>117697</v>
      </c>
      <c r="J343">
        <v>7</v>
      </c>
      <c r="K343">
        <v>12</v>
      </c>
      <c r="L343">
        <v>6</v>
      </c>
      <c r="M343">
        <v>3</v>
      </c>
      <c r="N343">
        <v>59</v>
      </c>
      <c r="O343" s="3">
        <v>43753</v>
      </c>
      <c r="P343" t="s">
        <v>811</v>
      </c>
      <c r="Q343">
        <f>data[[#This Row],[Years in Current Role]]/10</f>
        <v>1.2</v>
      </c>
    </row>
    <row r="344" spans="1:17">
      <c r="A344" t="s">
        <v>88</v>
      </c>
      <c r="B344" t="s">
        <v>85</v>
      </c>
      <c r="C344" t="s">
        <v>70</v>
      </c>
      <c r="D344" t="s">
        <v>71</v>
      </c>
      <c r="E344" t="s">
        <v>83</v>
      </c>
      <c r="F344" t="s">
        <v>73</v>
      </c>
      <c r="G344" t="s">
        <v>74</v>
      </c>
      <c r="H344">
        <v>22</v>
      </c>
      <c r="I344">
        <v>35355</v>
      </c>
      <c r="J344">
        <v>3</v>
      </c>
      <c r="K344">
        <v>8</v>
      </c>
      <c r="L344">
        <v>13</v>
      </c>
      <c r="M344">
        <v>1</v>
      </c>
      <c r="N344">
        <v>51</v>
      </c>
      <c r="O344" s="3">
        <v>42961</v>
      </c>
      <c r="P344" t="s">
        <v>812</v>
      </c>
      <c r="Q344">
        <f>data[[#This Row],[Years in Current Role]]/10</f>
        <v>0.8</v>
      </c>
    </row>
    <row r="345" spans="1:17">
      <c r="A345" t="s">
        <v>75</v>
      </c>
      <c r="B345" t="s">
        <v>85</v>
      </c>
      <c r="C345" t="s">
        <v>90</v>
      </c>
      <c r="D345" t="s">
        <v>93</v>
      </c>
      <c r="E345" t="s">
        <v>99</v>
      </c>
      <c r="F345" t="s">
        <v>79</v>
      </c>
      <c r="G345" t="s">
        <v>84</v>
      </c>
      <c r="H345">
        <v>50</v>
      </c>
      <c r="I345">
        <v>84120</v>
      </c>
      <c r="J345">
        <v>10</v>
      </c>
      <c r="K345">
        <v>11</v>
      </c>
      <c r="L345">
        <v>11</v>
      </c>
      <c r="M345">
        <v>4</v>
      </c>
      <c r="N345">
        <v>51</v>
      </c>
      <c r="O345" s="3">
        <v>40390</v>
      </c>
      <c r="P345" t="s">
        <v>813</v>
      </c>
      <c r="Q345">
        <f>data[[#This Row],[Years in Current Role]]/10</f>
        <v>1.1000000000000001</v>
      </c>
    </row>
    <row r="346" spans="1:17">
      <c r="A346" t="s">
        <v>100</v>
      </c>
      <c r="B346" t="s">
        <v>85</v>
      </c>
      <c r="C346" t="s">
        <v>90</v>
      </c>
      <c r="D346" t="s">
        <v>93</v>
      </c>
      <c r="E346" t="s">
        <v>86</v>
      </c>
      <c r="F346" t="s">
        <v>73</v>
      </c>
      <c r="G346" t="s">
        <v>92</v>
      </c>
      <c r="H346">
        <v>56</v>
      </c>
      <c r="I346">
        <v>104619</v>
      </c>
      <c r="J346">
        <v>34</v>
      </c>
      <c r="K346">
        <v>8</v>
      </c>
      <c r="L346">
        <v>13</v>
      </c>
      <c r="M346">
        <v>3</v>
      </c>
      <c r="N346">
        <v>49</v>
      </c>
      <c r="O346" s="3">
        <v>43731</v>
      </c>
      <c r="P346" t="s">
        <v>814</v>
      </c>
      <c r="Q346">
        <f>data[[#This Row],[Years in Current Role]]/10</f>
        <v>0.8</v>
      </c>
    </row>
    <row r="347" spans="1:17">
      <c r="A347" t="s">
        <v>102</v>
      </c>
      <c r="B347" t="s">
        <v>76</v>
      </c>
      <c r="C347" t="s">
        <v>98</v>
      </c>
      <c r="D347" t="s">
        <v>71</v>
      </c>
      <c r="E347" t="s">
        <v>94</v>
      </c>
      <c r="F347" t="s">
        <v>79</v>
      </c>
      <c r="G347" t="s">
        <v>80</v>
      </c>
      <c r="H347">
        <v>61</v>
      </c>
      <c r="I347">
        <v>68342</v>
      </c>
      <c r="J347">
        <v>25</v>
      </c>
      <c r="K347">
        <v>8</v>
      </c>
      <c r="L347">
        <v>1</v>
      </c>
      <c r="M347">
        <v>1</v>
      </c>
      <c r="N347">
        <v>32</v>
      </c>
      <c r="O347" s="3">
        <v>41432</v>
      </c>
      <c r="P347" t="s">
        <v>815</v>
      </c>
      <c r="Q347">
        <f>data[[#This Row],[Years in Current Role]]/10</f>
        <v>0.8</v>
      </c>
    </row>
    <row r="348" spans="1:17">
      <c r="A348" t="s">
        <v>75</v>
      </c>
      <c r="B348" t="s">
        <v>85</v>
      </c>
      <c r="C348" t="s">
        <v>98</v>
      </c>
      <c r="D348" t="s">
        <v>93</v>
      </c>
      <c r="E348" t="s">
        <v>86</v>
      </c>
      <c r="F348" t="s">
        <v>87</v>
      </c>
      <c r="G348" t="s">
        <v>84</v>
      </c>
      <c r="H348">
        <v>35</v>
      </c>
      <c r="I348">
        <v>115992</v>
      </c>
      <c r="J348">
        <v>35</v>
      </c>
      <c r="K348">
        <v>17</v>
      </c>
      <c r="L348">
        <v>5</v>
      </c>
      <c r="M348">
        <v>3</v>
      </c>
      <c r="N348">
        <v>20</v>
      </c>
      <c r="O348" s="3">
        <v>40559</v>
      </c>
      <c r="P348" t="s">
        <v>816</v>
      </c>
      <c r="Q348">
        <f>data[[#This Row],[Years in Current Role]]/10</f>
        <v>1.7</v>
      </c>
    </row>
    <row r="349" spans="1:17">
      <c r="A349" t="s">
        <v>88</v>
      </c>
      <c r="B349" t="s">
        <v>69</v>
      </c>
      <c r="C349" t="s">
        <v>77</v>
      </c>
      <c r="D349" t="s">
        <v>91</v>
      </c>
      <c r="E349" t="s">
        <v>96</v>
      </c>
      <c r="F349" t="s">
        <v>73</v>
      </c>
      <c r="G349" t="s">
        <v>97</v>
      </c>
      <c r="H349">
        <v>56</v>
      </c>
      <c r="I349">
        <v>108860</v>
      </c>
      <c r="J349">
        <v>16</v>
      </c>
      <c r="K349">
        <v>16</v>
      </c>
      <c r="L349">
        <v>8</v>
      </c>
      <c r="M349">
        <v>4</v>
      </c>
      <c r="N349">
        <v>53</v>
      </c>
      <c r="O349" s="3">
        <v>45459</v>
      </c>
      <c r="P349" t="s">
        <v>817</v>
      </c>
      <c r="Q349">
        <f>data[[#This Row],[Years in Current Role]]/10</f>
        <v>1.6</v>
      </c>
    </row>
    <row r="350" spans="1:17">
      <c r="A350" t="s">
        <v>102</v>
      </c>
      <c r="B350" t="s">
        <v>69</v>
      </c>
      <c r="C350" t="s">
        <v>70</v>
      </c>
      <c r="D350" t="s">
        <v>93</v>
      </c>
      <c r="E350" t="s">
        <v>78</v>
      </c>
      <c r="F350" t="s">
        <v>79</v>
      </c>
      <c r="G350" t="s">
        <v>84</v>
      </c>
      <c r="H350">
        <v>41</v>
      </c>
      <c r="I350">
        <v>32257</v>
      </c>
      <c r="J350">
        <v>2</v>
      </c>
      <c r="K350">
        <v>14</v>
      </c>
      <c r="L350">
        <v>3</v>
      </c>
      <c r="M350">
        <v>8</v>
      </c>
      <c r="N350">
        <v>34</v>
      </c>
      <c r="O350" s="3">
        <v>41487</v>
      </c>
      <c r="P350" t="s">
        <v>818</v>
      </c>
      <c r="Q350">
        <f>data[[#This Row],[Years in Current Role]]/10</f>
        <v>1.4</v>
      </c>
    </row>
    <row r="351" spans="1:17">
      <c r="A351" t="s">
        <v>75</v>
      </c>
      <c r="B351" t="s">
        <v>85</v>
      </c>
      <c r="C351" t="s">
        <v>70</v>
      </c>
      <c r="D351" t="s">
        <v>71</v>
      </c>
      <c r="E351" t="s">
        <v>96</v>
      </c>
      <c r="F351" t="s">
        <v>79</v>
      </c>
      <c r="G351" t="s">
        <v>92</v>
      </c>
      <c r="H351">
        <v>34</v>
      </c>
      <c r="I351">
        <v>57364</v>
      </c>
      <c r="J351">
        <v>24</v>
      </c>
      <c r="K351">
        <v>11</v>
      </c>
      <c r="L351">
        <v>12</v>
      </c>
      <c r="M351">
        <v>9</v>
      </c>
      <c r="N351">
        <v>33</v>
      </c>
      <c r="O351" s="3">
        <v>41566</v>
      </c>
      <c r="P351" t="s">
        <v>819</v>
      </c>
      <c r="Q351">
        <f>data[[#This Row],[Years in Current Role]]/10</f>
        <v>1.1000000000000001</v>
      </c>
    </row>
    <row r="352" spans="1:17">
      <c r="A352" t="s">
        <v>100</v>
      </c>
      <c r="B352" t="s">
        <v>85</v>
      </c>
      <c r="C352" t="s">
        <v>77</v>
      </c>
      <c r="D352" t="s">
        <v>91</v>
      </c>
      <c r="E352" t="s">
        <v>72</v>
      </c>
      <c r="F352" t="s">
        <v>87</v>
      </c>
      <c r="G352" t="s">
        <v>89</v>
      </c>
      <c r="H352">
        <v>59</v>
      </c>
      <c r="I352">
        <v>54972</v>
      </c>
      <c r="J352">
        <v>10</v>
      </c>
      <c r="K352">
        <v>7</v>
      </c>
      <c r="L352">
        <v>6</v>
      </c>
      <c r="M352">
        <v>3</v>
      </c>
      <c r="N352">
        <v>48</v>
      </c>
      <c r="O352" s="3">
        <v>42088</v>
      </c>
      <c r="P352" t="s">
        <v>820</v>
      </c>
      <c r="Q352">
        <f>data[[#This Row],[Years in Current Role]]/10</f>
        <v>0.7</v>
      </c>
    </row>
    <row r="353" spans="1:17">
      <c r="A353" t="s">
        <v>75</v>
      </c>
      <c r="B353" t="s">
        <v>69</v>
      </c>
      <c r="C353" t="s">
        <v>70</v>
      </c>
      <c r="D353" t="s">
        <v>71</v>
      </c>
      <c r="E353" t="s">
        <v>83</v>
      </c>
      <c r="F353" t="s">
        <v>73</v>
      </c>
      <c r="G353" t="s">
        <v>80</v>
      </c>
      <c r="H353">
        <v>29</v>
      </c>
      <c r="I353">
        <v>56654</v>
      </c>
      <c r="J353">
        <v>38</v>
      </c>
      <c r="K353">
        <v>16</v>
      </c>
      <c r="L353">
        <v>5</v>
      </c>
      <c r="M353">
        <v>6</v>
      </c>
      <c r="N353">
        <v>53</v>
      </c>
      <c r="O353" s="3">
        <v>35187</v>
      </c>
      <c r="P353" t="s">
        <v>821</v>
      </c>
      <c r="Q353">
        <f>data[[#This Row],[Years in Current Role]]/10</f>
        <v>1.6</v>
      </c>
    </row>
    <row r="354" spans="1:17">
      <c r="A354" t="s">
        <v>100</v>
      </c>
      <c r="B354" t="s">
        <v>76</v>
      </c>
      <c r="C354" t="s">
        <v>70</v>
      </c>
      <c r="D354" t="s">
        <v>71</v>
      </c>
      <c r="E354" t="s">
        <v>72</v>
      </c>
      <c r="F354" t="s">
        <v>73</v>
      </c>
      <c r="G354" t="s">
        <v>74</v>
      </c>
      <c r="H354">
        <v>64</v>
      </c>
      <c r="I354">
        <v>110769</v>
      </c>
      <c r="J354">
        <v>22</v>
      </c>
      <c r="K354">
        <v>13</v>
      </c>
      <c r="L354">
        <v>6</v>
      </c>
      <c r="M354">
        <v>5</v>
      </c>
      <c r="N354">
        <v>37</v>
      </c>
      <c r="O354" s="3">
        <v>38722</v>
      </c>
      <c r="P354" t="s">
        <v>822</v>
      </c>
      <c r="Q354">
        <f>data[[#This Row],[Years in Current Role]]/10</f>
        <v>1.3</v>
      </c>
    </row>
    <row r="355" spans="1:17">
      <c r="A355" t="s">
        <v>88</v>
      </c>
      <c r="B355" t="s">
        <v>85</v>
      </c>
      <c r="C355" t="s">
        <v>70</v>
      </c>
      <c r="D355" t="s">
        <v>82</v>
      </c>
      <c r="E355" t="s">
        <v>94</v>
      </c>
      <c r="F355" t="s">
        <v>73</v>
      </c>
      <c r="G355" t="s">
        <v>92</v>
      </c>
      <c r="H355">
        <v>41</v>
      </c>
      <c r="I355">
        <v>111423</v>
      </c>
      <c r="J355">
        <v>26</v>
      </c>
      <c r="K355">
        <v>15</v>
      </c>
      <c r="L355">
        <v>10</v>
      </c>
      <c r="M355">
        <v>6</v>
      </c>
      <c r="N355">
        <v>26</v>
      </c>
      <c r="O355" s="3">
        <v>40434</v>
      </c>
      <c r="P355" t="s">
        <v>823</v>
      </c>
      <c r="Q355">
        <f>data[[#This Row],[Years in Current Role]]/10</f>
        <v>1.5</v>
      </c>
    </row>
    <row r="356" spans="1:17">
      <c r="A356" t="s">
        <v>100</v>
      </c>
      <c r="B356" t="s">
        <v>85</v>
      </c>
      <c r="C356" t="s">
        <v>70</v>
      </c>
      <c r="D356" t="s">
        <v>82</v>
      </c>
      <c r="E356" t="s">
        <v>99</v>
      </c>
      <c r="F356" t="s">
        <v>87</v>
      </c>
      <c r="G356" t="s">
        <v>80</v>
      </c>
      <c r="H356">
        <v>54</v>
      </c>
      <c r="I356">
        <v>59320</v>
      </c>
      <c r="J356">
        <v>39</v>
      </c>
      <c r="K356">
        <v>16</v>
      </c>
      <c r="L356">
        <v>1</v>
      </c>
      <c r="M356">
        <v>4</v>
      </c>
      <c r="N356">
        <v>48</v>
      </c>
      <c r="O356" s="3">
        <v>41115</v>
      </c>
      <c r="P356" t="s">
        <v>824</v>
      </c>
      <c r="Q356">
        <f>data[[#This Row],[Years in Current Role]]/10</f>
        <v>1.6</v>
      </c>
    </row>
    <row r="357" spans="1:17">
      <c r="A357" t="s">
        <v>102</v>
      </c>
      <c r="B357" t="s">
        <v>69</v>
      </c>
      <c r="C357" t="s">
        <v>70</v>
      </c>
      <c r="D357" t="s">
        <v>71</v>
      </c>
      <c r="E357" t="s">
        <v>86</v>
      </c>
      <c r="F357" t="s">
        <v>73</v>
      </c>
      <c r="G357" t="s">
        <v>84</v>
      </c>
      <c r="H357">
        <v>47</v>
      </c>
      <c r="I357">
        <v>50808</v>
      </c>
      <c r="J357">
        <v>27</v>
      </c>
      <c r="K357">
        <v>9</v>
      </c>
      <c r="L357">
        <v>7</v>
      </c>
      <c r="M357">
        <v>6</v>
      </c>
      <c r="N357">
        <v>50</v>
      </c>
      <c r="O357" s="3">
        <v>42393</v>
      </c>
      <c r="P357" t="s">
        <v>825</v>
      </c>
      <c r="Q357">
        <f>data[[#This Row],[Years in Current Role]]/10</f>
        <v>0.9</v>
      </c>
    </row>
    <row r="358" spans="1:17">
      <c r="A358" t="s">
        <v>88</v>
      </c>
      <c r="B358" t="s">
        <v>85</v>
      </c>
      <c r="C358" t="s">
        <v>98</v>
      </c>
      <c r="D358" t="s">
        <v>71</v>
      </c>
      <c r="E358" t="s">
        <v>96</v>
      </c>
      <c r="F358" t="s">
        <v>87</v>
      </c>
      <c r="G358" t="s">
        <v>89</v>
      </c>
      <c r="H358">
        <v>60</v>
      </c>
      <c r="I358">
        <v>82389</v>
      </c>
      <c r="J358">
        <v>29</v>
      </c>
      <c r="K358">
        <v>3</v>
      </c>
      <c r="L358">
        <v>9</v>
      </c>
      <c r="M358">
        <v>7</v>
      </c>
      <c r="N358">
        <v>44</v>
      </c>
      <c r="O358" s="3">
        <v>44443</v>
      </c>
      <c r="P358" t="s">
        <v>826</v>
      </c>
      <c r="Q358">
        <f>data[[#This Row],[Years in Current Role]]/10</f>
        <v>0.3</v>
      </c>
    </row>
    <row r="359" spans="1:17">
      <c r="A359" t="s">
        <v>102</v>
      </c>
      <c r="B359" t="s">
        <v>76</v>
      </c>
      <c r="C359" t="s">
        <v>70</v>
      </c>
      <c r="D359" t="s">
        <v>71</v>
      </c>
      <c r="E359" t="s">
        <v>96</v>
      </c>
      <c r="F359" t="s">
        <v>87</v>
      </c>
      <c r="G359" t="s">
        <v>101</v>
      </c>
      <c r="H359">
        <v>42</v>
      </c>
      <c r="I359">
        <v>64773</v>
      </c>
      <c r="J359">
        <v>38</v>
      </c>
      <c r="K359">
        <v>19</v>
      </c>
      <c r="L359">
        <v>2</v>
      </c>
      <c r="M359">
        <v>9</v>
      </c>
      <c r="N359">
        <v>57</v>
      </c>
      <c r="O359" s="3">
        <v>38260</v>
      </c>
      <c r="P359" t="s">
        <v>827</v>
      </c>
      <c r="Q359">
        <f>data[[#This Row],[Years in Current Role]]/10</f>
        <v>1.9</v>
      </c>
    </row>
    <row r="360" spans="1:17">
      <c r="A360" t="s">
        <v>81</v>
      </c>
      <c r="B360" t="s">
        <v>69</v>
      </c>
      <c r="C360" t="s">
        <v>98</v>
      </c>
      <c r="D360" t="s">
        <v>82</v>
      </c>
      <c r="E360" t="s">
        <v>94</v>
      </c>
      <c r="F360" t="s">
        <v>87</v>
      </c>
      <c r="G360" t="s">
        <v>89</v>
      </c>
      <c r="H360">
        <v>63</v>
      </c>
      <c r="I360">
        <v>81168</v>
      </c>
      <c r="J360">
        <v>20</v>
      </c>
      <c r="K360">
        <v>5</v>
      </c>
      <c r="L360">
        <v>10</v>
      </c>
      <c r="M360">
        <v>7</v>
      </c>
      <c r="N360">
        <v>33</v>
      </c>
      <c r="O360" s="3">
        <v>40242</v>
      </c>
      <c r="P360" t="s">
        <v>828</v>
      </c>
      <c r="Q360">
        <f>data[[#This Row],[Years in Current Role]]/10</f>
        <v>0.5</v>
      </c>
    </row>
    <row r="361" spans="1:17">
      <c r="A361" t="s">
        <v>95</v>
      </c>
      <c r="B361" t="s">
        <v>85</v>
      </c>
      <c r="C361" t="s">
        <v>70</v>
      </c>
      <c r="D361" t="s">
        <v>82</v>
      </c>
      <c r="E361" t="s">
        <v>96</v>
      </c>
      <c r="F361" t="s">
        <v>79</v>
      </c>
      <c r="G361" t="s">
        <v>101</v>
      </c>
      <c r="H361">
        <v>64</v>
      </c>
      <c r="I361">
        <v>57747</v>
      </c>
      <c r="J361">
        <v>27</v>
      </c>
      <c r="K361">
        <v>10</v>
      </c>
      <c r="L361">
        <v>5</v>
      </c>
      <c r="M361">
        <v>6</v>
      </c>
      <c r="N361">
        <v>27</v>
      </c>
      <c r="O361" s="3">
        <v>42105</v>
      </c>
      <c r="P361" t="s">
        <v>829</v>
      </c>
      <c r="Q361">
        <f>data[[#This Row],[Years in Current Role]]/10</f>
        <v>1</v>
      </c>
    </row>
    <row r="362" spans="1:17">
      <c r="A362" t="s">
        <v>100</v>
      </c>
      <c r="B362" t="s">
        <v>69</v>
      </c>
      <c r="C362" t="s">
        <v>77</v>
      </c>
      <c r="D362" t="s">
        <v>93</v>
      </c>
      <c r="E362" t="s">
        <v>94</v>
      </c>
      <c r="F362" t="s">
        <v>73</v>
      </c>
      <c r="G362" t="s">
        <v>97</v>
      </c>
      <c r="H362">
        <v>62</v>
      </c>
      <c r="I362">
        <v>106396</v>
      </c>
      <c r="J362">
        <v>20</v>
      </c>
      <c r="K362">
        <v>17</v>
      </c>
      <c r="L362">
        <v>10</v>
      </c>
      <c r="M362">
        <v>1</v>
      </c>
      <c r="N362">
        <v>46</v>
      </c>
      <c r="O362" s="3">
        <v>44074</v>
      </c>
      <c r="P362" t="s">
        <v>830</v>
      </c>
      <c r="Q362">
        <f>data[[#This Row],[Years in Current Role]]/10</f>
        <v>1.7</v>
      </c>
    </row>
    <row r="363" spans="1:17">
      <c r="A363" t="s">
        <v>95</v>
      </c>
      <c r="B363" t="s">
        <v>85</v>
      </c>
      <c r="C363" t="s">
        <v>90</v>
      </c>
      <c r="D363" t="s">
        <v>93</v>
      </c>
      <c r="E363" t="s">
        <v>72</v>
      </c>
      <c r="F363" t="s">
        <v>73</v>
      </c>
      <c r="G363" t="s">
        <v>89</v>
      </c>
      <c r="H363">
        <v>30</v>
      </c>
      <c r="I363">
        <v>113692</v>
      </c>
      <c r="J363">
        <v>19</v>
      </c>
      <c r="K363">
        <v>15</v>
      </c>
      <c r="L363">
        <v>4</v>
      </c>
      <c r="M363">
        <v>2</v>
      </c>
      <c r="N363">
        <v>21</v>
      </c>
      <c r="O363" s="3">
        <v>35719</v>
      </c>
      <c r="P363" t="s">
        <v>831</v>
      </c>
      <c r="Q363">
        <f>data[[#This Row],[Years in Current Role]]/10</f>
        <v>1.5</v>
      </c>
    </row>
    <row r="364" spans="1:17">
      <c r="A364" t="s">
        <v>95</v>
      </c>
      <c r="B364" t="s">
        <v>85</v>
      </c>
      <c r="C364" t="s">
        <v>98</v>
      </c>
      <c r="D364" t="s">
        <v>71</v>
      </c>
      <c r="E364" t="s">
        <v>86</v>
      </c>
      <c r="F364" t="s">
        <v>87</v>
      </c>
      <c r="G364" t="s">
        <v>80</v>
      </c>
      <c r="H364">
        <v>45</v>
      </c>
      <c r="I364">
        <v>87505</v>
      </c>
      <c r="J364">
        <v>20</v>
      </c>
      <c r="K364">
        <v>8</v>
      </c>
      <c r="L364">
        <v>6</v>
      </c>
      <c r="M364">
        <v>1</v>
      </c>
      <c r="N364">
        <v>36</v>
      </c>
      <c r="O364" s="3">
        <v>38056</v>
      </c>
      <c r="P364" t="s">
        <v>832</v>
      </c>
      <c r="Q364">
        <f>data[[#This Row],[Years in Current Role]]/10</f>
        <v>0.8</v>
      </c>
    </row>
    <row r="365" spans="1:17">
      <c r="A365" t="s">
        <v>100</v>
      </c>
      <c r="B365" t="s">
        <v>85</v>
      </c>
      <c r="C365" t="s">
        <v>70</v>
      </c>
      <c r="D365" t="s">
        <v>91</v>
      </c>
      <c r="E365" t="s">
        <v>83</v>
      </c>
      <c r="F365" t="s">
        <v>87</v>
      </c>
      <c r="G365" t="s">
        <v>101</v>
      </c>
      <c r="H365">
        <v>58</v>
      </c>
      <c r="I365">
        <v>115896</v>
      </c>
      <c r="J365">
        <v>35</v>
      </c>
      <c r="K365">
        <v>15</v>
      </c>
      <c r="L365">
        <v>6</v>
      </c>
      <c r="M365">
        <v>9</v>
      </c>
      <c r="N365">
        <v>56</v>
      </c>
      <c r="O365" s="3">
        <v>43347</v>
      </c>
      <c r="P365" t="s">
        <v>833</v>
      </c>
      <c r="Q365">
        <f>data[[#This Row],[Years in Current Role]]/10</f>
        <v>1.5</v>
      </c>
    </row>
    <row r="366" spans="1:17">
      <c r="A366" t="s">
        <v>88</v>
      </c>
      <c r="B366" t="s">
        <v>76</v>
      </c>
      <c r="C366" t="s">
        <v>77</v>
      </c>
      <c r="D366" t="s">
        <v>91</v>
      </c>
      <c r="E366" t="s">
        <v>99</v>
      </c>
      <c r="F366" t="s">
        <v>73</v>
      </c>
      <c r="G366" t="s">
        <v>74</v>
      </c>
      <c r="H366">
        <v>62</v>
      </c>
      <c r="I366">
        <v>48135</v>
      </c>
      <c r="J366">
        <v>2</v>
      </c>
      <c r="K366">
        <v>14</v>
      </c>
      <c r="L366">
        <v>11</v>
      </c>
      <c r="M366">
        <v>9</v>
      </c>
      <c r="N366">
        <v>33</v>
      </c>
      <c r="O366" s="3">
        <v>44517</v>
      </c>
      <c r="P366" t="s">
        <v>834</v>
      </c>
      <c r="Q366">
        <f>data[[#This Row],[Years in Current Role]]/10</f>
        <v>1.4</v>
      </c>
    </row>
    <row r="367" spans="1:17">
      <c r="A367" t="s">
        <v>81</v>
      </c>
      <c r="B367" t="s">
        <v>76</v>
      </c>
      <c r="C367" t="s">
        <v>90</v>
      </c>
      <c r="D367" t="s">
        <v>82</v>
      </c>
      <c r="E367" t="s">
        <v>83</v>
      </c>
      <c r="F367" t="s">
        <v>87</v>
      </c>
      <c r="G367" t="s">
        <v>80</v>
      </c>
      <c r="H367">
        <v>38</v>
      </c>
      <c r="I367">
        <v>77377</v>
      </c>
      <c r="J367">
        <v>30</v>
      </c>
      <c r="K367">
        <v>7</v>
      </c>
      <c r="L367">
        <v>2</v>
      </c>
      <c r="M367">
        <v>7</v>
      </c>
      <c r="N367">
        <v>44</v>
      </c>
      <c r="O367" s="3">
        <v>42408</v>
      </c>
      <c r="P367" t="s">
        <v>835</v>
      </c>
      <c r="Q367">
        <f>data[[#This Row],[Years in Current Role]]/10</f>
        <v>0.7</v>
      </c>
    </row>
    <row r="368" spans="1:17">
      <c r="A368" t="s">
        <v>102</v>
      </c>
      <c r="B368" t="s">
        <v>69</v>
      </c>
      <c r="C368" t="s">
        <v>98</v>
      </c>
      <c r="D368" t="s">
        <v>82</v>
      </c>
      <c r="E368" t="s">
        <v>72</v>
      </c>
      <c r="F368" t="s">
        <v>73</v>
      </c>
      <c r="G368" t="s">
        <v>74</v>
      </c>
      <c r="H368">
        <v>45</v>
      </c>
      <c r="I368">
        <v>53554</v>
      </c>
      <c r="J368">
        <v>34</v>
      </c>
      <c r="K368">
        <v>12</v>
      </c>
      <c r="L368">
        <v>2</v>
      </c>
      <c r="M368">
        <v>2</v>
      </c>
      <c r="N368">
        <v>49</v>
      </c>
      <c r="O368" s="3">
        <v>45271</v>
      </c>
      <c r="P368" t="s">
        <v>836</v>
      </c>
      <c r="Q368">
        <f>data[[#This Row],[Years in Current Role]]/10</f>
        <v>1.2</v>
      </c>
    </row>
    <row r="369" spans="1:17">
      <c r="A369" t="s">
        <v>75</v>
      </c>
      <c r="B369" t="s">
        <v>85</v>
      </c>
      <c r="C369" t="s">
        <v>90</v>
      </c>
      <c r="D369" t="s">
        <v>82</v>
      </c>
      <c r="E369" t="s">
        <v>99</v>
      </c>
      <c r="F369" t="s">
        <v>79</v>
      </c>
      <c r="G369" t="s">
        <v>89</v>
      </c>
      <c r="H369">
        <v>42</v>
      </c>
      <c r="I369">
        <v>92491</v>
      </c>
      <c r="J369">
        <v>22</v>
      </c>
      <c r="K369">
        <v>17</v>
      </c>
      <c r="L369">
        <v>4</v>
      </c>
      <c r="M369">
        <v>6</v>
      </c>
      <c r="N369">
        <v>48</v>
      </c>
      <c r="O369" s="3">
        <v>40856</v>
      </c>
      <c r="P369" t="s">
        <v>837</v>
      </c>
      <c r="Q369">
        <f>data[[#This Row],[Years in Current Role]]/10</f>
        <v>1.7</v>
      </c>
    </row>
    <row r="370" spans="1:17">
      <c r="A370" t="s">
        <v>102</v>
      </c>
      <c r="B370" t="s">
        <v>85</v>
      </c>
      <c r="C370" t="s">
        <v>77</v>
      </c>
      <c r="D370" t="s">
        <v>71</v>
      </c>
      <c r="E370" t="s">
        <v>96</v>
      </c>
      <c r="F370" t="s">
        <v>87</v>
      </c>
      <c r="G370" t="s">
        <v>74</v>
      </c>
      <c r="H370">
        <v>60</v>
      </c>
      <c r="I370">
        <v>85621</v>
      </c>
      <c r="J370">
        <v>3</v>
      </c>
      <c r="K370">
        <v>17</v>
      </c>
      <c r="L370">
        <v>1</v>
      </c>
      <c r="M370">
        <v>4</v>
      </c>
      <c r="N370">
        <v>39</v>
      </c>
      <c r="O370" s="3">
        <v>35647</v>
      </c>
      <c r="P370" t="s">
        <v>838</v>
      </c>
      <c r="Q370">
        <f>data[[#This Row],[Years in Current Role]]/10</f>
        <v>1.7</v>
      </c>
    </row>
    <row r="371" spans="1:17">
      <c r="A371" t="s">
        <v>75</v>
      </c>
      <c r="B371" t="s">
        <v>76</v>
      </c>
      <c r="C371" t="s">
        <v>98</v>
      </c>
      <c r="D371" t="s">
        <v>91</v>
      </c>
      <c r="E371" t="s">
        <v>78</v>
      </c>
      <c r="F371" t="s">
        <v>73</v>
      </c>
      <c r="G371" t="s">
        <v>101</v>
      </c>
      <c r="H371">
        <v>62</v>
      </c>
      <c r="I371">
        <v>88283</v>
      </c>
      <c r="J371">
        <v>6</v>
      </c>
      <c r="K371">
        <v>10</v>
      </c>
      <c r="L371">
        <v>9</v>
      </c>
      <c r="M371">
        <v>1</v>
      </c>
      <c r="N371">
        <v>40</v>
      </c>
      <c r="O371" s="3">
        <v>42804</v>
      </c>
      <c r="P371" t="s">
        <v>839</v>
      </c>
      <c r="Q371">
        <f>data[[#This Row],[Years in Current Role]]/10</f>
        <v>1</v>
      </c>
    </row>
    <row r="372" spans="1:17">
      <c r="A372" t="s">
        <v>102</v>
      </c>
      <c r="B372" t="s">
        <v>85</v>
      </c>
      <c r="C372" t="s">
        <v>90</v>
      </c>
      <c r="D372" t="s">
        <v>93</v>
      </c>
      <c r="E372" t="s">
        <v>72</v>
      </c>
      <c r="F372" t="s">
        <v>87</v>
      </c>
      <c r="G372" t="s">
        <v>80</v>
      </c>
      <c r="H372">
        <v>60</v>
      </c>
      <c r="I372">
        <v>115140</v>
      </c>
      <c r="J372">
        <v>15</v>
      </c>
      <c r="K372">
        <v>19</v>
      </c>
      <c r="L372">
        <v>14</v>
      </c>
      <c r="M372">
        <v>1</v>
      </c>
      <c r="N372">
        <v>41</v>
      </c>
      <c r="O372" s="3">
        <v>36326</v>
      </c>
      <c r="P372" t="s">
        <v>840</v>
      </c>
      <c r="Q372">
        <f>data[[#This Row],[Years in Current Role]]/10</f>
        <v>1.9</v>
      </c>
    </row>
    <row r="373" spans="1:17">
      <c r="A373" t="s">
        <v>100</v>
      </c>
      <c r="B373" t="s">
        <v>76</v>
      </c>
      <c r="C373" t="s">
        <v>70</v>
      </c>
      <c r="D373" t="s">
        <v>71</v>
      </c>
      <c r="E373" t="s">
        <v>72</v>
      </c>
      <c r="F373" t="s">
        <v>73</v>
      </c>
      <c r="G373" t="s">
        <v>84</v>
      </c>
      <c r="H373">
        <v>34</v>
      </c>
      <c r="I373">
        <v>46923</v>
      </c>
      <c r="J373">
        <v>27</v>
      </c>
      <c r="K373">
        <v>14</v>
      </c>
      <c r="L373">
        <v>14</v>
      </c>
      <c r="M373">
        <v>5</v>
      </c>
      <c r="N373">
        <v>54</v>
      </c>
      <c r="O373" s="3">
        <v>35103</v>
      </c>
      <c r="P373" t="s">
        <v>841</v>
      </c>
      <c r="Q373">
        <f>data[[#This Row],[Years in Current Role]]/10</f>
        <v>1.4</v>
      </c>
    </row>
    <row r="374" spans="1:17">
      <c r="A374" t="s">
        <v>81</v>
      </c>
      <c r="B374" t="s">
        <v>85</v>
      </c>
      <c r="C374" t="s">
        <v>98</v>
      </c>
      <c r="D374" t="s">
        <v>93</v>
      </c>
      <c r="E374" t="s">
        <v>86</v>
      </c>
      <c r="F374" t="s">
        <v>73</v>
      </c>
      <c r="G374" t="s">
        <v>92</v>
      </c>
      <c r="H374">
        <v>32</v>
      </c>
      <c r="I374">
        <v>77591</v>
      </c>
      <c r="J374">
        <v>10</v>
      </c>
      <c r="K374">
        <v>11</v>
      </c>
      <c r="L374">
        <v>13</v>
      </c>
      <c r="M374">
        <v>2</v>
      </c>
      <c r="N374">
        <v>56</v>
      </c>
      <c r="O374" s="3">
        <v>41859</v>
      </c>
      <c r="P374" t="s">
        <v>842</v>
      </c>
      <c r="Q374">
        <f>data[[#This Row],[Years in Current Role]]/10</f>
        <v>1.1000000000000001</v>
      </c>
    </row>
    <row r="375" spans="1:17">
      <c r="A375" t="s">
        <v>75</v>
      </c>
      <c r="B375" t="s">
        <v>69</v>
      </c>
      <c r="C375" t="s">
        <v>90</v>
      </c>
      <c r="D375" t="s">
        <v>93</v>
      </c>
      <c r="E375" t="s">
        <v>83</v>
      </c>
      <c r="F375" t="s">
        <v>87</v>
      </c>
      <c r="G375" t="s">
        <v>101</v>
      </c>
      <c r="H375">
        <v>40</v>
      </c>
      <c r="I375">
        <v>92261</v>
      </c>
      <c r="J375">
        <v>9</v>
      </c>
      <c r="K375">
        <v>2</v>
      </c>
      <c r="L375">
        <v>7</v>
      </c>
      <c r="M375">
        <v>4</v>
      </c>
      <c r="N375">
        <v>35</v>
      </c>
      <c r="O375" s="3">
        <v>43211</v>
      </c>
      <c r="P375" t="s">
        <v>843</v>
      </c>
      <c r="Q375">
        <f>data[[#This Row],[Years in Current Role]]/10</f>
        <v>0.2</v>
      </c>
    </row>
    <row r="376" spans="1:17">
      <c r="A376" t="s">
        <v>68</v>
      </c>
      <c r="B376" t="s">
        <v>85</v>
      </c>
      <c r="C376" t="s">
        <v>77</v>
      </c>
      <c r="D376" t="s">
        <v>71</v>
      </c>
      <c r="E376" t="s">
        <v>72</v>
      </c>
      <c r="F376" t="s">
        <v>79</v>
      </c>
      <c r="G376" t="s">
        <v>101</v>
      </c>
      <c r="H376">
        <v>32</v>
      </c>
      <c r="I376">
        <v>84336</v>
      </c>
      <c r="J376">
        <v>33</v>
      </c>
      <c r="K376">
        <v>18</v>
      </c>
      <c r="L376">
        <v>12</v>
      </c>
      <c r="M376">
        <v>1</v>
      </c>
      <c r="N376">
        <v>36</v>
      </c>
      <c r="O376" s="3">
        <v>41670</v>
      </c>
      <c r="P376" t="s">
        <v>844</v>
      </c>
      <c r="Q376">
        <f>data[[#This Row],[Years in Current Role]]/10</f>
        <v>1.8</v>
      </c>
    </row>
    <row r="377" spans="1:17">
      <c r="A377" t="s">
        <v>88</v>
      </c>
      <c r="B377" t="s">
        <v>85</v>
      </c>
      <c r="C377" t="s">
        <v>77</v>
      </c>
      <c r="D377" t="s">
        <v>93</v>
      </c>
      <c r="E377" t="s">
        <v>72</v>
      </c>
      <c r="F377" t="s">
        <v>73</v>
      </c>
      <c r="G377" t="s">
        <v>84</v>
      </c>
      <c r="H377">
        <v>34</v>
      </c>
      <c r="I377">
        <v>104083</v>
      </c>
      <c r="J377">
        <v>32</v>
      </c>
      <c r="K377">
        <v>7</v>
      </c>
      <c r="L377">
        <v>7</v>
      </c>
      <c r="M377">
        <v>4</v>
      </c>
      <c r="N377">
        <v>35</v>
      </c>
      <c r="O377" s="3">
        <v>39902</v>
      </c>
      <c r="P377" t="s">
        <v>845</v>
      </c>
      <c r="Q377">
        <f>data[[#This Row],[Years in Current Role]]/10</f>
        <v>0.7</v>
      </c>
    </row>
    <row r="378" spans="1:17">
      <c r="A378" t="s">
        <v>102</v>
      </c>
      <c r="B378" t="s">
        <v>76</v>
      </c>
      <c r="C378" t="s">
        <v>98</v>
      </c>
      <c r="D378" t="s">
        <v>91</v>
      </c>
      <c r="E378" t="s">
        <v>96</v>
      </c>
      <c r="F378" t="s">
        <v>73</v>
      </c>
      <c r="G378" t="s">
        <v>80</v>
      </c>
      <c r="H378">
        <v>22</v>
      </c>
      <c r="I378">
        <v>90948</v>
      </c>
      <c r="J378">
        <v>6</v>
      </c>
      <c r="K378">
        <v>12</v>
      </c>
      <c r="L378">
        <v>3</v>
      </c>
      <c r="M378">
        <v>6</v>
      </c>
      <c r="N378">
        <v>21</v>
      </c>
      <c r="O378" s="3">
        <v>37747</v>
      </c>
      <c r="P378" t="s">
        <v>846</v>
      </c>
      <c r="Q378">
        <f>data[[#This Row],[Years in Current Role]]/10</f>
        <v>1.2</v>
      </c>
    </row>
    <row r="379" spans="1:17">
      <c r="A379" t="s">
        <v>102</v>
      </c>
      <c r="B379" t="s">
        <v>85</v>
      </c>
      <c r="C379" t="s">
        <v>90</v>
      </c>
      <c r="D379" t="s">
        <v>93</v>
      </c>
      <c r="E379" t="s">
        <v>96</v>
      </c>
      <c r="F379" t="s">
        <v>73</v>
      </c>
      <c r="G379" t="s">
        <v>80</v>
      </c>
      <c r="H379">
        <v>61</v>
      </c>
      <c r="I379">
        <v>63002</v>
      </c>
      <c r="J379">
        <v>36</v>
      </c>
      <c r="K379">
        <v>2</v>
      </c>
      <c r="L379">
        <v>11</v>
      </c>
      <c r="M379">
        <v>4</v>
      </c>
      <c r="N379">
        <v>23</v>
      </c>
      <c r="O379" s="3">
        <v>37285</v>
      </c>
      <c r="P379" t="s">
        <v>847</v>
      </c>
      <c r="Q379">
        <f>data[[#This Row],[Years in Current Role]]/10</f>
        <v>0.2</v>
      </c>
    </row>
    <row r="380" spans="1:17">
      <c r="A380" t="s">
        <v>75</v>
      </c>
      <c r="B380" t="s">
        <v>85</v>
      </c>
      <c r="C380" t="s">
        <v>98</v>
      </c>
      <c r="D380" t="s">
        <v>91</v>
      </c>
      <c r="E380" t="s">
        <v>99</v>
      </c>
      <c r="F380" t="s">
        <v>79</v>
      </c>
      <c r="G380" t="s">
        <v>89</v>
      </c>
      <c r="H380">
        <v>40</v>
      </c>
      <c r="I380">
        <v>110098</v>
      </c>
      <c r="J380">
        <v>2</v>
      </c>
      <c r="K380">
        <v>18</v>
      </c>
      <c r="L380">
        <v>12</v>
      </c>
      <c r="M380">
        <v>1</v>
      </c>
      <c r="N380">
        <v>40</v>
      </c>
      <c r="O380" s="3">
        <v>43775</v>
      </c>
      <c r="P380" t="s">
        <v>848</v>
      </c>
      <c r="Q380">
        <f>data[[#This Row],[Years in Current Role]]/10</f>
        <v>1.8</v>
      </c>
    </row>
    <row r="381" spans="1:17">
      <c r="A381" t="s">
        <v>88</v>
      </c>
      <c r="B381" t="s">
        <v>76</v>
      </c>
      <c r="C381" t="s">
        <v>98</v>
      </c>
      <c r="D381" t="s">
        <v>91</v>
      </c>
      <c r="E381" t="s">
        <v>94</v>
      </c>
      <c r="F381" t="s">
        <v>79</v>
      </c>
      <c r="G381" t="s">
        <v>74</v>
      </c>
      <c r="H381">
        <v>33</v>
      </c>
      <c r="I381">
        <v>103016</v>
      </c>
      <c r="J381">
        <v>29</v>
      </c>
      <c r="K381">
        <v>6</v>
      </c>
      <c r="L381">
        <v>3</v>
      </c>
      <c r="M381">
        <v>7</v>
      </c>
      <c r="N381">
        <v>58</v>
      </c>
      <c r="O381" s="3">
        <v>43128</v>
      </c>
      <c r="P381" t="s">
        <v>849</v>
      </c>
      <c r="Q381">
        <f>data[[#This Row],[Years in Current Role]]/10</f>
        <v>0.6</v>
      </c>
    </row>
    <row r="382" spans="1:17">
      <c r="A382" t="s">
        <v>88</v>
      </c>
      <c r="B382" t="s">
        <v>69</v>
      </c>
      <c r="C382" t="s">
        <v>90</v>
      </c>
      <c r="D382" t="s">
        <v>91</v>
      </c>
      <c r="E382" t="s">
        <v>94</v>
      </c>
      <c r="F382" t="s">
        <v>87</v>
      </c>
      <c r="G382" t="s">
        <v>89</v>
      </c>
      <c r="H382">
        <v>29</v>
      </c>
      <c r="I382">
        <v>56672</v>
      </c>
      <c r="J382">
        <v>4</v>
      </c>
      <c r="K382">
        <v>10</v>
      </c>
      <c r="L382">
        <v>1</v>
      </c>
      <c r="M382">
        <v>2</v>
      </c>
      <c r="N382">
        <v>53</v>
      </c>
      <c r="O382" s="3">
        <v>40966</v>
      </c>
      <c r="P382" t="s">
        <v>850</v>
      </c>
      <c r="Q382">
        <f>data[[#This Row],[Years in Current Role]]/10</f>
        <v>1</v>
      </c>
    </row>
    <row r="383" spans="1:17">
      <c r="A383" t="s">
        <v>100</v>
      </c>
      <c r="B383" t="s">
        <v>69</v>
      </c>
      <c r="C383" t="s">
        <v>90</v>
      </c>
      <c r="D383" t="s">
        <v>82</v>
      </c>
      <c r="E383" t="s">
        <v>78</v>
      </c>
      <c r="F383" t="s">
        <v>79</v>
      </c>
      <c r="G383" t="s">
        <v>84</v>
      </c>
      <c r="H383">
        <v>29</v>
      </c>
      <c r="I383">
        <v>34213</v>
      </c>
      <c r="J383">
        <v>1</v>
      </c>
      <c r="K383">
        <v>15</v>
      </c>
      <c r="L383">
        <v>3</v>
      </c>
      <c r="M383">
        <v>9</v>
      </c>
      <c r="N383">
        <v>49</v>
      </c>
      <c r="O383" s="3">
        <v>41934</v>
      </c>
      <c r="P383" t="s">
        <v>851</v>
      </c>
      <c r="Q383">
        <f>data[[#This Row],[Years in Current Role]]/10</f>
        <v>1.5</v>
      </c>
    </row>
    <row r="384" spans="1:17">
      <c r="A384" t="s">
        <v>68</v>
      </c>
      <c r="B384" t="s">
        <v>76</v>
      </c>
      <c r="C384" t="s">
        <v>70</v>
      </c>
      <c r="D384" t="s">
        <v>93</v>
      </c>
      <c r="E384" t="s">
        <v>94</v>
      </c>
      <c r="F384" t="s">
        <v>87</v>
      </c>
      <c r="G384" t="s">
        <v>89</v>
      </c>
      <c r="H384">
        <v>33</v>
      </c>
      <c r="I384">
        <v>40293</v>
      </c>
      <c r="J384">
        <v>19</v>
      </c>
      <c r="K384">
        <v>5</v>
      </c>
      <c r="L384">
        <v>3</v>
      </c>
      <c r="M384">
        <v>3</v>
      </c>
      <c r="N384">
        <v>25</v>
      </c>
      <c r="O384" s="3">
        <v>38925</v>
      </c>
      <c r="P384" t="s">
        <v>852</v>
      </c>
      <c r="Q384">
        <f>data[[#This Row],[Years in Current Role]]/10</f>
        <v>0.5</v>
      </c>
    </row>
    <row r="385" spans="1:17">
      <c r="A385" t="s">
        <v>100</v>
      </c>
      <c r="B385" t="s">
        <v>76</v>
      </c>
      <c r="C385" t="s">
        <v>90</v>
      </c>
      <c r="D385" t="s">
        <v>71</v>
      </c>
      <c r="E385" t="s">
        <v>86</v>
      </c>
      <c r="F385" t="s">
        <v>87</v>
      </c>
      <c r="G385" t="s">
        <v>84</v>
      </c>
      <c r="H385">
        <v>54</v>
      </c>
      <c r="I385">
        <v>85860</v>
      </c>
      <c r="J385">
        <v>26</v>
      </c>
      <c r="K385">
        <v>3</v>
      </c>
      <c r="L385">
        <v>4</v>
      </c>
      <c r="M385">
        <v>8</v>
      </c>
      <c r="N385">
        <v>36</v>
      </c>
      <c r="O385" s="3">
        <v>37513</v>
      </c>
      <c r="P385" t="s">
        <v>853</v>
      </c>
      <c r="Q385">
        <f>data[[#This Row],[Years in Current Role]]/10</f>
        <v>0.3</v>
      </c>
    </row>
    <row r="386" spans="1:17">
      <c r="A386" t="s">
        <v>100</v>
      </c>
      <c r="B386" t="s">
        <v>76</v>
      </c>
      <c r="C386" t="s">
        <v>77</v>
      </c>
      <c r="D386" t="s">
        <v>71</v>
      </c>
      <c r="E386" t="s">
        <v>78</v>
      </c>
      <c r="F386" t="s">
        <v>79</v>
      </c>
      <c r="G386" t="s">
        <v>80</v>
      </c>
      <c r="H386">
        <v>47</v>
      </c>
      <c r="I386">
        <v>92507</v>
      </c>
      <c r="J386">
        <v>25</v>
      </c>
      <c r="K386">
        <v>5</v>
      </c>
      <c r="L386">
        <v>4</v>
      </c>
      <c r="M386">
        <v>8</v>
      </c>
      <c r="N386">
        <v>58</v>
      </c>
      <c r="O386" s="3">
        <v>40124</v>
      </c>
      <c r="P386" t="s">
        <v>854</v>
      </c>
      <c r="Q386">
        <f>data[[#This Row],[Years in Current Role]]/10</f>
        <v>0.5</v>
      </c>
    </row>
    <row r="387" spans="1:17">
      <c r="A387" t="s">
        <v>100</v>
      </c>
      <c r="B387" t="s">
        <v>76</v>
      </c>
      <c r="C387" t="s">
        <v>98</v>
      </c>
      <c r="D387" t="s">
        <v>93</v>
      </c>
      <c r="E387" t="s">
        <v>99</v>
      </c>
      <c r="F387" t="s">
        <v>87</v>
      </c>
      <c r="G387" t="s">
        <v>74</v>
      </c>
      <c r="H387">
        <v>60</v>
      </c>
      <c r="I387">
        <v>87134</v>
      </c>
      <c r="J387">
        <v>10</v>
      </c>
      <c r="K387">
        <v>8</v>
      </c>
      <c r="L387">
        <v>3</v>
      </c>
      <c r="M387">
        <v>3</v>
      </c>
      <c r="N387">
        <v>44</v>
      </c>
      <c r="O387" s="3">
        <v>40877</v>
      </c>
      <c r="P387" t="s">
        <v>855</v>
      </c>
      <c r="Q387">
        <f>data[[#This Row],[Years in Current Role]]/10</f>
        <v>0.8</v>
      </c>
    </row>
    <row r="388" spans="1:17">
      <c r="A388" t="s">
        <v>100</v>
      </c>
      <c r="B388" t="s">
        <v>76</v>
      </c>
      <c r="C388" t="s">
        <v>98</v>
      </c>
      <c r="D388" t="s">
        <v>82</v>
      </c>
      <c r="E388" t="s">
        <v>96</v>
      </c>
      <c r="F388" t="s">
        <v>79</v>
      </c>
      <c r="G388" t="s">
        <v>89</v>
      </c>
      <c r="H388">
        <v>49</v>
      </c>
      <c r="I388">
        <v>32100</v>
      </c>
      <c r="J388">
        <v>15</v>
      </c>
      <c r="K388">
        <v>8</v>
      </c>
      <c r="L388">
        <v>10</v>
      </c>
      <c r="M388">
        <v>4</v>
      </c>
      <c r="N388">
        <v>24</v>
      </c>
      <c r="O388" s="3">
        <v>36389</v>
      </c>
      <c r="P388" t="s">
        <v>856</v>
      </c>
      <c r="Q388">
        <f>data[[#This Row],[Years in Current Role]]/10</f>
        <v>0.8</v>
      </c>
    </row>
    <row r="389" spans="1:17">
      <c r="A389" t="s">
        <v>100</v>
      </c>
      <c r="B389" t="s">
        <v>69</v>
      </c>
      <c r="C389" t="s">
        <v>77</v>
      </c>
      <c r="D389" t="s">
        <v>82</v>
      </c>
      <c r="E389" t="s">
        <v>94</v>
      </c>
      <c r="F389" t="s">
        <v>87</v>
      </c>
      <c r="G389" t="s">
        <v>101</v>
      </c>
      <c r="H389">
        <v>26</v>
      </c>
      <c r="I389">
        <v>91997</v>
      </c>
      <c r="J389">
        <v>22</v>
      </c>
      <c r="K389">
        <v>8</v>
      </c>
      <c r="L389">
        <v>12</v>
      </c>
      <c r="M389">
        <v>2</v>
      </c>
      <c r="N389">
        <v>24</v>
      </c>
      <c r="O389" s="3">
        <v>44164</v>
      </c>
      <c r="P389" t="s">
        <v>857</v>
      </c>
      <c r="Q389">
        <f>data[[#This Row],[Years in Current Role]]/10</f>
        <v>0.8</v>
      </c>
    </row>
    <row r="390" spans="1:17">
      <c r="A390" t="s">
        <v>81</v>
      </c>
      <c r="B390" t="s">
        <v>69</v>
      </c>
      <c r="C390" t="s">
        <v>90</v>
      </c>
      <c r="D390" t="s">
        <v>91</v>
      </c>
      <c r="E390" t="s">
        <v>83</v>
      </c>
      <c r="F390" t="s">
        <v>79</v>
      </c>
      <c r="G390" t="s">
        <v>97</v>
      </c>
      <c r="H390">
        <v>29</v>
      </c>
      <c r="I390">
        <v>58172</v>
      </c>
      <c r="J390">
        <v>21</v>
      </c>
      <c r="K390">
        <v>12</v>
      </c>
      <c r="L390">
        <v>8</v>
      </c>
      <c r="M390">
        <v>4</v>
      </c>
      <c r="N390">
        <v>39</v>
      </c>
      <c r="O390" s="3">
        <v>35341</v>
      </c>
      <c r="P390" t="s">
        <v>858</v>
      </c>
      <c r="Q390">
        <f>data[[#This Row],[Years in Current Role]]/10</f>
        <v>1.2</v>
      </c>
    </row>
    <row r="391" spans="1:17">
      <c r="A391" t="s">
        <v>88</v>
      </c>
      <c r="B391" t="s">
        <v>76</v>
      </c>
      <c r="C391" t="s">
        <v>77</v>
      </c>
      <c r="D391" t="s">
        <v>93</v>
      </c>
      <c r="E391" t="s">
        <v>96</v>
      </c>
      <c r="F391" t="s">
        <v>79</v>
      </c>
      <c r="G391" t="s">
        <v>92</v>
      </c>
      <c r="H391">
        <v>46</v>
      </c>
      <c r="I391">
        <v>50132</v>
      </c>
      <c r="J391">
        <v>22</v>
      </c>
      <c r="K391">
        <v>8</v>
      </c>
      <c r="L391">
        <v>8</v>
      </c>
      <c r="M391">
        <v>9</v>
      </c>
      <c r="N391">
        <v>35</v>
      </c>
      <c r="O391" s="3">
        <v>39089</v>
      </c>
      <c r="P391" t="s">
        <v>859</v>
      </c>
      <c r="Q391">
        <f>data[[#This Row],[Years in Current Role]]/10</f>
        <v>0.8</v>
      </c>
    </row>
    <row r="392" spans="1:17">
      <c r="A392" t="s">
        <v>100</v>
      </c>
      <c r="B392" t="s">
        <v>85</v>
      </c>
      <c r="C392" t="s">
        <v>77</v>
      </c>
      <c r="D392" t="s">
        <v>93</v>
      </c>
      <c r="E392" t="s">
        <v>86</v>
      </c>
      <c r="F392" t="s">
        <v>87</v>
      </c>
      <c r="G392" t="s">
        <v>101</v>
      </c>
      <c r="H392">
        <v>48</v>
      </c>
      <c r="I392">
        <v>48199</v>
      </c>
      <c r="J392">
        <v>36</v>
      </c>
      <c r="K392">
        <v>11</v>
      </c>
      <c r="L392">
        <v>13</v>
      </c>
      <c r="M392">
        <v>2</v>
      </c>
      <c r="N392">
        <v>56</v>
      </c>
      <c r="O392" s="3">
        <v>40745</v>
      </c>
      <c r="P392" t="s">
        <v>860</v>
      </c>
      <c r="Q392">
        <f>data[[#This Row],[Years in Current Role]]/10</f>
        <v>1.1000000000000001</v>
      </c>
    </row>
    <row r="393" spans="1:17">
      <c r="A393" t="s">
        <v>88</v>
      </c>
      <c r="B393" t="s">
        <v>76</v>
      </c>
      <c r="C393" t="s">
        <v>70</v>
      </c>
      <c r="D393" t="s">
        <v>71</v>
      </c>
      <c r="E393" t="s">
        <v>96</v>
      </c>
      <c r="F393" t="s">
        <v>73</v>
      </c>
      <c r="G393" t="s">
        <v>80</v>
      </c>
      <c r="H393">
        <v>44</v>
      </c>
      <c r="I393">
        <v>66609</v>
      </c>
      <c r="J393">
        <v>34</v>
      </c>
      <c r="K393">
        <v>14</v>
      </c>
      <c r="L393">
        <v>13</v>
      </c>
      <c r="M393">
        <v>3</v>
      </c>
      <c r="N393">
        <v>59</v>
      </c>
      <c r="O393" s="3">
        <v>36600</v>
      </c>
      <c r="P393" t="s">
        <v>861</v>
      </c>
      <c r="Q393">
        <f>data[[#This Row],[Years in Current Role]]/10</f>
        <v>1.4</v>
      </c>
    </row>
    <row r="394" spans="1:17">
      <c r="A394" t="s">
        <v>88</v>
      </c>
      <c r="B394" t="s">
        <v>85</v>
      </c>
      <c r="C394" t="s">
        <v>77</v>
      </c>
      <c r="D394" t="s">
        <v>93</v>
      </c>
      <c r="E394" t="s">
        <v>86</v>
      </c>
      <c r="F394" t="s">
        <v>87</v>
      </c>
      <c r="G394" t="s">
        <v>92</v>
      </c>
      <c r="H394">
        <v>51</v>
      </c>
      <c r="I394">
        <v>72965</v>
      </c>
      <c r="J394">
        <v>30</v>
      </c>
      <c r="K394">
        <v>8</v>
      </c>
      <c r="L394">
        <v>1</v>
      </c>
      <c r="M394">
        <v>4</v>
      </c>
      <c r="N394">
        <v>28</v>
      </c>
      <c r="O394" s="3">
        <v>42897</v>
      </c>
      <c r="P394" t="s">
        <v>862</v>
      </c>
      <c r="Q394">
        <f>data[[#This Row],[Years in Current Role]]/10</f>
        <v>0.8</v>
      </c>
    </row>
    <row r="395" spans="1:17">
      <c r="A395" t="s">
        <v>95</v>
      </c>
      <c r="B395" t="s">
        <v>76</v>
      </c>
      <c r="C395" t="s">
        <v>98</v>
      </c>
      <c r="D395" t="s">
        <v>82</v>
      </c>
      <c r="E395" t="s">
        <v>86</v>
      </c>
      <c r="F395" t="s">
        <v>79</v>
      </c>
      <c r="G395" t="s">
        <v>97</v>
      </c>
      <c r="H395">
        <v>44</v>
      </c>
      <c r="I395">
        <v>38016</v>
      </c>
      <c r="J395">
        <v>25</v>
      </c>
      <c r="K395">
        <v>10</v>
      </c>
      <c r="L395">
        <v>7</v>
      </c>
      <c r="M395">
        <v>5</v>
      </c>
      <c r="N395">
        <v>24</v>
      </c>
      <c r="O395" s="3">
        <v>44523</v>
      </c>
      <c r="P395" t="s">
        <v>863</v>
      </c>
      <c r="Q395">
        <f>data[[#This Row],[Years in Current Role]]/10</f>
        <v>1</v>
      </c>
    </row>
    <row r="396" spans="1:17">
      <c r="A396" t="s">
        <v>81</v>
      </c>
      <c r="B396" t="s">
        <v>76</v>
      </c>
      <c r="C396" t="s">
        <v>77</v>
      </c>
      <c r="D396" t="s">
        <v>93</v>
      </c>
      <c r="E396" t="s">
        <v>86</v>
      </c>
      <c r="F396" t="s">
        <v>73</v>
      </c>
      <c r="G396" t="s">
        <v>97</v>
      </c>
      <c r="H396">
        <v>41</v>
      </c>
      <c r="I396">
        <v>69779</v>
      </c>
      <c r="J396">
        <v>28</v>
      </c>
      <c r="K396">
        <v>7</v>
      </c>
      <c r="L396">
        <v>11</v>
      </c>
      <c r="M396">
        <v>1</v>
      </c>
      <c r="N396">
        <v>21</v>
      </c>
      <c r="O396" s="3">
        <v>36177</v>
      </c>
      <c r="P396" t="s">
        <v>864</v>
      </c>
      <c r="Q396">
        <f>data[[#This Row],[Years in Current Role]]/10</f>
        <v>0.7</v>
      </c>
    </row>
    <row r="397" spans="1:17">
      <c r="A397" t="s">
        <v>100</v>
      </c>
      <c r="B397" t="s">
        <v>69</v>
      </c>
      <c r="C397" t="s">
        <v>98</v>
      </c>
      <c r="D397" t="s">
        <v>71</v>
      </c>
      <c r="E397" t="s">
        <v>99</v>
      </c>
      <c r="F397" t="s">
        <v>87</v>
      </c>
      <c r="G397" t="s">
        <v>74</v>
      </c>
      <c r="H397">
        <v>39</v>
      </c>
      <c r="I397">
        <v>61881</v>
      </c>
      <c r="J397">
        <v>1</v>
      </c>
      <c r="K397">
        <v>17</v>
      </c>
      <c r="L397">
        <v>2</v>
      </c>
      <c r="M397">
        <v>7</v>
      </c>
      <c r="N397">
        <v>28</v>
      </c>
      <c r="O397" s="3">
        <v>36097</v>
      </c>
      <c r="P397" t="s">
        <v>865</v>
      </c>
      <c r="Q397">
        <f>data[[#This Row],[Years in Current Role]]/10</f>
        <v>1.7</v>
      </c>
    </row>
    <row r="398" spans="1:17">
      <c r="A398" t="s">
        <v>102</v>
      </c>
      <c r="B398" t="s">
        <v>85</v>
      </c>
      <c r="C398" t="s">
        <v>98</v>
      </c>
      <c r="D398" t="s">
        <v>91</v>
      </c>
      <c r="E398" t="s">
        <v>86</v>
      </c>
      <c r="F398" t="s">
        <v>87</v>
      </c>
      <c r="G398" t="s">
        <v>92</v>
      </c>
      <c r="H398">
        <v>39</v>
      </c>
      <c r="I398">
        <v>112594</v>
      </c>
      <c r="J398">
        <v>4</v>
      </c>
      <c r="K398">
        <v>4</v>
      </c>
      <c r="L398">
        <v>1</v>
      </c>
      <c r="M398">
        <v>7</v>
      </c>
      <c r="N398">
        <v>55</v>
      </c>
      <c r="O398" s="3">
        <v>43138</v>
      </c>
      <c r="P398" t="s">
        <v>866</v>
      </c>
      <c r="Q398">
        <f>data[[#This Row],[Years in Current Role]]/10</f>
        <v>0.4</v>
      </c>
    </row>
    <row r="399" spans="1:17">
      <c r="A399" t="s">
        <v>75</v>
      </c>
      <c r="B399" t="s">
        <v>85</v>
      </c>
      <c r="C399" t="s">
        <v>98</v>
      </c>
      <c r="D399" t="s">
        <v>71</v>
      </c>
      <c r="E399" t="s">
        <v>86</v>
      </c>
      <c r="F399" t="s">
        <v>87</v>
      </c>
      <c r="G399" t="s">
        <v>74</v>
      </c>
      <c r="H399">
        <v>23</v>
      </c>
      <c r="I399">
        <v>54472</v>
      </c>
      <c r="J399">
        <v>7</v>
      </c>
      <c r="K399">
        <v>13</v>
      </c>
      <c r="L399">
        <v>3</v>
      </c>
      <c r="M399">
        <v>9</v>
      </c>
      <c r="N399">
        <v>41</v>
      </c>
      <c r="O399" s="3">
        <v>37875</v>
      </c>
      <c r="P399" t="s">
        <v>867</v>
      </c>
      <c r="Q399">
        <f>data[[#This Row],[Years in Current Role]]/10</f>
        <v>1.3</v>
      </c>
    </row>
    <row r="400" spans="1:17">
      <c r="A400" t="s">
        <v>68</v>
      </c>
      <c r="B400" t="s">
        <v>69</v>
      </c>
      <c r="C400" t="s">
        <v>90</v>
      </c>
      <c r="D400" t="s">
        <v>71</v>
      </c>
      <c r="E400" t="s">
        <v>83</v>
      </c>
      <c r="F400" t="s">
        <v>73</v>
      </c>
      <c r="G400" t="s">
        <v>101</v>
      </c>
      <c r="H400">
        <v>25</v>
      </c>
      <c r="I400">
        <v>81813</v>
      </c>
      <c r="J400">
        <v>9</v>
      </c>
      <c r="K400">
        <v>4</v>
      </c>
      <c r="L400">
        <v>4</v>
      </c>
      <c r="M400">
        <v>4</v>
      </c>
      <c r="N400">
        <v>41</v>
      </c>
      <c r="O400" s="3">
        <v>42031</v>
      </c>
      <c r="P400" t="s">
        <v>868</v>
      </c>
      <c r="Q400">
        <f>data[[#This Row],[Years in Current Role]]/10</f>
        <v>0.4</v>
      </c>
    </row>
    <row r="401" spans="1:17">
      <c r="A401" t="s">
        <v>102</v>
      </c>
      <c r="B401" t="s">
        <v>69</v>
      </c>
      <c r="C401" t="s">
        <v>70</v>
      </c>
      <c r="D401" t="s">
        <v>91</v>
      </c>
      <c r="E401" t="s">
        <v>78</v>
      </c>
      <c r="F401" t="s">
        <v>79</v>
      </c>
      <c r="G401" t="s">
        <v>84</v>
      </c>
      <c r="H401">
        <v>51</v>
      </c>
      <c r="I401">
        <v>66021</v>
      </c>
      <c r="J401">
        <v>36</v>
      </c>
      <c r="K401">
        <v>5</v>
      </c>
      <c r="L401">
        <v>13</v>
      </c>
      <c r="M401">
        <v>6</v>
      </c>
      <c r="N401">
        <v>41</v>
      </c>
      <c r="O401" s="3">
        <v>40831</v>
      </c>
      <c r="P401" t="s">
        <v>869</v>
      </c>
      <c r="Q401">
        <f>data[[#This Row],[Years in Current Role]]/10</f>
        <v>0.5</v>
      </c>
    </row>
    <row r="402" spans="1:17">
      <c r="A402" t="s">
        <v>81</v>
      </c>
      <c r="B402" t="s">
        <v>69</v>
      </c>
      <c r="C402" t="s">
        <v>98</v>
      </c>
      <c r="D402" t="s">
        <v>71</v>
      </c>
      <c r="E402" t="s">
        <v>72</v>
      </c>
      <c r="F402" t="s">
        <v>87</v>
      </c>
      <c r="G402" t="s">
        <v>84</v>
      </c>
      <c r="H402">
        <v>54</v>
      </c>
      <c r="I402">
        <v>84131</v>
      </c>
      <c r="J402">
        <v>19</v>
      </c>
      <c r="K402">
        <v>4</v>
      </c>
      <c r="L402">
        <v>6</v>
      </c>
      <c r="M402">
        <v>2</v>
      </c>
      <c r="N402">
        <v>53</v>
      </c>
      <c r="O402" s="3">
        <v>37522</v>
      </c>
      <c r="P402" t="s">
        <v>870</v>
      </c>
      <c r="Q402">
        <f>data[[#This Row],[Years in Current Role]]/10</f>
        <v>0.4</v>
      </c>
    </row>
    <row r="403" spans="1:17">
      <c r="A403" t="s">
        <v>75</v>
      </c>
      <c r="B403" t="s">
        <v>69</v>
      </c>
      <c r="C403" t="s">
        <v>98</v>
      </c>
      <c r="D403" t="s">
        <v>71</v>
      </c>
      <c r="E403" t="s">
        <v>78</v>
      </c>
      <c r="F403" t="s">
        <v>87</v>
      </c>
      <c r="G403" t="s">
        <v>84</v>
      </c>
      <c r="H403">
        <v>57</v>
      </c>
      <c r="I403">
        <v>54087</v>
      </c>
      <c r="J403">
        <v>1</v>
      </c>
      <c r="K403">
        <v>18</v>
      </c>
      <c r="L403">
        <v>10</v>
      </c>
      <c r="M403">
        <v>4</v>
      </c>
      <c r="N403">
        <v>48</v>
      </c>
      <c r="O403" s="3">
        <v>43826</v>
      </c>
      <c r="P403" t="s">
        <v>871</v>
      </c>
      <c r="Q403">
        <f>data[[#This Row],[Years in Current Role]]/10</f>
        <v>1.8</v>
      </c>
    </row>
    <row r="404" spans="1:17">
      <c r="A404" t="s">
        <v>81</v>
      </c>
      <c r="B404" t="s">
        <v>85</v>
      </c>
      <c r="C404" t="s">
        <v>90</v>
      </c>
      <c r="D404" t="s">
        <v>93</v>
      </c>
      <c r="E404" t="s">
        <v>86</v>
      </c>
      <c r="F404" t="s">
        <v>87</v>
      </c>
      <c r="G404" t="s">
        <v>92</v>
      </c>
      <c r="H404">
        <v>39</v>
      </c>
      <c r="I404">
        <v>42828</v>
      </c>
      <c r="J404">
        <v>10</v>
      </c>
      <c r="K404">
        <v>6</v>
      </c>
      <c r="L404">
        <v>14</v>
      </c>
      <c r="M404">
        <v>2</v>
      </c>
      <c r="N404">
        <v>57</v>
      </c>
      <c r="O404" s="3">
        <v>41475</v>
      </c>
      <c r="P404" t="s">
        <v>872</v>
      </c>
      <c r="Q404">
        <f>data[[#This Row],[Years in Current Role]]/10</f>
        <v>0.6</v>
      </c>
    </row>
    <row r="405" spans="1:17">
      <c r="A405" t="s">
        <v>88</v>
      </c>
      <c r="B405" t="s">
        <v>85</v>
      </c>
      <c r="C405" t="s">
        <v>98</v>
      </c>
      <c r="D405" t="s">
        <v>93</v>
      </c>
      <c r="E405" t="s">
        <v>83</v>
      </c>
      <c r="F405" t="s">
        <v>87</v>
      </c>
      <c r="G405" t="s">
        <v>84</v>
      </c>
      <c r="H405">
        <v>58</v>
      </c>
      <c r="I405">
        <v>91610</v>
      </c>
      <c r="J405">
        <v>36</v>
      </c>
      <c r="K405">
        <v>2</v>
      </c>
      <c r="L405">
        <v>5</v>
      </c>
      <c r="M405">
        <v>5</v>
      </c>
      <c r="N405">
        <v>52</v>
      </c>
      <c r="O405" s="3">
        <v>37014</v>
      </c>
      <c r="P405" t="s">
        <v>873</v>
      </c>
      <c r="Q405">
        <f>data[[#This Row],[Years in Current Role]]/10</f>
        <v>0.2</v>
      </c>
    </row>
    <row r="406" spans="1:17">
      <c r="A406" t="s">
        <v>75</v>
      </c>
      <c r="B406" t="s">
        <v>76</v>
      </c>
      <c r="C406" t="s">
        <v>77</v>
      </c>
      <c r="D406" t="s">
        <v>91</v>
      </c>
      <c r="E406" t="s">
        <v>96</v>
      </c>
      <c r="F406" t="s">
        <v>87</v>
      </c>
      <c r="G406" t="s">
        <v>101</v>
      </c>
      <c r="H406">
        <v>40</v>
      </c>
      <c r="I406">
        <v>31401</v>
      </c>
      <c r="J406">
        <v>9</v>
      </c>
      <c r="K406">
        <v>11</v>
      </c>
      <c r="L406">
        <v>14</v>
      </c>
      <c r="M406">
        <v>7</v>
      </c>
      <c r="N406">
        <v>37</v>
      </c>
      <c r="O406" s="3">
        <v>40376</v>
      </c>
      <c r="P406" t="s">
        <v>874</v>
      </c>
      <c r="Q406">
        <f>data[[#This Row],[Years in Current Role]]/10</f>
        <v>1.1000000000000001</v>
      </c>
    </row>
    <row r="407" spans="1:17">
      <c r="A407" t="s">
        <v>88</v>
      </c>
      <c r="B407" t="s">
        <v>76</v>
      </c>
      <c r="C407" t="s">
        <v>77</v>
      </c>
      <c r="D407" t="s">
        <v>93</v>
      </c>
      <c r="E407" t="s">
        <v>83</v>
      </c>
      <c r="F407" t="s">
        <v>79</v>
      </c>
      <c r="G407" t="s">
        <v>74</v>
      </c>
      <c r="H407">
        <v>49</v>
      </c>
      <c r="I407">
        <v>115179</v>
      </c>
      <c r="J407">
        <v>32</v>
      </c>
      <c r="K407">
        <v>14</v>
      </c>
      <c r="L407">
        <v>4</v>
      </c>
      <c r="M407">
        <v>1</v>
      </c>
      <c r="N407">
        <v>26</v>
      </c>
      <c r="O407" s="3">
        <v>43637</v>
      </c>
      <c r="P407" t="s">
        <v>875</v>
      </c>
      <c r="Q407">
        <f>data[[#This Row],[Years in Current Role]]/10</f>
        <v>1.4</v>
      </c>
    </row>
    <row r="408" spans="1:17">
      <c r="A408" t="s">
        <v>102</v>
      </c>
      <c r="B408" t="s">
        <v>69</v>
      </c>
      <c r="C408" t="s">
        <v>70</v>
      </c>
      <c r="D408" t="s">
        <v>93</v>
      </c>
      <c r="E408" t="s">
        <v>86</v>
      </c>
      <c r="F408" t="s">
        <v>79</v>
      </c>
      <c r="G408" t="s">
        <v>92</v>
      </c>
      <c r="H408">
        <v>61</v>
      </c>
      <c r="I408">
        <v>45193</v>
      </c>
      <c r="J408">
        <v>32</v>
      </c>
      <c r="K408">
        <v>5</v>
      </c>
      <c r="L408">
        <v>8</v>
      </c>
      <c r="M408">
        <v>7</v>
      </c>
      <c r="N408">
        <v>20</v>
      </c>
      <c r="O408" s="3">
        <v>41991</v>
      </c>
      <c r="P408" t="s">
        <v>876</v>
      </c>
      <c r="Q408">
        <f>data[[#This Row],[Years in Current Role]]/10</f>
        <v>0.5</v>
      </c>
    </row>
    <row r="409" spans="1:17">
      <c r="A409" t="s">
        <v>102</v>
      </c>
      <c r="B409" t="s">
        <v>69</v>
      </c>
      <c r="C409" t="s">
        <v>98</v>
      </c>
      <c r="D409" t="s">
        <v>71</v>
      </c>
      <c r="E409" t="s">
        <v>83</v>
      </c>
      <c r="F409" t="s">
        <v>87</v>
      </c>
      <c r="G409" t="s">
        <v>74</v>
      </c>
      <c r="H409">
        <v>41</v>
      </c>
      <c r="I409">
        <v>74864</v>
      </c>
      <c r="J409">
        <v>6</v>
      </c>
      <c r="K409">
        <v>6</v>
      </c>
      <c r="L409">
        <v>11</v>
      </c>
      <c r="M409">
        <v>6</v>
      </c>
      <c r="N409">
        <v>52</v>
      </c>
      <c r="O409" s="3">
        <v>44238</v>
      </c>
      <c r="P409" t="s">
        <v>877</v>
      </c>
      <c r="Q409">
        <f>data[[#This Row],[Years in Current Role]]/10</f>
        <v>0.6</v>
      </c>
    </row>
    <row r="410" spans="1:17">
      <c r="A410" t="s">
        <v>75</v>
      </c>
      <c r="B410" t="s">
        <v>69</v>
      </c>
      <c r="C410" t="s">
        <v>90</v>
      </c>
      <c r="D410" t="s">
        <v>82</v>
      </c>
      <c r="E410" t="s">
        <v>94</v>
      </c>
      <c r="F410" t="s">
        <v>73</v>
      </c>
      <c r="G410" t="s">
        <v>92</v>
      </c>
      <c r="H410">
        <v>54</v>
      </c>
      <c r="I410">
        <v>50307</v>
      </c>
      <c r="J410">
        <v>38</v>
      </c>
      <c r="K410">
        <v>10</v>
      </c>
      <c r="L410">
        <v>12</v>
      </c>
      <c r="M410">
        <v>6</v>
      </c>
      <c r="N410">
        <v>20</v>
      </c>
      <c r="O410" s="3">
        <v>40372</v>
      </c>
      <c r="P410" t="s">
        <v>878</v>
      </c>
      <c r="Q410">
        <f>data[[#This Row],[Years in Current Role]]/10</f>
        <v>1</v>
      </c>
    </row>
    <row r="411" spans="1:17">
      <c r="A411" t="s">
        <v>75</v>
      </c>
      <c r="B411" t="s">
        <v>76</v>
      </c>
      <c r="C411" t="s">
        <v>77</v>
      </c>
      <c r="D411" t="s">
        <v>93</v>
      </c>
      <c r="E411" t="s">
        <v>83</v>
      </c>
      <c r="F411" t="s">
        <v>79</v>
      </c>
      <c r="G411" t="s">
        <v>74</v>
      </c>
      <c r="H411">
        <v>33</v>
      </c>
      <c r="I411">
        <v>49611</v>
      </c>
      <c r="J411">
        <v>17</v>
      </c>
      <c r="K411">
        <v>8</v>
      </c>
      <c r="L411">
        <v>14</v>
      </c>
      <c r="M411">
        <v>8</v>
      </c>
      <c r="N411">
        <v>43</v>
      </c>
      <c r="O411" s="3">
        <v>36377</v>
      </c>
      <c r="P411" t="s">
        <v>879</v>
      </c>
      <c r="Q411">
        <f>data[[#This Row],[Years in Current Role]]/10</f>
        <v>0.8</v>
      </c>
    </row>
    <row r="412" spans="1:17">
      <c r="A412" t="s">
        <v>100</v>
      </c>
      <c r="B412" t="s">
        <v>76</v>
      </c>
      <c r="C412" t="s">
        <v>90</v>
      </c>
      <c r="D412" t="s">
        <v>82</v>
      </c>
      <c r="E412" t="s">
        <v>86</v>
      </c>
      <c r="F412" t="s">
        <v>73</v>
      </c>
      <c r="G412" t="s">
        <v>97</v>
      </c>
      <c r="H412">
        <v>36</v>
      </c>
      <c r="I412">
        <v>73791</v>
      </c>
      <c r="J412">
        <v>10</v>
      </c>
      <c r="K412">
        <v>14</v>
      </c>
      <c r="L412">
        <v>4</v>
      </c>
      <c r="M412">
        <v>8</v>
      </c>
      <c r="N412">
        <v>23</v>
      </c>
      <c r="O412" s="3">
        <v>37284</v>
      </c>
      <c r="P412" t="s">
        <v>880</v>
      </c>
      <c r="Q412">
        <f>data[[#This Row],[Years in Current Role]]/10</f>
        <v>1.4</v>
      </c>
    </row>
    <row r="413" spans="1:17">
      <c r="A413" t="s">
        <v>81</v>
      </c>
      <c r="B413" t="s">
        <v>76</v>
      </c>
      <c r="C413" t="s">
        <v>90</v>
      </c>
      <c r="D413" t="s">
        <v>93</v>
      </c>
      <c r="E413" t="s">
        <v>99</v>
      </c>
      <c r="F413" t="s">
        <v>79</v>
      </c>
      <c r="G413" t="s">
        <v>74</v>
      </c>
      <c r="H413">
        <v>62</v>
      </c>
      <c r="I413">
        <v>41950</v>
      </c>
      <c r="J413">
        <v>27</v>
      </c>
      <c r="K413">
        <v>3</v>
      </c>
      <c r="L413">
        <v>13</v>
      </c>
      <c r="M413">
        <v>6</v>
      </c>
      <c r="N413">
        <v>23</v>
      </c>
      <c r="O413" s="3">
        <v>36953</v>
      </c>
      <c r="P413" t="s">
        <v>881</v>
      </c>
      <c r="Q413">
        <f>data[[#This Row],[Years in Current Role]]/10</f>
        <v>0.3</v>
      </c>
    </row>
    <row r="414" spans="1:17">
      <c r="A414" t="s">
        <v>100</v>
      </c>
      <c r="B414" t="s">
        <v>76</v>
      </c>
      <c r="C414" t="s">
        <v>77</v>
      </c>
      <c r="D414" t="s">
        <v>93</v>
      </c>
      <c r="E414" t="s">
        <v>94</v>
      </c>
      <c r="F414" t="s">
        <v>87</v>
      </c>
      <c r="G414" t="s">
        <v>84</v>
      </c>
      <c r="H414">
        <v>60</v>
      </c>
      <c r="I414">
        <v>106240</v>
      </c>
      <c r="J414">
        <v>35</v>
      </c>
      <c r="K414">
        <v>12</v>
      </c>
      <c r="L414">
        <v>10</v>
      </c>
      <c r="M414">
        <v>3</v>
      </c>
      <c r="N414">
        <v>37</v>
      </c>
      <c r="O414" s="3">
        <v>37680</v>
      </c>
      <c r="P414" t="s">
        <v>882</v>
      </c>
      <c r="Q414">
        <f>data[[#This Row],[Years in Current Role]]/10</f>
        <v>1.2</v>
      </c>
    </row>
    <row r="415" spans="1:17">
      <c r="A415" t="s">
        <v>81</v>
      </c>
      <c r="B415" t="s">
        <v>76</v>
      </c>
      <c r="C415" t="s">
        <v>90</v>
      </c>
      <c r="D415" t="s">
        <v>91</v>
      </c>
      <c r="E415" t="s">
        <v>83</v>
      </c>
      <c r="F415" t="s">
        <v>79</v>
      </c>
      <c r="G415" t="s">
        <v>97</v>
      </c>
      <c r="H415">
        <v>23</v>
      </c>
      <c r="I415">
        <v>107403</v>
      </c>
      <c r="J415">
        <v>21</v>
      </c>
      <c r="K415">
        <v>16</v>
      </c>
      <c r="L415">
        <v>12</v>
      </c>
      <c r="M415">
        <v>5</v>
      </c>
      <c r="N415">
        <v>46</v>
      </c>
      <c r="O415" s="3">
        <v>44196</v>
      </c>
      <c r="P415" t="s">
        <v>883</v>
      </c>
      <c r="Q415">
        <f>data[[#This Row],[Years in Current Role]]/10</f>
        <v>1.6</v>
      </c>
    </row>
    <row r="416" spans="1:17">
      <c r="A416" t="s">
        <v>100</v>
      </c>
      <c r="B416" t="s">
        <v>76</v>
      </c>
      <c r="C416" t="s">
        <v>77</v>
      </c>
      <c r="D416" t="s">
        <v>91</v>
      </c>
      <c r="E416" t="s">
        <v>72</v>
      </c>
      <c r="F416" t="s">
        <v>87</v>
      </c>
      <c r="G416" t="s">
        <v>74</v>
      </c>
      <c r="H416">
        <v>50</v>
      </c>
      <c r="I416">
        <v>32745</v>
      </c>
      <c r="J416">
        <v>25</v>
      </c>
      <c r="K416">
        <v>17</v>
      </c>
      <c r="L416">
        <v>13</v>
      </c>
      <c r="M416">
        <v>2</v>
      </c>
      <c r="N416">
        <v>51</v>
      </c>
      <c r="O416" s="3">
        <v>43051</v>
      </c>
      <c r="P416" t="s">
        <v>884</v>
      </c>
      <c r="Q416">
        <f>data[[#This Row],[Years in Current Role]]/10</f>
        <v>1.7</v>
      </c>
    </row>
    <row r="417" spans="1:17">
      <c r="A417" t="s">
        <v>88</v>
      </c>
      <c r="B417" t="s">
        <v>76</v>
      </c>
      <c r="C417" t="s">
        <v>90</v>
      </c>
      <c r="D417" t="s">
        <v>91</v>
      </c>
      <c r="E417" t="s">
        <v>72</v>
      </c>
      <c r="F417" t="s">
        <v>79</v>
      </c>
      <c r="G417" t="s">
        <v>92</v>
      </c>
      <c r="H417">
        <v>62</v>
      </c>
      <c r="I417">
        <v>85243</v>
      </c>
      <c r="J417">
        <v>28</v>
      </c>
      <c r="K417">
        <v>1</v>
      </c>
      <c r="L417">
        <v>2</v>
      </c>
      <c r="M417">
        <v>5</v>
      </c>
      <c r="N417">
        <v>52</v>
      </c>
      <c r="O417" s="3">
        <v>45318</v>
      </c>
      <c r="P417" t="s">
        <v>885</v>
      </c>
      <c r="Q417">
        <f>data[[#This Row],[Years in Current Role]]/10</f>
        <v>0.1</v>
      </c>
    </row>
    <row r="418" spans="1:17">
      <c r="A418" t="s">
        <v>75</v>
      </c>
      <c r="B418" t="s">
        <v>69</v>
      </c>
      <c r="C418" t="s">
        <v>77</v>
      </c>
      <c r="D418" t="s">
        <v>82</v>
      </c>
      <c r="E418" t="s">
        <v>83</v>
      </c>
      <c r="F418" t="s">
        <v>87</v>
      </c>
      <c r="G418" t="s">
        <v>92</v>
      </c>
      <c r="H418">
        <v>31</v>
      </c>
      <c r="I418">
        <v>33866</v>
      </c>
      <c r="J418">
        <v>15</v>
      </c>
      <c r="K418">
        <v>10</v>
      </c>
      <c r="L418">
        <v>3</v>
      </c>
      <c r="M418">
        <v>9</v>
      </c>
      <c r="N418">
        <v>47</v>
      </c>
      <c r="O418" s="3">
        <v>44481</v>
      </c>
      <c r="P418" t="s">
        <v>886</v>
      </c>
      <c r="Q418">
        <f>data[[#This Row],[Years in Current Role]]/10</f>
        <v>1</v>
      </c>
    </row>
    <row r="419" spans="1:17">
      <c r="A419" t="s">
        <v>102</v>
      </c>
      <c r="B419" t="s">
        <v>69</v>
      </c>
      <c r="C419" t="s">
        <v>98</v>
      </c>
      <c r="D419" t="s">
        <v>71</v>
      </c>
      <c r="E419" t="s">
        <v>99</v>
      </c>
      <c r="F419" t="s">
        <v>87</v>
      </c>
      <c r="G419" t="s">
        <v>92</v>
      </c>
      <c r="H419">
        <v>23</v>
      </c>
      <c r="I419">
        <v>62245</v>
      </c>
      <c r="J419">
        <v>4</v>
      </c>
      <c r="K419">
        <v>10</v>
      </c>
      <c r="L419">
        <v>6</v>
      </c>
      <c r="M419">
        <v>1</v>
      </c>
      <c r="N419">
        <v>55</v>
      </c>
      <c r="O419" s="3">
        <v>41701</v>
      </c>
      <c r="P419" t="s">
        <v>887</v>
      </c>
      <c r="Q419">
        <f>data[[#This Row],[Years in Current Role]]/10</f>
        <v>1</v>
      </c>
    </row>
    <row r="420" spans="1:17">
      <c r="A420" t="s">
        <v>81</v>
      </c>
      <c r="B420" t="s">
        <v>69</v>
      </c>
      <c r="C420" t="s">
        <v>70</v>
      </c>
      <c r="D420" t="s">
        <v>93</v>
      </c>
      <c r="E420" t="s">
        <v>96</v>
      </c>
      <c r="F420" t="s">
        <v>87</v>
      </c>
      <c r="G420" t="s">
        <v>80</v>
      </c>
      <c r="H420">
        <v>32</v>
      </c>
      <c r="I420">
        <v>74724</v>
      </c>
      <c r="J420">
        <v>29</v>
      </c>
      <c r="K420">
        <v>2</v>
      </c>
      <c r="L420">
        <v>8</v>
      </c>
      <c r="M420">
        <v>5</v>
      </c>
      <c r="N420">
        <v>25</v>
      </c>
      <c r="O420" s="3">
        <v>40560</v>
      </c>
      <c r="P420" t="s">
        <v>888</v>
      </c>
      <c r="Q420">
        <f>data[[#This Row],[Years in Current Role]]/10</f>
        <v>0.2</v>
      </c>
    </row>
    <row r="421" spans="1:17">
      <c r="A421" t="s">
        <v>81</v>
      </c>
      <c r="B421" t="s">
        <v>69</v>
      </c>
      <c r="C421" t="s">
        <v>77</v>
      </c>
      <c r="D421" t="s">
        <v>93</v>
      </c>
      <c r="E421" t="s">
        <v>86</v>
      </c>
      <c r="F421" t="s">
        <v>87</v>
      </c>
      <c r="G421" t="s">
        <v>101</v>
      </c>
      <c r="H421">
        <v>34</v>
      </c>
      <c r="I421">
        <v>101354</v>
      </c>
      <c r="J421">
        <v>9</v>
      </c>
      <c r="K421">
        <v>9</v>
      </c>
      <c r="L421">
        <v>8</v>
      </c>
      <c r="M421">
        <v>6</v>
      </c>
      <c r="N421">
        <v>35</v>
      </c>
      <c r="O421" s="3">
        <v>41792</v>
      </c>
      <c r="P421" t="s">
        <v>889</v>
      </c>
      <c r="Q421">
        <f>data[[#This Row],[Years in Current Role]]/10</f>
        <v>0.9</v>
      </c>
    </row>
    <row r="422" spans="1:17">
      <c r="A422" t="s">
        <v>102</v>
      </c>
      <c r="B422" t="s">
        <v>76</v>
      </c>
      <c r="C422" t="s">
        <v>77</v>
      </c>
      <c r="D422" t="s">
        <v>93</v>
      </c>
      <c r="E422" t="s">
        <v>72</v>
      </c>
      <c r="F422" t="s">
        <v>73</v>
      </c>
      <c r="G422" t="s">
        <v>92</v>
      </c>
      <c r="H422">
        <v>31</v>
      </c>
      <c r="I422">
        <v>81374</v>
      </c>
      <c r="J422">
        <v>27</v>
      </c>
      <c r="K422">
        <v>13</v>
      </c>
      <c r="L422">
        <v>11</v>
      </c>
      <c r="M422">
        <v>7</v>
      </c>
      <c r="N422">
        <v>53</v>
      </c>
      <c r="O422" s="3">
        <v>38630</v>
      </c>
      <c r="P422" t="s">
        <v>890</v>
      </c>
      <c r="Q422">
        <f>data[[#This Row],[Years in Current Role]]/10</f>
        <v>1.3</v>
      </c>
    </row>
    <row r="423" spans="1:17">
      <c r="A423" t="s">
        <v>100</v>
      </c>
      <c r="B423" t="s">
        <v>85</v>
      </c>
      <c r="C423" t="s">
        <v>70</v>
      </c>
      <c r="D423" t="s">
        <v>82</v>
      </c>
      <c r="E423" t="s">
        <v>96</v>
      </c>
      <c r="F423" t="s">
        <v>87</v>
      </c>
      <c r="G423" t="s">
        <v>97</v>
      </c>
      <c r="H423">
        <v>35</v>
      </c>
      <c r="I423">
        <v>60116</v>
      </c>
      <c r="J423">
        <v>26</v>
      </c>
      <c r="K423">
        <v>16</v>
      </c>
      <c r="L423">
        <v>9</v>
      </c>
      <c r="M423">
        <v>9</v>
      </c>
      <c r="N423">
        <v>42</v>
      </c>
      <c r="O423" s="3">
        <v>40501</v>
      </c>
      <c r="P423" t="s">
        <v>891</v>
      </c>
      <c r="Q423">
        <f>data[[#This Row],[Years in Current Role]]/10</f>
        <v>1.6</v>
      </c>
    </row>
    <row r="424" spans="1:17">
      <c r="A424" t="s">
        <v>81</v>
      </c>
      <c r="B424" t="s">
        <v>76</v>
      </c>
      <c r="C424" t="s">
        <v>77</v>
      </c>
      <c r="D424" t="s">
        <v>91</v>
      </c>
      <c r="E424" t="s">
        <v>83</v>
      </c>
      <c r="F424" t="s">
        <v>73</v>
      </c>
      <c r="G424" t="s">
        <v>92</v>
      </c>
      <c r="H424">
        <v>39</v>
      </c>
      <c r="I424">
        <v>111029</v>
      </c>
      <c r="J424">
        <v>19</v>
      </c>
      <c r="K424">
        <v>18</v>
      </c>
      <c r="L424">
        <v>7</v>
      </c>
      <c r="M424">
        <v>6</v>
      </c>
      <c r="N424">
        <v>43</v>
      </c>
      <c r="O424" s="3">
        <v>39842</v>
      </c>
      <c r="P424" t="s">
        <v>892</v>
      </c>
      <c r="Q424">
        <f>data[[#This Row],[Years in Current Role]]/10</f>
        <v>1.8</v>
      </c>
    </row>
    <row r="425" spans="1:17">
      <c r="A425" t="s">
        <v>68</v>
      </c>
      <c r="B425" t="s">
        <v>85</v>
      </c>
      <c r="C425" t="s">
        <v>77</v>
      </c>
      <c r="D425" t="s">
        <v>71</v>
      </c>
      <c r="E425" t="s">
        <v>96</v>
      </c>
      <c r="F425" t="s">
        <v>73</v>
      </c>
      <c r="G425" t="s">
        <v>80</v>
      </c>
      <c r="H425">
        <v>30</v>
      </c>
      <c r="I425">
        <v>50447</v>
      </c>
      <c r="J425">
        <v>28</v>
      </c>
      <c r="K425">
        <v>19</v>
      </c>
      <c r="L425">
        <v>13</v>
      </c>
      <c r="M425">
        <v>5</v>
      </c>
      <c r="N425">
        <v>32</v>
      </c>
      <c r="O425" s="3">
        <v>36595</v>
      </c>
      <c r="P425" t="s">
        <v>893</v>
      </c>
      <c r="Q425">
        <f>data[[#This Row],[Years in Current Role]]/10</f>
        <v>1.9</v>
      </c>
    </row>
    <row r="426" spans="1:17">
      <c r="A426" t="s">
        <v>88</v>
      </c>
      <c r="B426" t="s">
        <v>69</v>
      </c>
      <c r="C426" t="s">
        <v>90</v>
      </c>
      <c r="D426" t="s">
        <v>82</v>
      </c>
      <c r="E426" t="s">
        <v>94</v>
      </c>
      <c r="F426" t="s">
        <v>87</v>
      </c>
      <c r="G426" t="s">
        <v>84</v>
      </c>
      <c r="H426">
        <v>60</v>
      </c>
      <c r="I426">
        <v>60431</v>
      </c>
      <c r="J426">
        <v>17</v>
      </c>
      <c r="K426">
        <v>12</v>
      </c>
      <c r="L426">
        <v>2</v>
      </c>
      <c r="M426">
        <v>7</v>
      </c>
      <c r="N426">
        <v>37</v>
      </c>
      <c r="O426" s="3">
        <v>39048</v>
      </c>
      <c r="P426" t="s">
        <v>894</v>
      </c>
      <c r="Q426">
        <f>data[[#This Row],[Years in Current Role]]/10</f>
        <v>1.2</v>
      </c>
    </row>
    <row r="427" spans="1:17">
      <c r="A427" t="s">
        <v>75</v>
      </c>
      <c r="B427" t="s">
        <v>76</v>
      </c>
      <c r="C427" t="s">
        <v>70</v>
      </c>
      <c r="D427" t="s">
        <v>91</v>
      </c>
      <c r="E427" t="s">
        <v>78</v>
      </c>
      <c r="F427" t="s">
        <v>73</v>
      </c>
      <c r="G427" t="s">
        <v>97</v>
      </c>
      <c r="H427">
        <v>49</v>
      </c>
      <c r="I427">
        <v>47908</v>
      </c>
      <c r="J427">
        <v>20</v>
      </c>
      <c r="K427">
        <v>8</v>
      </c>
      <c r="L427">
        <v>8</v>
      </c>
      <c r="M427">
        <v>1</v>
      </c>
      <c r="N427">
        <v>32</v>
      </c>
      <c r="O427" s="3">
        <v>37557</v>
      </c>
      <c r="P427" t="s">
        <v>895</v>
      </c>
      <c r="Q427">
        <f>data[[#This Row],[Years in Current Role]]/10</f>
        <v>0.8</v>
      </c>
    </row>
    <row r="428" spans="1:17">
      <c r="A428" t="s">
        <v>102</v>
      </c>
      <c r="B428" t="s">
        <v>69</v>
      </c>
      <c r="C428" t="s">
        <v>98</v>
      </c>
      <c r="D428" t="s">
        <v>82</v>
      </c>
      <c r="E428" t="s">
        <v>72</v>
      </c>
      <c r="F428" t="s">
        <v>79</v>
      </c>
      <c r="G428" t="s">
        <v>80</v>
      </c>
      <c r="H428">
        <v>24</v>
      </c>
      <c r="I428">
        <v>59336</v>
      </c>
      <c r="J428">
        <v>39</v>
      </c>
      <c r="K428">
        <v>17</v>
      </c>
      <c r="L428">
        <v>7</v>
      </c>
      <c r="M428">
        <v>5</v>
      </c>
      <c r="N428">
        <v>56</v>
      </c>
      <c r="O428" s="3">
        <v>34778</v>
      </c>
      <c r="P428" t="s">
        <v>896</v>
      </c>
      <c r="Q428">
        <f>data[[#This Row],[Years in Current Role]]/10</f>
        <v>1.7</v>
      </c>
    </row>
    <row r="429" spans="1:17">
      <c r="A429" t="s">
        <v>75</v>
      </c>
      <c r="B429" t="s">
        <v>76</v>
      </c>
      <c r="C429" t="s">
        <v>77</v>
      </c>
      <c r="D429" t="s">
        <v>71</v>
      </c>
      <c r="E429" t="s">
        <v>83</v>
      </c>
      <c r="F429" t="s">
        <v>87</v>
      </c>
      <c r="G429" t="s">
        <v>84</v>
      </c>
      <c r="H429">
        <v>41</v>
      </c>
      <c r="I429">
        <v>70992</v>
      </c>
      <c r="J429">
        <v>23</v>
      </c>
      <c r="K429">
        <v>15</v>
      </c>
      <c r="L429">
        <v>8</v>
      </c>
      <c r="M429">
        <v>2</v>
      </c>
      <c r="N429">
        <v>58</v>
      </c>
      <c r="O429" s="3">
        <v>37741</v>
      </c>
      <c r="P429" t="s">
        <v>897</v>
      </c>
      <c r="Q429">
        <f>data[[#This Row],[Years in Current Role]]/10</f>
        <v>1.5</v>
      </c>
    </row>
    <row r="430" spans="1:17">
      <c r="A430" t="s">
        <v>68</v>
      </c>
      <c r="B430" t="s">
        <v>69</v>
      </c>
      <c r="C430" t="s">
        <v>70</v>
      </c>
      <c r="D430" t="s">
        <v>91</v>
      </c>
      <c r="E430" t="s">
        <v>86</v>
      </c>
      <c r="F430" t="s">
        <v>73</v>
      </c>
      <c r="G430" t="s">
        <v>89</v>
      </c>
      <c r="H430">
        <v>27</v>
      </c>
      <c r="I430">
        <v>85350</v>
      </c>
      <c r="J430">
        <v>32</v>
      </c>
      <c r="K430">
        <v>10</v>
      </c>
      <c r="L430">
        <v>12</v>
      </c>
      <c r="M430">
        <v>4</v>
      </c>
      <c r="N430">
        <v>36</v>
      </c>
      <c r="O430" s="3">
        <v>44168</v>
      </c>
      <c r="P430" t="s">
        <v>898</v>
      </c>
      <c r="Q430">
        <f>data[[#This Row],[Years in Current Role]]/10</f>
        <v>1</v>
      </c>
    </row>
    <row r="431" spans="1:17">
      <c r="A431" t="s">
        <v>81</v>
      </c>
      <c r="B431" t="s">
        <v>85</v>
      </c>
      <c r="C431" t="s">
        <v>90</v>
      </c>
      <c r="D431" t="s">
        <v>82</v>
      </c>
      <c r="E431" t="s">
        <v>99</v>
      </c>
      <c r="F431" t="s">
        <v>87</v>
      </c>
      <c r="G431" t="s">
        <v>89</v>
      </c>
      <c r="H431">
        <v>48</v>
      </c>
      <c r="I431">
        <v>99561</v>
      </c>
      <c r="J431">
        <v>33</v>
      </c>
      <c r="K431">
        <v>15</v>
      </c>
      <c r="L431">
        <v>3</v>
      </c>
      <c r="M431">
        <v>7</v>
      </c>
      <c r="N431">
        <v>34</v>
      </c>
      <c r="O431" s="3">
        <v>44250</v>
      </c>
      <c r="P431" t="s">
        <v>899</v>
      </c>
      <c r="Q431">
        <f>data[[#This Row],[Years in Current Role]]/10</f>
        <v>1.5</v>
      </c>
    </row>
    <row r="432" spans="1:17">
      <c r="A432" t="s">
        <v>81</v>
      </c>
      <c r="B432" t="s">
        <v>85</v>
      </c>
      <c r="C432" t="s">
        <v>98</v>
      </c>
      <c r="D432" t="s">
        <v>71</v>
      </c>
      <c r="E432" t="s">
        <v>94</v>
      </c>
      <c r="F432" t="s">
        <v>87</v>
      </c>
      <c r="G432" t="s">
        <v>97</v>
      </c>
      <c r="H432">
        <v>23</v>
      </c>
      <c r="I432">
        <v>81955</v>
      </c>
      <c r="J432">
        <v>5</v>
      </c>
      <c r="K432">
        <v>15</v>
      </c>
      <c r="L432">
        <v>7</v>
      </c>
      <c r="M432">
        <v>5</v>
      </c>
      <c r="N432">
        <v>37</v>
      </c>
      <c r="O432" s="3">
        <v>36855</v>
      </c>
      <c r="P432" t="s">
        <v>900</v>
      </c>
      <c r="Q432">
        <f>data[[#This Row],[Years in Current Role]]/10</f>
        <v>1.5</v>
      </c>
    </row>
    <row r="433" spans="1:17">
      <c r="A433" t="s">
        <v>68</v>
      </c>
      <c r="B433" t="s">
        <v>85</v>
      </c>
      <c r="C433" t="s">
        <v>70</v>
      </c>
      <c r="D433" t="s">
        <v>93</v>
      </c>
      <c r="E433" t="s">
        <v>83</v>
      </c>
      <c r="F433" t="s">
        <v>87</v>
      </c>
      <c r="G433" t="s">
        <v>74</v>
      </c>
      <c r="H433">
        <v>50</v>
      </c>
      <c r="I433">
        <v>91240</v>
      </c>
      <c r="J433">
        <v>34</v>
      </c>
      <c r="K433">
        <v>7</v>
      </c>
      <c r="L433">
        <v>10</v>
      </c>
      <c r="M433">
        <v>6</v>
      </c>
      <c r="N433">
        <v>42</v>
      </c>
      <c r="O433" s="3">
        <v>45061</v>
      </c>
      <c r="P433" t="s">
        <v>901</v>
      </c>
      <c r="Q433">
        <f>data[[#This Row],[Years in Current Role]]/10</f>
        <v>0.7</v>
      </c>
    </row>
    <row r="434" spans="1:17">
      <c r="A434" t="s">
        <v>102</v>
      </c>
      <c r="B434" t="s">
        <v>76</v>
      </c>
      <c r="C434" t="s">
        <v>98</v>
      </c>
      <c r="D434" t="s">
        <v>71</v>
      </c>
      <c r="E434" t="s">
        <v>86</v>
      </c>
      <c r="F434" t="s">
        <v>73</v>
      </c>
      <c r="G434" t="s">
        <v>101</v>
      </c>
      <c r="H434">
        <v>59</v>
      </c>
      <c r="I434">
        <v>50093</v>
      </c>
      <c r="J434">
        <v>11</v>
      </c>
      <c r="K434">
        <v>13</v>
      </c>
      <c r="L434">
        <v>13</v>
      </c>
      <c r="M434">
        <v>2</v>
      </c>
      <c r="N434">
        <v>49</v>
      </c>
      <c r="O434" s="3">
        <v>40515</v>
      </c>
      <c r="P434" t="s">
        <v>902</v>
      </c>
      <c r="Q434">
        <f>data[[#This Row],[Years in Current Role]]/10</f>
        <v>1.3</v>
      </c>
    </row>
    <row r="435" spans="1:17">
      <c r="A435" t="s">
        <v>88</v>
      </c>
      <c r="B435" t="s">
        <v>85</v>
      </c>
      <c r="C435" t="s">
        <v>98</v>
      </c>
      <c r="D435" t="s">
        <v>93</v>
      </c>
      <c r="E435" t="s">
        <v>99</v>
      </c>
      <c r="F435" t="s">
        <v>79</v>
      </c>
      <c r="G435" t="s">
        <v>101</v>
      </c>
      <c r="H435">
        <v>24</v>
      </c>
      <c r="I435">
        <v>36155</v>
      </c>
      <c r="J435">
        <v>3</v>
      </c>
      <c r="K435">
        <v>17</v>
      </c>
      <c r="L435">
        <v>9</v>
      </c>
      <c r="M435">
        <v>3</v>
      </c>
      <c r="N435">
        <v>53</v>
      </c>
      <c r="O435" s="3">
        <v>39434</v>
      </c>
      <c r="P435" t="s">
        <v>903</v>
      </c>
      <c r="Q435">
        <f>data[[#This Row],[Years in Current Role]]/10</f>
        <v>1.7</v>
      </c>
    </row>
    <row r="436" spans="1:17">
      <c r="A436" t="s">
        <v>95</v>
      </c>
      <c r="B436" t="s">
        <v>76</v>
      </c>
      <c r="C436" t="s">
        <v>98</v>
      </c>
      <c r="D436" t="s">
        <v>82</v>
      </c>
      <c r="E436" t="s">
        <v>99</v>
      </c>
      <c r="F436" t="s">
        <v>79</v>
      </c>
      <c r="G436" t="s">
        <v>80</v>
      </c>
      <c r="H436">
        <v>37</v>
      </c>
      <c r="I436">
        <v>76607</v>
      </c>
      <c r="J436">
        <v>33</v>
      </c>
      <c r="K436">
        <v>9</v>
      </c>
      <c r="L436">
        <v>3</v>
      </c>
      <c r="M436">
        <v>7</v>
      </c>
      <c r="N436">
        <v>23</v>
      </c>
      <c r="O436" s="3">
        <v>38421</v>
      </c>
      <c r="P436" t="s">
        <v>904</v>
      </c>
      <c r="Q436">
        <f>data[[#This Row],[Years in Current Role]]/10</f>
        <v>0.9</v>
      </c>
    </row>
    <row r="437" spans="1:17">
      <c r="A437" t="s">
        <v>102</v>
      </c>
      <c r="B437" t="s">
        <v>85</v>
      </c>
      <c r="C437" t="s">
        <v>77</v>
      </c>
      <c r="D437" t="s">
        <v>91</v>
      </c>
      <c r="E437" t="s">
        <v>83</v>
      </c>
      <c r="F437" t="s">
        <v>73</v>
      </c>
      <c r="G437" t="s">
        <v>84</v>
      </c>
      <c r="H437">
        <v>51</v>
      </c>
      <c r="I437">
        <v>63487</v>
      </c>
      <c r="J437">
        <v>11</v>
      </c>
      <c r="K437">
        <v>8</v>
      </c>
      <c r="L437">
        <v>14</v>
      </c>
      <c r="M437">
        <v>2</v>
      </c>
      <c r="N437">
        <v>22</v>
      </c>
      <c r="O437" s="3">
        <v>44803</v>
      </c>
      <c r="P437" t="s">
        <v>905</v>
      </c>
      <c r="Q437">
        <f>data[[#This Row],[Years in Current Role]]/10</f>
        <v>0.8</v>
      </c>
    </row>
    <row r="438" spans="1:17">
      <c r="A438" t="s">
        <v>95</v>
      </c>
      <c r="B438" t="s">
        <v>85</v>
      </c>
      <c r="C438" t="s">
        <v>77</v>
      </c>
      <c r="D438" t="s">
        <v>91</v>
      </c>
      <c r="E438" t="s">
        <v>94</v>
      </c>
      <c r="F438" t="s">
        <v>87</v>
      </c>
      <c r="G438" t="s">
        <v>101</v>
      </c>
      <c r="H438">
        <v>61</v>
      </c>
      <c r="I438">
        <v>85668</v>
      </c>
      <c r="J438">
        <v>16</v>
      </c>
      <c r="K438">
        <v>18</v>
      </c>
      <c r="L438">
        <v>10</v>
      </c>
      <c r="M438">
        <v>6</v>
      </c>
      <c r="N438">
        <v>26</v>
      </c>
      <c r="O438" s="3">
        <v>37335</v>
      </c>
      <c r="P438" t="s">
        <v>906</v>
      </c>
      <c r="Q438">
        <f>data[[#This Row],[Years in Current Role]]/10</f>
        <v>1.8</v>
      </c>
    </row>
    <row r="439" spans="1:17">
      <c r="A439" t="s">
        <v>68</v>
      </c>
      <c r="B439" t="s">
        <v>76</v>
      </c>
      <c r="C439" t="s">
        <v>90</v>
      </c>
      <c r="D439" t="s">
        <v>82</v>
      </c>
      <c r="E439" t="s">
        <v>96</v>
      </c>
      <c r="F439" t="s">
        <v>73</v>
      </c>
      <c r="G439" t="s">
        <v>84</v>
      </c>
      <c r="H439">
        <v>23</v>
      </c>
      <c r="I439">
        <v>50963</v>
      </c>
      <c r="J439">
        <v>18</v>
      </c>
      <c r="K439">
        <v>13</v>
      </c>
      <c r="L439">
        <v>6</v>
      </c>
      <c r="M439">
        <v>5</v>
      </c>
      <c r="N439">
        <v>37</v>
      </c>
      <c r="O439" s="3">
        <v>43979</v>
      </c>
      <c r="P439" t="s">
        <v>907</v>
      </c>
      <c r="Q439">
        <f>data[[#This Row],[Years in Current Role]]/10</f>
        <v>1.3</v>
      </c>
    </row>
    <row r="440" spans="1:17">
      <c r="A440" t="s">
        <v>100</v>
      </c>
      <c r="B440" t="s">
        <v>76</v>
      </c>
      <c r="C440" t="s">
        <v>90</v>
      </c>
      <c r="D440" t="s">
        <v>91</v>
      </c>
      <c r="E440" t="s">
        <v>96</v>
      </c>
      <c r="F440" t="s">
        <v>73</v>
      </c>
      <c r="G440" t="s">
        <v>84</v>
      </c>
      <c r="H440">
        <v>38</v>
      </c>
      <c r="I440">
        <v>80124</v>
      </c>
      <c r="J440">
        <v>30</v>
      </c>
      <c r="K440">
        <v>16</v>
      </c>
      <c r="L440">
        <v>2</v>
      </c>
      <c r="M440">
        <v>1</v>
      </c>
      <c r="N440">
        <v>26</v>
      </c>
      <c r="O440" s="3">
        <v>43346</v>
      </c>
      <c r="P440" t="s">
        <v>908</v>
      </c>
      <c r="Q440">
        <f>data[[#This Row],[Years in Current Role]]/10</f>
        <v>1.6</v>
      </c>
    </row>
    <row r="441" spans="1:17">
      <c r="A441" t="s">
        <v>95</v>
      </c>
      <c r="B441" t="s">
        <v>85</v>
      </c>
      <c r="C441" t="s">
        <v>70</v>
      </c>
      <c r="D441" t="s">
        <v>91</v>
      </c>
      <c r="E441" t="s">
        <v>99</v>
      </c>
      <c r="F441" t="s">
        <v>73</v>
      </c>
      <c r="G441" t="s">
        <v>80</v>
      </c>
      <c r="H441">
        <v>62</v>
      </c>
      <c r="I441">
        <v>82870</v>
      </c>
      <c r="J441">
        <v>10</v>
      </c>
      <c r="K441">
        <v>9</v>
      </c>
      <c r="L441">
        <v>2</v>
      </c>
      <c r="M441">
        <v>4</v>
      </c>
      <c r="N441">
        <v>59</v>
      </c>
      <c r="O441" s="3">
        <v>35111</v>
      </c>
      <c r="P441" t="s">
        <v>909</v>
      </c>
      <c r="Q441">
        <f>data[[#This Row],[Years in Current Role]]/10</f>
        <v>0.9</v>
      </c>
    </row>
    <row r="442" spans="1:17">
      <c r="A442" t="s">
        <v>88</v>
      </c>
      <c r="B442" t="s">
        <v>76</v>
      </c>
      <c r="C442" t="s">
        <v>90</v>
      </c>
      <c r="D442" t="s">
        <v>93</v>
      </c>
      <c r="E442" t="s">
        <v>96</v>
      </c>
      <c r="F442" t="s">
        <v>87</v>
      </c>
      <c r="G442" t="s">
        <v>80</v>
      </c>
      <c r="H442">
        <v>33</v>
      </c>
      <c r="I442">
        <v>86547</v>
      </c>
      <c r="J442">
        <v>18</v>
      </c>
      <c r="K442">
        <v>12</v>
      </c>
      <c r="L442">
        <v>5</v>
      </c>
      <c r="M442">
        <v>2</v>
      </c>
      <c r="N442">
        <v>25</v>
      </c>
      <c r="O442" s="3">
        <v>42663</v>
      </c>
      <c r="P442" t="s">
        <v>910</v>
      </c>
      <c r="Q442">
        <f>data[[#This Row],[Years in Current Role]]/10</f>
        <v>1.2</v>
      </c>
    </row>
    <row r="443" spans="1:17">
      <c r="A443" t="s">
        <v>100</v>
      </c>
      <c r="B443" t="s">
        <v>85</v>
      </c>
      <c r="C443" t="s">
        <v>98</v>
      </c>
      <c r="D443" t="s">
        <v>82</v>
      </c>
      <c r="E443" t="s">
        <v>78</v>
      </c>
      <c r="F443" t="s">
        <v>73</v>
      </c>
      <c r="G443" t="s">
        <v>80</v>
      </c>
      <c r="H443">
        <v>56</v>
      </c>
      <c r="I443">
        <v>94110</v>
      </c>
      <c r="J443">
        <v>38</v>
      </c>
      <c r="K443">
        <v>12</v>
      </c>
      <c r="L443">
        <v>5</v>
      </c>
      <c r="M443">
        <v>4</v>
      </c>
      <c r="N443">
        <v>41</v>
      </c>
      <c r="O443" s="3">
        <v>36879</v>
      </c>
      <c r="P443" t="s">
        <v>911</v>
      </c>
      <c r="Q443">
        <f>data[[#This Row],[Years in Current Role]]/10</f>
        <v>1.2</v>
      </c>
    </row>
    <row r="444" spans="1:17">
      <c r="A444" t="s">
        <v>95</v>
      </c>
      <c r="B444" t="s">
        <v>76</v>
      </c>
      <c r="C444" t="s">
        <v>98</v>
      </c>
      <c r="D444" t="s">
        <v>71</v>
      </c>
      <c r="E444" t="s">
        <v>99</v>
      </c>
      <c r="F444" t="s">
        <v>87</v>
      </c>
      <c r="G444" t="s">
        <v>101</v>
      </c>
      <c r="H444">
        <v>64</v>
      </c>
      <c r="I444">
        <v>83554</v>
      </c>
      <c r="J444">
        <v>19</v>
      </c>
      <c r="K444">
        <v>6</v>
      </c>
      <c r="L444">
        <v>13</v>
      </c>
      <c r="M444">
        <v>1</v>
      </c>
      <c r="N444">
        <v>20</v>
      </c>
      <c r="O444" s="3">
        <v>37419</v>
      </c>
      <c r="P444" t="s">
        <v>912</v>
      </c>
      <c r="Q444">
        <f>data[[#This Row],[Years in Current Role]]/10</f>
        <v>0.6</v>
      </c>
    </row>
    <row r="445" spans="1:17">
      <c r="A445" t="s">
        <v>68</v>
      </c>
      <c r="B445" t="s">
        <v>69</v>
      </c>
      <c r="C445" t="s">
        <v>77</v>
      </c>
      <c r="D445" t="s">
        <v>93</v>
      </c>
      <c r="E445" t="s">
        <v>99</v>
      </c>
      <c r="F445" t="s">
        <v>73</v>
      </c>
      <c r="G445" t="s">
        <v>89</v>
      </c>
      <c r="H445">
        <v>22</v>
      </c>
      <c r="I445">
        <v>50936</v>
      </c>
      <c r="J445">
        <v>36</v>
      </c>
      <c r="K445">
        <v>19</v>
      </c>
      <c r="L445">
        <v>7</v>
      </c>
      <c r="M445">
        <v>2</v>
      </c>
      <c r="N445">
        <v>23</v>
      </c>
      <c r="O445" s="3">
        <v>36042</v>
      </c>
      <c r="P445" t="s">
        <v>913</v>
      </c>
      <c r="Q445">
        <f>data[[#This Row],[Years in Current Role]]/10</f>
        <v>1.9</v>
      </c>
    </row>
    <row r="446" spans="1:17">
      <c r="A446" t="s">
        <v>100</v>
      </c>
      <c r="B446" t="s">
        <v>69</v>
      </c>
      <c r="C446" t="s">
        <v>98</v>
      </c>
      <c r="D446" t="s">
        <v>82</v>
      </c>
      <c r="E446" t="s">
        <v>86</v>
      </c>
      <c r="F446" t="s">
        <v>79</v>
      </c>
      <c r="G446" t="s">
        <v>80</v>
      </c>
      <c r="H446">
        <v>36</v>
      </c>
      <c r="I446">
        <v>34426</v>
      </c>
      <c r="J446">
        <v>13</v>
      </c>
      <c r="K446">
        <v>7</v>
      </c>
      <c r="L446">
        <v>12</v>
      </c>
      <c r="M446">
        <v>8</v>
      </c>
      <c r="N446">
        <v>48</v>
      </c>
      <c r="O446" s="3">
        <v>45561</v>
      </c>
      <c r="P446" t="s">
        <v>914</v>
      </c>
      <c r="Q446">
        <f>data[[#This Row],[Years in Current Role]]/10</f>
        <v>0.7</v>
      </c>
    </row>
    <row r="447" spans="1:17">
      <c r="A447" t="s">
        <v>68</v>
      </c>
      <c r="B447" t="s">
        <v>69</v>
      </c>
      <c r="C447" t="s">
        <v>70</v>
      </c>
      <c r="D447" t="s">
        <v>93</v>
      </c>
      <c r="E447" t="s">
        <v>96</v>
      </c>
      <c r="F447" t="s">
        <v>73</v>
      </c>
      <c r="G447" t="s">
        <v>101</v>
      </c>
      <c r="H447">
        <v>47</v>
      </c>
      <c r="I447">
        <v>118839</v>
      </c>
      <c r="J447">
        <v>3</v>
      </c>
      <c r="K447">
        <v>3</v>
      </c>
      <c r="L447">
        <v>2</v>
      </c>
      <c r="M447">
        <v>6</v>
      </c>
      <c r="N447">
        <v>40</v>
      </c>
      <c r="O447" s="3">
        <v>38617</v>
      </c>
      <c r="P447" t="s">
        <v>915</v>
      </c>
      <c r="Q447">
        <f>data[[#This Row],[Years in Current Role]]/10</f>
        <v>0.3</v>
      </c>
    </row>
    <row r="448" spans="1:17">
      <c r="A448" t="s">
        <v>95</v>
      </c>
      <c r="B448" t="s">
        <v>69</v>
      </c>
      <c r="C448" t="s">
        <v>98</v>
      </c>
      <c r="D448" t="s">
        <v>71</v>
      </c>
      <c r="E448" t="s">
        <v>94</v>
      </c>
      <c r="F448" t="s">
        <v>73</v>
      </c>
      <c r="G448" t="s">
        <v>80</v>
      </c>
      <c r="H448">
        <v>58</v>
      </c>
      <c r="I448">
        <v>57606</v>
      </c>
      <c r="J448">
        <v>10</v>
      </c>
      <c r="K448">
        <v>16</v>
      </c>
      <c r="L448">
        <v>11</v>
      </c>
      <c r="M448">
        <v>2</v>
      </c>
      <c r="N448">
        <v>45</v>
      </c>
      <c r="O448" s="3">
        <v>36244</v>
      </c>
      <c r="P448" t="s">
        <v>916</v>
      </c>
      <c r="Q448">
        <f>data[[#This Row],[Years in Current Role]]/10</f>
        <v>1.6</v>
      </c>
    </row>
    <row r="449" spans="1:17">
      <c r="A449" t="s">
        <v>68</v>
      </c>
      <c r="B449" t="s">
        <v>69</v>
      </c>
      <c r="C449" t="s">
        <v>98</v>
      </c>
      <c r="D449" t="s">
        <v>71</v>
      </c>
      <c r="E449" t="s">
        <v>99</v>
      </c>
      <c r="F449" t="s">
        <v>79</v>
      </c>
      <c r="G449" t="s">
        <v>92</v>
      </c>
      <c r="H449">
        <v>42</v>
      </c>
      <c r="I449">
        <v>77832</v>
      </c>
      <c r="J449">
        <v>38</v>
      </c>
      <c r="K449">
        <v>18</v>
      </c>
      <c r="L449">
        <v>14</v>
      </c>
      <c r="M449">
        <v>6</v>
      </c>
      <c r="N449">
        <v>33</v>
      </c>
      <c r="O449" s="3">
        <v>34783</v>
      </c>
      <c r="P449" t="s">
        <v>917</v>
      </c>
      <c r="Q449">
        <f>data[[#This Row],[Years in Current Role]]/10</f>
        <v>1.8</v>
      </c>
    </row>
    <row r="450" spans="1:17">
      <c r="A450" t="s">
        <v>88</v>
      </c>
      <c r="B450" t="s">
        <v>85</v>
      </c>
      <c r="C450" t="s">
        <v>70</v>
      </c>
      <c r="D450" t="s">
        <v>82</v>
      </c>
      <c r="E450" t="s">
        <v>94</v>
      </c>
      <c r="F450" t="s">
        <v>87</v>
      </c>
      <c r="G450" t="s">
        <v>84</v>
      </c>
      <c r="H450">
        <v>52</v>
      </c>
      <c r="I450">
        <v>58151</v>
      </c>
      <c r="J450">
        <v>1</v>
      </c>
      <c r="K450">
        <v>16</v>
      </c>
      <c r="L450">
        <v>13</v>
      </c>
      <c r="M450">
        <v>9</v>
      </c>
      <c r="N450">
        <v>28</v>
      </c>
      <c r="O450" s="3">
        <v>36525</v>
      </c>
      <c r="P450" t="s">
        <v>918</v>
      </c>
      <c r="Q450">
        <f>data[[#This Row],[Years in Current Role]]/10</f>
        <v>1.6</v>
      </c>
    </row>
    <row r="451" spans="1:17">
      <c r="A451" t="s">
        <v>95</v>
      </c>
      <c r="B451" t="s">
        <v>69</v>
      </c>
      <c r="C451" t="s">
        <v>90</v>
      </c>
      <c r="D451" t="s">
        <v>71</v>
      </c>
      <c r="E451" t="s">
        <v>78</v>
      </c>
      <c r="F451" t="s">
        <v>87</v>
      </c>
      <c r="G451" t="s">
        <v>80</v>
      </c>
      <c r="H451">
        <v>46</v>
      </c>
      <c r="I451">
        <v>109303</v>
      </c>
      <c r="J451">
        <v>27</v>
      </c>
      <c r="K451">
        <v>7</v>
      </c>
      <c r="L451">
        <v>7</v>
      </c>
      <c r="M451">
        <v>7</v>
      </c>
      <c r="N451">
        <v>31</v>
      </c>
      <c r="O451" s="3">
        <v>45527</v>
      </c>
      <c r="P451" t="s">
        <v>919</v>
      </c>
      <c r="Q451">
        <f>data[[#This Row],[Years in Current Role]]/10</f>
        <v>0.7</v>
      </c>
    </row>
    <row r="452" spans="1:17">
      <c r="A452" t="s">
        <v>95</v>
      </c>
      <c r="B452" t="s">
        <v>69</v>
      </c>
      <c r="C452" t="s">
        <v>90</v>
      </c>
      <c r="D452" t="s">
        <v>93</v>
      </c>
      <c r="E452" t="s">
        <v>86</v>
      </c>
      <c r="F452" t="s">
        <v>73</v>
      </c>
      <c r="G452" t="s">
        <v>97</v>
      </c>
      <c r="H452">
        <v>44</v>
      </c>
      <c r="I452">
        <v>41308</v>
      </c>
      <c r="J452">
        <v>8</v>
      </c>
      <c r="K452">
        <v>4</v>
      </c>
      <c r="L452">
        <v>5</v>
      </c>
      <c r="M452">
        <v>9</v>
      </c>
      <c r="N452">
        <v>25</v>
      </c>
      <c r="O452" s="3">
        <v>41976</v>
      </c>
      <c r="P452" t="s">
        <v>920</v>
      </c>
      <c r="Q452">
        <f>data[[#This Row],[Years in Current Role]]/10</f>
        <v>0.4</v>
      </c>
    </row>
    <row r="453" spans="1:17">
      <c r="A453" t="s">
        <v>95</v>
      </c>
      <c r="B453" t="s">
        <v>69</v>
      </c>
      <c r="C453" t="s">
        <v>70</v>
      </c>
      <c r="D453" t="s">
        <v>71</v>
      </c>
      <c r="E453" t="s">
        <v>83</v>
      </c>
      <c r="F453" t="s">
        <v>79</v>
      </c>
      <c r="G453" t="s">
        <v>84</v>
      </c>
      <c r="H453">
        <v>45</v>
      </c>
      <c r="I453">
        <v>92522</v>
      </c>
      <c r="J453">
        <v>17</v>
      </c>
      <c r="K453">
        <v>8</v>
      </c>
      <c r="L453">
        <v>14</v>
      </c>
      <c r="M453">
        <v>5</v>
      </c>
      <c r="N453">
        <v>39</v>
      </c>
      <c r="O453" s="3">
        <v>42237</v>
      </c>
      <c r="P453" t="s">
        <v>921</v>
      </c>
      <c r="Q453">
        <f>data[[#This Row],[Years in Current Role]]/10</f>
        <v>0.8</v>
      </c>
    </row>
    <row r="454" spans="1:17">
      <c r="A454" t="s">
        <v>102</v>
      </c>
      <c r="B454" t="s">
        <v>69</v>
      </c>
      <c r="C454" t="s">
        <v>77</v>
      </c>
      <c r="D454" t="s">
        <v>93</v>
      </c>
      <c r="E454" t="s">
        <v>94</v>
      </c>
      <c r="F454" t="s">
        <v>87</v>
      </c>
      <c r="G454" t="s">
        <v>84</v>
      </c>
      <c r="H454">
        <v>59</v>
      </c>
      <c r="I454">
        <v>75671</v>
      </c>
      <c r="J454">
        <v>9</v>
      </c>
      <c r="K454">
        <v>13</v>
      </c>
      <c r="L454">
        <v>6</v>
      </c>
      <c r="M454">
        <v>7</v>
      </c>
      <c r="N454">
        <v>43</v>
      </c>
      <c r="O454" s="3">
        <v>39140</v>
      </c>
      <c r="P454" t="s">
        <v>922</v>
      </c>
      <c r="Q454">
        <f>data[[#This Row],[Years in Current Role]]/10</f>
        <v>1.3</v>
      </c>
    </row>
    <row r="455" spans="1:17">
      <c r="A455" t="s">
        <v>102</v>
      </c>
      <c r="B455" t="s">
        <v>76</v>
      </c>
      <c r="C455" t="s">
        <v>98</v>
      </c>
      <c r="D455" t="s">
        <v>93</v>
      </c>
      <c r="E455" t="s">
        <v>99</v>
      </c>
      <c r="F455" t="s">
        <v>73</v>
      </c>
      <c r="G455" t="s">
        <v>80</v>
      </c>
      <c r="H455">
        <v>49</v>
      </c>
      <c r="I455">
        <v>32204</v>
      </c>
      <c r="J455">
        <v>6</v>
      </c>
      <c r="K455">
        <v>13</v>
      </c>
      <c r="L455">
        <v>8</v>
      </c>
      <c r="M455">
        <v>7</v>
      </c>
      <c r="N455">
        <v>46</v>
      </c>
      <c r="O455" s="3">
        <v>40063</v>
      </c>
      <c r="P455" t="s">
        <v>923</v>
      </c>
      <c r="Q455">
        <f>data[[#This Row],[Years in Current Role]]/10</f>
        <v>1.3</v>
      </c>
    </row>
    <row r="456" spans="1:17">
      <c r="A456" t="s">
        <v>102</v>
      </c>
      <c r="B456" t="s">
        <v>85</v>
      </c>
      <c r="C456" t="s">
        <v>70</v>
      </c>
      <c r="D456" t="s">
        <v>71</v>
      </c>
      <c r="E456" t="s">
        <v>78</v>
      </c>
      <c r="F456" t="s">
        <v>79</v>
      </c>
      <c r="G456" t="s">
        <v>89</v>
      </c>
      <c r="H456">
        <v>42</v>
      </c>
      <c r="I456">
        <v>117265</v>
      </c>
      <c r="J456">
        <v>25</v>
      </c>
      <c r="K456">
        <v>17</v>
      </c>
      <c r="L456">
        <v>10</v>
      </c>
      <c r="M456">
        <v>3</v>
      </c>
      <c r="N456">
        <v>57</v>
      </c>
      <c r="O456" s="3">
        <v>35964</v>
      </c>
      <c r="P456" t="s">
        <v>924</v>
      </c>
      <c r="Q456">
        <f>data[[#This Row],[Years in Current Role]]/10</f>
        <v>1.7</v>
      </c>
    </row>
    <row r="457" spans="1:17">
      <c r="A457" t="s">
        <v>88</v>
      </c>
      <c r="B457" t="s">
        <v>69</v>
      </c>
      <c r="C457" t="s">
        <v>98</v>
      </c>
      <c r="D457" t="s">
        <v>82</v>
      </c>
      <c r="E457" t="s">
        <v>72</v>
      </c>
      <c r="F457" t="s">
        <v>87</v>
      </c>
      <c r="G457" t="s">
        <v>74</v>
      </c>
      <c r="H457">
        <v>64</v>
      </c>
      <c r="I457">
        <v>61131</v>
      </c>
      <c r="J457">
        <v>39</v>
      </c>
      <c r="K457">
        <v>17</v>
      </c>
      <c r="L457">
        <v>13</v>
      </c>
      <c r="M457">
        <v>7</v>
      </c>
      <c r="N457">
        <v>27</v>
      </c>
      <c r="O457" s="3">
        <v>38015</v>
      </c>
      <c r="P457" t="s">
        <v>925</v>
      </c>
      <c r="Q457">
        <f>data[[#This Row],[Years in Current Role]]/10</f>
        <v>1.7</v>
      </c>
    </row>
    <row r="458" spans="1:17">
      <c r="A458" t="s">
        <v>100</v>
      </c>
      <c r="B458" t="s">
        <v>69</v>
      </c>
      <c r="C458" t="s">
        <v>77</v>
      </c>
      <c r="D458" t="s">
        <v>91</v>
      </c>
      <c r="E458" t="s">
        <v>78</v>
      </c>
      <c r="F458" t="s">
        <v>87</v>
      </c>
      <c r="G458" t="s">
        <v>89</v>
      </c>
      <c r="H458">
        <v>39</v>
      </c>
      <c r="I458">
        <v>82428</v>
      </c>
      <c r="J458">
        <v>28</v>
      </c>
      <c r="K458">
        <v>5</v>
      </c>
      <c r="L458">
        <v>14</v>
      </c>
      <c r="M458">
        <v>1</v>
      </c>
      <c r="N458">
        <v>20</v>
      </c>
      <c r="O458" s="3">
        <v>40510</v>
      </c>
      <c r="P458" t="s">
        <v>926</v>
      </c>
      <c r="Q458">
        <f>data[[#This Row],[Years in Current Role]]/10</f>
        <v>0.5</v>
      </c>
    </row>
    <row r="459" spans="1:17">
      <c r="A459" t="s">
        <v>68</v>
      </c>
      <c r="B459" t="s">
        <v>69</v>
      </c>
      <c r="C459" t="s">
        <v>98</v>
      </c>
      <c r="D459" t="s">
        <v>71</v>
      </c>
      <c r="E459" t="s">
        <v>78</v>
      </c>
      <c r="F459" t="s">
        <v>79</v>
      </c>
      <c r="G459" t="s">
        <v>80</v>
      </c>
      <c r="H459">
        <v>57</v>
      </c>
      <c r="I459">
        <v>63870</v>
      </c>
      <c r="J459">
        <v>33</v>
      </c>
      <c r="K459">
        <v>6</v>
      </c>
      <c r="L459">
        <v>12</v>
      </c>
      <c r="M459">
        <v>9</v>
      </c>
      <c r="N459">
        <v>43</v>
      </c>
      <c r="O459" s="3">
        <v>38823</v>
      </c>
      <c r="P459" t="s">
        <v>927</v>
      </c>
      <c r="Q459">
        <f>data[[#This Row],[Years in Current Role]]/10</f>
        <v>0.6</v>
      </c>
    </row>
    <row r="460" spans="1:17">
      <c r="A460" t="s">
        <v>81</v>
      </c>
      <c r="B460" t="s">
        <v>85</v>
      </c>
      <c r="C460" t="s">
        <v>70</v>
      </c>
      <c r="D460" t="s">
        <v>93</v>
      </c>
      <c r="E460" t="s">
        <v>86</v>
      </c>
      <c r="F460" t="s">
        <v>79</v>
      </c>
      <c r="G460" t="s">
        <v>84</v>
      </c>
      <c r="H460">
        <v>56</v>
      </c>
      <c r="I460">
        <v>79067</v>
      </c>
      <c r="J460">
        <v>37</v>
      </c>
      <c r="K460">
        <v>19</v>
      </c>
      <c r="L460">
        <v>4</v>
      </c>
      <c r="M460">
        <v>6</v>
      </c>
      <c r="N460">
        <v>26</v>
      </c>
      <c r="O460" s="3">
        <v>42218</v>
      </c>
      <c r="P460" t="s">
        <v>928</v>
      </c>
      <c r="Q460">
        <f>data[[#This Row],[Years in Current Role]]/10</f>
        <v>1.9</v>
      </c>
    </row>
    <row r="461" spans="1:17">
      <c r="A461" t="s">
        <v>95</v>
      </c>
      <c r="B461" t="s">
        <v>76</v>
      </c>
      <c r="C461" t="s">
        <v>98</v>
      </c>
      <c r="D461" t="s">
        <v>93</v>
      </c>
      <c r="E461" t="s">
        <v>83</v>
      </c>
      <c r="F461" t="s">
        <v>79</v>
      </c>
      <c r="G461" t="s">
        <v>97</v>
      </c>
      <c r="H461">
        <v>30</v>
      </c>
      <c r="I461">
        <v>88585</v>
      </c>
      <c r="J461">
        <v>9</v>
      </c>
      <c r="K461">
        <v>13</v>
      </c>
      <c r="L461">
        <v>13</v>
      </c>
      <c r="M461">
        <v>5</v>
      </c>
      <c r="N461">
        <v>38</v>
      </c>
      <c r="O461" s="3">
        <v>43449</v>
      </c>
      <c r="P461" t="s">
        <v>929</v>
      </c>
      <c r="Q461">
        <f>data[[#This Row],[Years in Current Role]]/10</f>
        <v>1.3</v>
      </c>
    </row>
    <row r="462" spans="1:17">
      <c r="A462" t="s">
        <v>68</v>
      </c>
      <c r="B462" t="s">
        <v>85</v>
      </c>
      <c r="C462" t="s">
        <v>90</v>
      </c>
      <c r="D462" t="s">
        <v>71</v>
      </c>
      <c r="E462" t="s">
        <v>72</v>
      </c>
      <c r="F462" t="s">
        <v>79</v>
      </c>
      <c r="G462" t="s">
        <v>84</v>
      </c>
      <c r="H462">
        <v>59</v>
      </c>
      <c r="I462">
        <v>51607</v>
      </c>
      <c r="J462">
        <v>18</v>
      </c>
      <c r="K462">
        <v>14</v>
      </c>
      <c r="L462">
        <v>7</v>
      </c>
      <c r="M462">
        <v>7</v>
      </c>
      <c r="N462">
        <v>41</v>
      </c>
      <c r="O462" s="3">
        <v>44301</v>
      </c>
      <c r="P462" t="s">
        <v>930</v>
      </c>
      <c r="Q462">
        <f>data[[#This Row],[Years in Current Role]]/10</f>
        <v>1.4</v>
      </c>
    </row>
    <row r="463" spans="1:17">
      <c r="A463" t="s">
        <v>95</v>
      </c>
      <c r="B463" t="s">
        <v>76</v>
      </c>
      <c r="C463" t="s">
        <v>77</v>
      </c>
      <c r="D463" t="s">
        <v>82</v>
      </c>
      <c r="E463" t="s">
        <v>96</v>
      </c>
      <c r="F463" t="s">
        <v>73</v>
      </c>
      <c r="G463" t="s">
        <v>89</v>
      </c>
      <c r="H463">
        <v>51</v>
      </c>
      <c r="I463">
        <v>54968</v>
      </c>
      <c r="J463">
        <v>21</v>
      </c>
      <c r="K463">
        <v>4</v>
      </c>
      <c r="L463">
        <v>6</v>
      </c>
      <c r="M463">
        <v>5</v>
      </c>
      <c r="N463">
        <v>54</v>
      </c>
      <c r="O463" s="3">
        <v>44248</v>
      </c>
      <c r="P463" t="s">
        <v>931</v>
      </c>
      <c r="Q463">
        <f>data[[#This Row],[Years in Current Role]]/10</f>
        <v>0.4</v>
      </c>
    </row>
    <row r="464" spans="1:17">
      <c r="A464" t="s">
        <v>88</v>
      </c>
      <c r="B464" t="s">
        <v>69</v>
      </c>
      <c r="C464" t="s">
        <v>77</v>
      </c>
      <c r="D464" t="s">
        <v>82</v>
      </c>
      <c r="E464" t="s">
        <v>96</v>
      </c>
      <c r="F464" t="s">
        <v>79</v>
      </c>
      <c r="G464" t="s">
        <v>97</v>
      </c>
      <c r="H464">
        <v>55</v>
      </c>
      <c r="I464">
        <v>41908</v>
      </c>
      <c r="J464">
        <v>2</v>
      </c>
      <c r="K464">
        <v>7</v>
      </c>
      <c r="L464">
        <v>10</v>
      </c>
      <c r="M464">
        <v>5</v>
      </c>
      <c r="N464">
        <v>49</v>
      </c>
      <c r="O464" s="3">
        <v>35827</v>
      </c>
      <c r="P464" t="s">
        <v>932</v>
      </c>
      <c r="Q464">
        <f>data[[#This Row],[Years in Current Role]]/10</f>
        <v>0.7</v>
      </c>
    </row>
    <row r="465" spans="1:17">
      <c r="A465" t="s">
        <v>95</v>
      </c>
      <c r="B465" t="s">
        <v>69</v>
      </c>
      <c r="C465" t="s">
        <v>77</v>
      </c>
      <c r="D465" t="s">
        <v>93</v>
      </c>
      <c r="E465" t="s">
        <v>94</v>
      </c>
      <c r="F465" t="s">
        <v>87</v>
      </c>
      <c r="G465" t="s">
        <v>101</v>
      </c>
      <c r="H465">
        <v>53</v>
      </c>
      <c r="I465">
        <v>56423</v>
      </c>
      <c r="J465">
        <v>38</v>
      </c>
      <c r="K465">
        <v>8</v>
      </c>
      <c r="L465">
        <v>2</v>
      </c>
      <c r="M465">
        <v>7</v>
      </c>
      <c r="N465">
        <v>48</v>
      </c>
      <c r="O465" s="3">
        <v>36063</v>
      </c>
      <c r="P465" t="s">
        <v>933</v>
      </c>
      <c r="Q465">
        <f>data[[#This Row],[Years in Current Role]]/10</f>
        <v>0.8</v>
      </c>
    </row>
    <row r="466" spans="1:17">
      <c r="A466" t="s">
        <v>102</v>
      </c>
      <c r="B466" t="s">
        <v>85</v>
      </c>
      <c r="C466" t="s">
        <v>70</v>
      </c>
      <c r="D466" t="s">
        <v>93</v>
      </c>
      <c r="E466" t="s">
        <v>78</v>
      </c>
      <c r="F466" t="s">
        <v>87</v>
      </c>
      <c r="G466" t="s">
        <v>92</v>
      </c>
      <c r="H466">
        <v>24</v>
      </c>
      <c r="I466">
        <v>104707</v>
      </c>
      <c r="J466">
        <v>36</v>
      </c>
      <c r="K466">
        <v>13</v>
      </c>
      <c r="L466">
        <v>8</v>
      </c>
      <c r="M466">
        <v>7</v>
      </c>
      <c r="N466">
        <v>41</v>
      </c>
      <c r="O466" s="3">
        <v>35806</v>
      </c>
      <c r="P466" t="s">
        <v>934</v>
      </c>
      <c r="Q466">
        <f>data[[#This Row],[Years in Current Role]]/10</f>
        <v>1.3</v>
      </c>
    </row>
    <row r="467" spans="1:17">
      <c r="A467" t="s">
        <v>81</v>
      </c>
      <c r="B467" t="s">
        <v>85</v>
      </c>
      <c r="C467" t="s">
        <v>77</v>
      </c>
      <c r="D467" t="s">
        <v>82</v>
      </c>
      <c r="E467" t="s">
        <v>86</v>
      </c>
      <c r="F467" t="s">
        <v>73</v>
      </c>
      <c r="G467" t="s">
        <v>84</v>
      </c>
      <c r="H467">
        <v>24</v>
      </c>
      <c r="I467">
        <v>108257</v>
      </c>
      <c r="J467">
        <v>37</v>
      </c>
      <c r="K467">
        <v>6</v>
      </c>
      <c r="L467">
        <v>10</v>
      </c>
      <c r="M467">
        <v>3</v>
      </c>
      <c r="N467">
        <v>30</v>
      </c>
      <c r="O467" s="3">
        <v>34684</v>
      </c>
      <c r="P467" t="s">
        <v>935</v>
      </c>
      <c r="Q467">
        <f>data[[#This Row],[Years in Current Role]]/10</f>
        <v>0.6</v>
      </c>
    </row>
    <row r="468" spans="1:17">
      <c r="A468" t="s">
        <v>75</v>
      </c>
      <c r="B468" t="s">
        <v>76</v>
      </c>
      <c r="C468" t="s">
        <v>90</v>
      </c>
      <c r="D468" t="s">
        <v>91</v>
      </c>
      <c r="E468" t="s">
        <v>86</v>
      </c>
      <c r="F468" t="s">
        <v>87</v>
      </c>
      <c r="G468" t="s">
        <v>80</v>
      </c>
      <c r="H468">
        <v>49</v>
      </c>
      <c r="I468">
        <v>91215</v>
      </c>
      <c r="J468">
        <v>15</v>
      </c>
      <c r="K468">
        <v>6</v>
      </c>
      <c r="L468">
        <v>9</v>
      </c>
      <c r="M468">
        <v>3</v>
      </c>
      <c r="N468">
        <v>39</v>
      </c>
      <c r="O468" s="3">
        <v>41405</v>
      </c>
      <c r="P468" t="s">
        <v>936</v>
      </c>
      <c r="Q468">
        <f>data[[#This Row],[Years in Current Role]]/10</f>
        <v>0.6</v>
      </c>
    </row>
    <row r="469" spans="1:17">
      <c r="A469" t="s">
        <v>95</v>
      </c>
      <c r="B469" t="s">
        <v>76</v>
      </c>
      <c r="C469" t="s">
        <v>70</v>
      </c>
      <c r="D469" t="s">
        <v>71</v>
      </c>
      <c r="E469" t="s">
        <v>96</v>
      </c>
      <c r="F469" t="s">
        <v>87</v>
      </c>
      <c r="G469" t="s">
        <v>101</v>
      </c>
      <c r="H469">
        <v>36</v>
      </c>
      <c r="I469">
        <v>85835</v>
      </c>
      <c r="J469">
        <v>28</v>
      </c>
      <c r="K469">
        <v>3</v>
      </c>
      <c r="L469">
        <v>5</v>
      </c>
      <c r="M469">
        <v>3</v>
      </c>
      <c r="N469">
        <v>48</v>
      </c>
      <c r="O469" s="3">
        <v>35391</v>
      </c>
      <c r="P469" t="s">
        <v>937</v>
      </c>
      <c r="Q469">
        <f>data[[#This Row],[Years in Current Role]]/10</f>
        <v>0.3</v>
      </c>
    </row>
    <row r="470" spans="1:17">
      <c r="A470" t="s">
        <v>68</v>
      </c>
      <c r="B470" t="s">
        <v>85</v>
      </c>
      <c r="C470" t="s">
        <v>90</v>
      </c>
      <c r="D470" t="s">
        <v>93</v>
      </c>
      <c r="E470" t="s">
        <v>94</v>
      </c>
      <c r="F470" t="s">
        <v>79</v>
      </c>
      <c r="G470" t="s">
        <v>92</v>
      </c>
      <c r="H470">
        <v>62</v>
      </c>
      <c r="I470">
        <v>79429</v>
      </c>
      <c r="J470">
        <v>18</v>
      </c>
      <c r="K470">
        <v>3</v>
      </c>
      <c r="L470">
        <v>10</v>
      </c>
      <c r="M470">
        <v>6</v>
      </c>
      <c r="N470">
        <v>53</v>
      </c>
      <c r="O470" s="3">
        <v>35224</v>
      </c>
      <c r="P470" t="s">
        <v>938</v>
      </c>
      <c r="Q470">
        <f>data[[#This Row],[Years in Current Role]]/10</f>
        <v>0.3</v>
      </c>
    </row>
    <row r="471" spans="1:17">
      <c r="A471" t="s">
        <v>102</v>
      </c>
      <c r="B471" t="s">
        <v>76</v>
      </c>
      <c r="C471" t="s">
        <v>98</v>
      </c>
      <c r="D471" t="s">
        <v>93</v>
      </c>
      <c r="E471" t="s">
        <v>94</v>
      </c>
      <c r="F471" t="s">
        <v>87</v>
      </c>
      <c r="G471" t="s">
        <v>80</v>
      </c>
      <c r="H471">
        <v>44</v>
      </c>
      <c r="I471">
        <v>112152</v>
      </c>
      <c r="J471">
        <v>34</v>
      </c>
      <c r="K471">
        <v>13</v>
      </c>
      <c r="L471">
        <v>4</v>
      </c>
      <c r="M471">
        <v>6</v>
      </c>
      <c r="N471">
        <v>20</v>
      </c>
      <c r="O471" s="3">
        <v>41608</v>
      </c>
      <c r="P471" t="s">
        <v>939</v>
      </c>
      <c r="Q471">
        <f>data[[#This Row],[Years in Current Role]]/10</f>
        <v>1.3</v>
      </c>
    </row>
    <row r="472" spans="1:17">
      <c r="A472" t="s">
        <v>75</v>
      </c>
      <c r="B472" t="s">
        <v>85</v>
      </c>
      <c r="C472" t="s">
        <v>98</v>
      </c>
      <c r="D472" t="s">
        <v>82</v>
      </c>
      <c r="E472" t="s">
        <v>94</v>
      </c>
      <c r="F472" t="s">
        <v>73</v>
      </c>
      <c r="G472" t="s">
        <v>74</v>
      </c>
      <c r="H472">
        <v>61</v>
      </c>
      <c r="I472">
        <v>68458</v>
      </c>
      <c r="J472">
        <v>22</v>
      </c>
      <c r="K472">
        <v>2</v>
      </c>
      <c r="L472">
        <v>6</v>
      </c>
      <c r="M472">
        <v>3</v>
      </c>
      <c r="N472">
        <v>50</v>
      </c>
      <c r="O472" s="3">
        <v>42766</v>
      </c>
      <c r="P472" t="s">
        <v>940</v>
      </c>
      <c r="Q472">
        <f>data[[#This Row],[Years in Current Role]]/10</f>
        <v>0.2</v>
      </c>
    </row>
    <row r="473" spans="1:17">
      <c r="A473" t="s">
        <v>81</v>
      </c>
      <c r="B473" t="s">
        <v>76</v>
      </c>
      <c r="C473" t="s">
        <v>98</v>
      </c>
      <c r="D473" t="s">
        <v>71</v>
      </c>
      <c r="E473" t="s">
        <v>72</v>
      </c>
      <c r="F473" t="s">
        <v>79</v>
      </c>
      <c r="G473" t="s">
        <v>80</v>
      </c>
      <c r="H473">
        <v>32</v>
      </c>
      <c r="I473">
        <v>76169</v>
      </c>
      <c r="J473">
        <v>11</v>
      </c>
      <c r="K473">
        <v>16</v>
      </c>
      <c r="L473">
        <v>8</v>
      </c>
      <c r="M473">
        <v>3</v>
      </c>
      <c r="N473">
        <v>49</v>
      </c>
      <c r="O473" s="3">
        <v>38456</v>
      </c>
      <c r="P473" t="s">
        <v>941</v>
      </c>
      <c r="Q473">
        <f>data[[#This Row],[Years in Current Role]]/10</f>
        <v>1.6</v>
      </c>
    </row>
    <row r="474" spans="1:17">
      <c r="A474" t="s">
        <v>75</v>
      </c>
      <c r="B474" t="s">
        <v>85</v>
      </c>
      <c r="C474" t="s">
        <v>98</v>
      </c>
      <c r="D474" t="s">
        <v>82</v>
      </c>
      <c r="E474" t="s">
        <v>83</v>
      </c>
      <c r="F474" t="s">
        <v>79</v>
      </c>
      <c r="G474" t="s">
        <v>97</v>
      </c>
      <c r="H474">
        <v>53</v>
      </c>
      <c r="I474">
        <v>37659</v>
      </c>
      <c r="J474">
        <v>13</v>
      </c>
      <c r="K474">
        <v>6</v>
      </c>
      <c r="L474">
        <v>11</v>
      </c>
      <c r="M474">
        <v>8</v>
      </c>
      <c r="N474">
        <v>37</v>
      </c>
      <c r="O474" s="3">
        <v>39186</v>
      </c>
      <c r="P474" t="s">
        <v>942</v>
      </c>
      <c r="Q474">
        <f>data[[#This Row],[Years in Current Role]]/10</f>
        <v>0.6</v>
      </c>
    </row>
    <row r="475" spans="1:17">
      <c r="A475" t="s">
        <v>102</v>
      </c>
      <c r="B475" t="s">
        <v>85</v>
      </c>
      <c r="C475" t="s">
        <v>90</v>
      </c>
      <c r="D475" t="s">
        <v>71</v>
      </c>
      <c r="E475" t="s">
        <v>72</v>
      </c>
      <c r="F475" t="s">
        <v>73</v>
      </c>
      <c r="G475" t="s">
        <v>97</v>
      </c>
      <c r="H475">
        <v>57</v>
      </c>
      <c r="I475">
        <v>90614</v>
      </c>
      <c r="J475">
        <v>4</v>
      </c>
      <c r="K475">
        <v>8</v>
      </c>
      <c r="L475">
        <v>3</v>
      </c>
      <c r="M475">
        <v>8</v>
      </c>
      <c r="N475">
        <v>36</v>
      </c>
      <c r="O475" s="3">
        <v>36278</v>
      </c>
      <c r="P475" t="s">
        <v>943</v>
      </c>
      <c r="Q475">
        <f>data[[#This Row],[Years in Current Role]]/10</f>
        <v>0.8</v>
      </c>
    </row>
    <row r="476" spans="1:17">
      <c r="A476" t="s">
        <v>100</v>
      </c>
      <c r="B476" t="s">
        <v>85</v>
      </c>
      <c r="C476" t="s">
        <v>70</v>
      </c>
      <c r="D476" t="s">
        <v>71</v>
      </c>
      <c r="E476" t="s">
        <v>99</v>
      </c>
      <c r="F476" t="s">
        <v>79</v>
      </c>
      <c r="G476" t="s">
        <v>74</v>
      </c>
      <c r="H476">
        <v>54</v>
      </c>
      <c r="I476">
        <v>107240</v>
      </c>
      <c r="J476">
        <v>22</v>
      </c>
      <c r="K476">
        <v>8</v>
      </c>
      <c r="L476">
        <v>10</v>
      </c>
      <c r="M476">
        <v>7</v>
      </c>
      <c r="N476">
        <v>57</v>
      </c>
      <c r="O476" s="3">
        <v>41173</v>
      </c>
      <c r="P476" t="s">
        <v>944</v>
      </c>
      <c r="Q476">
        <f>data[[#This Row],[Years in Current Role]]/10</f>
        <v>0.8</v>
      </c>
    </row>
    <row r="477" spans="1:17">
      <c r="A477" t="s">
        <v>100</v>
      </c>
      <c r="B477" t="s">
        <v>76</v>
      </c>
      <c r="C477" t="s">
        <v>70</v>
      </c>
      <c r="D477" t="s">
        <v>71</v>
      </c>
      <c r="E477" t="s">
        <v>99</v>
      </c>
      <c r="F477" t="s">
        <v>79</v>
      </c>
      <c r="G477" t="s">
        <v>101</v>
      </c>
      <c r="H477">
        <v>45</v>
      </c>
      <c r="I477">
        <v>62793</v>
      </c>
      <c r="J477">
        <v>7</v>
      </c>
      <c r="K477">
        <v>6</v>
      </c>
      <c r="L477">
        <v>11</v>
      </c>
      <c r="M477">
        <v>4</v>
      </c>
      <c r="N477">
        <v>33</v>
      </c>
      <c r="O477" s="3">
        <v>41214</v>
      </c>
      <c r="P477" t="s">
        <v>945</v>
      </c>
      <c r="Q477">
        <f>data[[#This Row],[Years in Current Role]]/10</f>
        <v>0.6</v>
      </c>
    </row>
    <row r="478" spans="1:17">
      <c r="A478" t="s">
        <v>75</v>
      </c>
      <c r="B478" t="s">
        <v>76</v>
      </c>
      <c r="C478" t="s">
        <v>77</v>
      </c>
      <c r="D478" t="s">
        <v>93</v>
      </c>
      <c r="E478" t="s">
        <v>83</v>
      </c>
      <c r="F478" t="s">
        <v>73</v>
      </c>
      <c r="G478" t="s">
        <v>92</v>
      </c>
      <c r="H478">
        <v>60</v>
      </c>
      <c r="I478">
        <v>76473</v>
      </c>
      <c r="J478">
        <v>24</v>
      </c>
      <c r="K478">
        <v>14</v>
      </c>
      <c r="L478">
        <v>11</v>
      </c>
      <c r="M478">
        <v>4</v>
      </c>
      <c r="N478">
        <v>42</v>
      </c>
      <c r="O478" s="3">
        <v>39413</v>
      </c>
      <c r="P478" t="s">
        <v>946</v>
      </c>
      <c r="Q478">
        <f>data[[#This Row],[Years in Current Role]]/10</f>
        <v>1.4</v>
      </c>
    </row>
    <row r="479" spans="1:17">
      <c r="A479" t="s">
        <v>88</v>
      </c>
      <c r="B479" t="s">
        <v>76</v>
      </c>
      <c r="C479" t="s">
        <v>90</v>
      </c>
      <c r="D479" t="s">
        <v>91</v>
      </c>
      <c r="E479" t="s">
        <v>96</v>
      </c>
      <c r="F479" t="s">
        <v>79</v>
      </c>
      <c r="G479" t="s">
        <v>80</v>
      </c>
      <c r="H479">
        <v>55</v>
      </c>
      <c r="I479">
        <v>119388</v>
      </c>
      <c r="J479">
        <v>4</v>
      </c>
      <c r="K479">
        <v>3</v>
      </c>
      <c r="L479">
        <v>1</v>
      </c>
      <c r="M479">
        <v>3</v>
      </c>
      <c r="N479">
        <v>44</v>
      </c>
      <c r="O479" s="3">
        <v>45467</v>
      </c>
      <c r="P479" t="s">
        <v>947</v>
      </c>
      <c r="Q479">
        <f>data[[#This Row],[Years in Current Role]]/10</f>
        <v>0.3</v>
      </c>
    </row>
    <row r="480" spans="1:17">
      <c r="A480" t="s">
        <v>68</v>
      </c>
      <c r="B480" t="s">
        <v>85</v>
      </c>
      <c r="C480" t="s">
        <v>98</v>
      </c>
      <c r="D480" t="s">
        <v>82</v>
      </c>
      <c r="E480" t="s">
        <v>83</v>
      </c>
      <c r="F480" t="s">
        <v>73</v>
      </c>
      <c r="G480" t="s">
        <v>97</v>
      </c>
      <c r="H480">
        <v>49</v>
      </c>
      <c r="I480">
        <v>118330</v>
      </c>
      <c r="J480">
        <v>28</v>
      </c>
      <c r="K480">
        <v>10</v>
      </c>
      <c r="L480">
        <v>4</v>
      </c>
      <c r="M480">
        <v>5</v>
      </c>
      <c r="N480">
        <v>34</v>
      </c>
      <c r="O480" s="3">
        <v>43187</v>
      </c>
      <c r="P480" t="s">
        <v>948</v>
      </c>
      <c r="Q480">
        <f>data[[#This Row],[Years in Current Role]]/10</f>
        <v>1</v>
      </c>
    </row>
    <row r="481" spans="1:17">
      <c r="A481" t="s">
        <v>68</v>
      </c>
      <c r="B481" t="s">
        <v>76</v>
      </c>
      <c r="C481" t="s">
        <v>90</v>
      </c>
      <c r="D481" t="s">
        <v>91</v>
      </c>
      <c r="E481" t="s">
        <v>86</v>
      </c>
      <c r="F481" t="s">
        <v>73</v>
      </c>
      <c r="G481" t="s">
        <v>101</v>
      </c>
      <c r="H481">
        <v>58</v>
      </c>
      <c r="I481">
        <v>85751</v>
      </c>
      <c r="J481">
        <v>15</v>
      </c>
      <c r="K481">
        <v>3</v>
      </c>
      <c r="L481">
        <v>4</v>
      </c>
      <c r="M481">
        <v>3</v>
      </c>
      <c r="N481">
        <v>41</v>
      </c>
      <c r="O481" s="3">
        <v>40351</v>
      </c>
      <c r="P481" t="s">
        <v>949</v>
      </c>
      <c r="Q481">
        <f>data[[#This Row],[Years in Current Role]]/10</f>
        <v>0.3</v>
      </c>
    </row>
    <row r="482" spans="1:17">
      <c r="A482" t="s">
        <v>75</v>
      </c>
      <c r="B482" t="s">
        <v>76</v>
      </c>
      <c r="C482" t="s">
        <v>77</v>
      </c>
      <c r="D482" t="s">
        <v>82</v>
      </c>
      <c r="E482" t="s">
        <v>99</v>
      </c>
      <c r="F482" t="s">
        <v>87</v>
      </c>
      <c r="G482" t="s">
        <v>74</v>
      </c>
      <c r="H482">
        <v>28</v>
      </c>
      <c r="I482">
        <v>108915</v>
      </c>
      <c r="J482">
        <v>1</v>
      </c>
      <c r="K482">
        <v>12</v>
      </c>
      <c r="L482">
        <v>1</v>
      </c>
      <c r="M482">
        <v>8</v>
      </c>
      <c r="N482">
        <v>22</v>
      </c>
      <c r="O482" s="3">
        <v>43145</v>
      </c>
      <c r="P482" t="s">
        <v>950</v>
      </c>
      <c r="Q482">
        <f>data[[#This Row],[Years in Current Role]]/10</f>
        <v>1.2</v>
      </c>
    </row>
    <row r="483" spans="1:17">
      <c r="A483" t="s">
        <v>95</v>
      </c>
      <c r="B483" t="s">
        <v>85</v>
      </c>
      <c r="C483" t="s">
        <v>77</v>
      </c>
      <c r="D483" t="s">
        <v>71</v>
      </c>
      <c r="E483" t="s">
        <v>78</v>
      </c>
      <c r="F483" t="s">
        <v>87</v>
      </c>
      <c r="G483" t="s">
        <v>89</v>
      </c>
      <c r="H483">
        <v>25</v>
      </c>
      <c r="I483">
        <v>84254</v>
      </c>
      <c r="J483">
        <v>3</v>
      </c>
      <c r="K483">
        <v>17</v>
      </c>
      <c r="L483">
        <v>9</v>
      </c>
      <c r="M483">
        <v>7</v>
      </c>
      <c r="N483">
        <v>38</v>
      </c>
      <c r="O483" s="3">
        <v>39380</v>
      </c>
      <c r="P483" t="s">
        <v>951</v>
      </c>
      <c r="Q483">
        <f>data[[#This Row],[Years in Current Role]]/10</f>
        <v>1.7</v>
      </c>
    </row>
    <row r="484" spans="1:17">
      <c r="A484" t="s">
        <v>95</v>
      </c>
      <c r="B484" t="s">
        <v>69</v>
      </c>
      <c r="C484" t="s">
        <v>90</v>
      </c>
      <c r="D484" t="s">
        <v>93</v>
      </c>
      <c r="E484" t="s">
        <v>78</v>
      </c>
      <c r="F484" t="s">
        <v>79</v>
      </c>
      <c r="G484" t="s">
        <v>84</v>
      </c>
      <c r="H484">
        <v>58</v>
      </c>
      <c r="I484">
        <v>37006</v>
      </c>
      <c r="J484">
        <v>14</v>
      </c>
      <c r="K484">
        <v>5</v>
      </c>
      <c r="L484">
        <v>3</v>
      </c>
      <c r="M484">
        <v>3</v>
      </c>
      <c r="N484">
        <v>53</v>
      </c>
      <c r="O484" s="3">
        <v>36686</v>
      </c>
      <c r="P484" t="s">
        <v>952</v>
      </c>
      <c r="Q484">
        <f>data[[#This Row],[Years in Current Role]]/10</f>
        <v>0.5</v>
      </c>
    </row>
    <row r="485" spans="1:17">
      <c r="A485" t="s">
        <v>68</v>
      </c>
      <c r="B485" t="s">
        <v>85</v>
      </c>
      <c r="C485" t="s">
        <v>90</v>
      </c>
      <c r="D485" t="s">
        <v>91</v>
      </c>
      <c r="E485" t="s">
        <v>96</v>
      </c>
      <c r="F485" t="s">
        <v>79</v>
      </c>
      <c r="G485" t="s">
        <v>89</v>
      </c>
      <c r="H485">
        <v>22</v>
      </c>
      <c r="I485">
        <v>104218</v>
      </c>
      <c r="J485">
        <v>38</v>
      </c>
      <c r="K485">
        <v>9</v>
      </c>
      <c r="L485">
        <v>5</v>
      </c>
      <c r="M485">
        <v>9</v>
      </c>
      <c r="N485">
        <v>54</v>
      </c>
      <c r="O485" s="3">
        <v>41522</v>
      </c>
      <c r="P485" t="s">
        <v>953</v>
      </c>
      <c r="Q485">
        <f>data[[#This Row],[Years in Current Role]]/10</f>
        <v>0.9</v>
      </c>
    </row>
    <row r="486" spans="1:17">
      <c r="A486" t="s">
        <v>68</v>
      </c>
      <c r="B486" t="s">
        <v>76</v>
      </c>
      <c r="C486" t="s">
        <v>90</v>
      </c>
      <c r="D486" t="s">
        <v>93</v>
      </c>
      <c r="E486" t="s">
        <v>86</v>
      </c>
      <c r="F486" t="s">
        <v>73</v>
      </c>
      <c r="G486" t="s">
        <v>89</v>
      </c>
      <c r="H486">
        <v>22</v>
      </c>
      <c r="I486">
        <v>95344</v>
      </c>
      <c r="J486">
        <v>1</v>
      </c>
      <c r="K486">
        <v>7</v>
      </c>
      <c r="L486">
        <v>6</v>
      </c>
      <c r="M486">
        <v>5</v>
      </c>
      <c r="N486">
        <v>20</v>
      </c>
      <c r="O486" s="3">
        <v>39872</v>
      </c>
      <c r="P486" t="s">
        <v>954</v>
      </c>
      <c r="Q486">
        <f>data[[#This Row],[Years in Current Role]]/10</f>
        <v>0.7</v>
      </c>
    </row>
    <row r="487" spans="1:17">
      <c r="A487" t="s">
        <v>100</v>
      </c>
      <c r="B487" t="s">
        <v>85</v>
      </c>
      <c r="C487" t="s">
        <v>70</v>
      </c>
      <c r="D487" t="s">
        <v>82</v>
      </c>
      <c r="E487" t="s">
        <v>72</v>
      </c>
      <c r="F487" t="s">
        <v>79</v>
      </c>
      <c r="G487" t="s">
        <v>97</v>
      </c>
      <c r="H487">
        <v>41</v>
      </c>
      <c r="I487">
        <v>63840</v>
      </c>
      <c r="J487">
        <v>38</v>
      </c>
      <c r="K487">
        <v>4</v>
      </c>
      <c r="L487">
        <v>8</v>
      </c>
      <c r="M487">
        <v>9</v>
      </c>
      <c r="N487">
        <v>40</v>
      </c>
      <c r="O487" s="3">
        <v>35851</v>
      </c>
      <c r="P487" t="s">
        <v>955</v>
      </c>
      <c r="Q487">
        <f>data[[#This Row],[Years in Current Role]]/10</f>
        <v>0.4</v>
      </c>
    </row>
    <row r="488" spans="1:17">
      <c r="A488" t="s">
        <v>88</v>
      </c>
      <c r="B488" t="s">
        <v>69</v>
      </c>
      <c r="C488" t="s">
        <v>98</v>
      </c>
      <c r="D488" t="s">
        <v>93</v>
      </c>
      <c r="E488" t="s">
        <v>86</v>
      </c>
      <c r="F488" t="s">
        <v>73</v>
      </c>
      <c r="G488" t="s">
        <v>74</v>
      </c>
      <c r="H488">
        <v>40</v>
      </c>
      <c r="I488">
        <v>62430</v>
      </c>
      <c r="J488">
        <v>38</v>
      </c>
      <c r="K488">
        <v>13</v>
      </c>
      <c r="L488">
        <v>6</v>
      </c>
      <c r="M488">
        <v>7</v>
      </c>
      <c r="N488">
        <v>48</v>
      </c>
      <c r="O488" s="3">
        <v>39558</v>
      </c>
      <c r="P488" t="s">
        <v>956</v>
      </c>
      <c r="Q488">
        <f>data[[#This Row],[Years in Current Role]]/10</f>
        <v>1.3</v>
      </c>
    </row>
    <row r="489" spans="1:17">
      <c r="A489" t="s">
        <v>102</v>
      </c>
      <c r="B489" t="s">
        <v>85</v>
      </c>
      <c r="C489" t="s">
        <v>90</v>
      </c>
      <c r="D489" t="s">
        <v>93</v>
      </c>
      <c r="E489" t="s">
        <v>78</v>
      </c>
      <c r="F489" t="s">
        <v>73</v>
      </c>
      <c r="G489" t="s">
        <v>80</v>
      </c>
      <c r="H489">
        <v>50</v>
      </c>
      <c r="I489">
        <v>53091</v>
      </c>
      <c r="J489">
        <v>21</v>
      </c>
      <c r="K489">
        <v>13</v>
      </c>
      <c r="L489">
        <v>3</v>
      </c>
      <c r="M489">
        <v>7</v>
      </c>
      <c r="N489">
        <v>25</v>
      </c>
      <c r="O489" s="3">
        <v>44223</v>
      </c>
      <c r="P489" t="s">
        <v>957</v>
      </c>
      <c r="Q489">
        <f>data[[#This Row],[Years in Current Role]]/10</f>
        <v>1.3</v>
      </c>
    </row>
    <row r="490" spans="1:17">
      <c r="A490" t="s">
        <v>95</v>
      </c>
      <c r="B490" t="s">
        <v>76</v>
      </c>
      <c r="C490" t="s">
        <v>90</v>
      </c>
      <c r="D490" t="s">
        <v>91</v>
      </c>
      <c r="E490" t="s">
        <v>78</v>
      </c>
      <c r="F490" t="s">
        <v>79</v>
      </c>
      <c r="G490" t="s">
        <v>89</v>
      </c>
      <c r="H490">
        <v>31</v>
      </c>
      <c r="I490">
        <v>62983</v>
      </c>
      <c r="J490">
        <v>29</v>
      </c>
      <c r="K490">
        <v>10</v>
      </c>
      <c r="L490">
        <v>6</v>
      </c>
      <c r="M490">
        <v>6</v>
      </c>
      <c r="N490">
        <v>56</v>
      </c>
      <c r="O490" s="3">
        <v>40740</v>
      </c>
      <c r="P490" t="s">
        <v>958</v>
      </c>
      <c r="Q490">
        <f>data[[#This Row],[Years in Current Role]]/10</f>
        <v>1</v>
      </c>
    </row>
    <row r="491" spans="1:17">
      <c r="A491" t="s">
        <v>68</v>
      </c>
      <c r="B491" t="s">
        <v>69</v>
      </c>
      <c r="C491" t="s">
        <v>90</v>
      </c>
      <c r="D491" t="s">
        <v>71</v>
      </c>
      <c r="E491" t="s">
        <v>99</v>
      </c>
      <c r="F491" t="s">
        <v>73</v>
      </c>
      <c r="G491" t="s">
        <v>89</v>
      </c>
      <c r="H491">
        <v>39</v>
      </c>
      <c r="I491">
        <v>53989</v>
      </c>
      <c r="J491">
        <v>5</v>
      </c>
      <c r="K491">
        <v>18</v>
      </c>
      <c r="L491">
        <v>1</v>
      </c>
      <c r="M491">
        <v>2</v>
      </c>
      <c r="N491">
        <v>20</v>
      </c>
      <c r="O491" s="3">
        <v>41497</v>
      </c>
      <c r="P491" t="s">
        <v>959</v>
      </c>
      <c r="Q491">
        <f>data[[#This Row],[Years in Current Role]]/10</f>
        <v>1.8</v>
      </c>
    </row>
    <row r="492" spans="1:17">
      <c r="A492" t="s">
        <v>100</v>
      </c>
      <c r="B492" t="s">
        <v>76</v>
      </c>
      <c r="C492" t="s">
        <v>77</v>
      </c>
      <c r="D492" t="s">
        <v>93</v>
      </c>
      <c r="E492" t="s">
        <v>86</v>
      </c>
      <c r="F492" t="s">
        <v>87</v>
      </c>
      <c r="G492" t="s">
        <v>92</v>
      </c>
      <c r="H492">
        <v>49</v>
      </c>
      <c r="I492">
        <v>105451</v>
      </c>
      <c r="J492">
        <v>10</v>
      </c>
      <c r="K492">
        <v>17</v>
      </c>
      <c r="L492">
        <v>4</v>
      </c>
      <c r="M492">
        <v>9</v>
      </c>
      <c r="N492">
        <v>20</v>
      </c>
      <c r="O492" s="3">
        <v>40969</v>
      </c>
      <c r="P492" t="s">
        <v>960</v>
      </c>
      <c r="Q492">
        <f>data[[#This Row],[Years in Current Role]]/10</f>
        <v>1.7</v>
      </c>
    </row>
    <row r="493" spans="1:17">
      <c r="A493" t="s">
        <v>81</v>
      </c>
      <c r="B493" t="s">
        <v>69</v>
      </c>
      <c r="C493" t="s">
        <v>77</v>
      </c>
      <c r="D493" t="s">
        <v>71</v>
      </c>
      <c r="E493" t="s">
        <v>86</v>
      </c>
      <c r="F493" t="s">
        <v>79</v>
      </c>
      <c r="G493" t="s">
        <v>97</v>
      </c>
      <c r="H493">
        <v>56</v>
      </c>
      <c r="I493">
        <v>48990</v>
      </c>
      <c r="J493">
        <v>28</v>
      </c>
      <c r="K493">
        <v>13</v>
      </c>
      <c r="L493">
        <v>6</v>
      </c>
      <c r="M493">
        <v>6</v>
      </c>
      <c r="N493">
        <v>46</v>
      </c>
      <c r="O493" s="3">
        <v>39624</v>
      </c>
      <c r="P493" t="s">
        <v>961</v>
      </c>
      <c r="Q493">
        <f>data[[#This Row],[Years in Current Role]]/10</f>
        <v>1.3</v>
      </c>
    </row>
    <row r="494" spans="1:17">
      <c r="A494" t="s">
        <v>100</v>
      </c>
      <c r="B494" t="s">
        <v>69</v>
      </c>
      <c r="C494" t="s">
        <v>70</v>
      </c>
      <c r="D494" t="s">
        <v>82</v>
      </c>
      <c r="E494" t="s">
        <v>78</v>
      </c>
      <c r="F494" t="s">
        <v>87</v>
      </c>
      <c r="G494" t="s">
        <v>97</v>
      </c>
      <c r="H494">
        <v>64</v>
      </c>
      <c r="I494">
        <v>110360</v>
      </c>
      <c r="J494">
        <v>21</v>
      </c>
      <c r="K494">
        <v>17</v>
      </c>
      <c r="L494">
        <v>7</v>
      </c>
      <c r="M494">
        <v>8</v>
      </c>
      <c r="N494">
        <v>40</v>
      </c>
      <c r="O494" s="3">
        <v>41421</v>
      </c>
      <c r="P494" t="s">
        <v>962</v>
      </c>
      <c r="Q494">
        <f>data[[#This Row],[Years in Current Role]]/10</f>
        <v>1.7</v>
      </c>
    </row>
    <row r="495" spans="1:17">
      <c r="A495" t="s">
        <v>95</v>
      </c>
      <c r="B495" t="s">
        <v>85</v>
      </c>
      <c r="C495" t="s">
        <v>98</v>
      </c>
      <c r="D495" t="s">
        <v>93</v>
      </c>
      <c r="E495" t="s">
        <v>72</v>
      </c>
      <c r="F495" t="s">
        <v>79</v>
      </c>
      <c r="G495" t="s">
        <v>80</v>
      </c>
      <c r="H495">
        <v>52</v>
      </c>
      <c r="I495">
        <v>66081</v>
      </c>
      <c r="J495">
        <v>7</v>
      </c>
      <c r="K495">
        <v>4</v>
      </c>
      <c r="L495">
        <v>11</v>
      </c>
      <c r="M495">
        <v>1</v>
      </c>
      <c r="N495">
        <v>35</v>
      </c>
      <c r="O495" s="3">
        <v>41518</v>
      </c>
      <c r="P495" t="s">
        <v>963</v>
      </c>
      <c r="Q495">
        <f>data[[#This Row],[Years in Current Role]]/10</f>
        <v>0.4</v>
      </c>
    </row>
    <row r="496" spans="1:17">
      <c r="A496" t="s">
        <v>95</v>
      </c>
      <c r="B496" t="s">
        <v>85</v>
      </c>
      <c r="C496" t="s">
        <v>70</v>
      </c>
      <c r="D496" t="s">
        <v>91</v>
      </c>
      <c r="E496" t="s">
        <v>96</v>
      </c>
      <c r="F496" t="s">
        <v>73</v>
      </c>
      <c r="G496" t="s">
        <v>84</v>
      </c>
      <c r="H496">
        <v>48</v>
      </c>
      <c r="I496">
        <v>41033</v>
      </c>
      <c r="J496">
        <v>3</v>
      </c>
      <c r="K496">
        <v>1</v>
      </c>
      <c r="L496">
        <v>13</v>
      </c>
      <c r="M496">
        <v>5</v>
      </c>
      <c r="N496">
        <v>59</v>
      </c>
      <c r="O496" s="3">
        <v>42873</v>
      </c>
      <c r="P496" t="s">
        <v>964</v>
      </c>
      <c r="Q496">
        <f>data[[#This Row],[Years in Current Role]]/10</f>
        <v>0.1</v>
      </c>
    </row>
    <row r="497" spans="1:17">
      <c r="A497" t="s">
        <v>100</v>
      </c>
      <c r="B497" t="s">
        <v>76</v>
      </c>
      <c r="C497" t="s">
        <v>98</v>
      </c>
      <c r="D497" t="s">
        <v>82</v>
      </c>
      <c r="E497" t="s">
        <v>94</v>
      </c>
      <c r="F497" t="s">
        <v>79</v>
      </c>
      <c r="G497" t="s">
        <v>101</v>
      </c>
      <c r="H497">
        <v>32</v>
      </c>
      <c r="I497">
        <v>46241</v>
      </c>
      <c r="J497">
        <v>20</v>
      </c>
      <c r="K497">
        <v>1</v>
      </c>
      <c r="L497">
        <v>11</v>
      </c>
      <c r="M497">
        <v>1</v>
      </c>
      <c r="N497">
        <v>45</v>
      </c>
      <c r="O497" s="3">
        <v>37308</v>
      </c>
      <c r="P497" t="s">
        <v>965</v>
      </c>
      <c r="Q497">
        <f>data[[#This Row],[Years in Current Role]]/10</f>
        <v>0.1</v>
      </c>
    </row>
    <row r="498" spans="1:17">
      <c r="A498" t="s">
        <v>102</v>
      </c>
      <c r="B498" t="s">
        <v>85</v>
      </c>
      <c r="C498" t="s">
        <v>77</v>
      </c>
      <c r="D498" t="s">
        <v>82</v>
      </c>
      <c r="E498" t="s">
        <v>96</v>
      </c>
      <c r="F498" t="s">
        <v>87</v>
      </c>
      <c r="G498" t="s">
        <v>92</v>
      </c>
      <c r="H498">
        <v>59</v>
      </c>
      <c r="I498">
        <v>35939</v>
      </c>
      <c r="J498">
        <v>19</v>
      </c>
      <c r="K498">
        <v>15</v>
      </c>
      <c r="L498">
        <v>10</v>
      </c>
      <c r="M498">
        <v>8</v>
      </c>
      <c r="N498">
        <v>35</v>
      </c>
      <c r="O498" s="3">
        <v>36681</v>
      </c>
      <c r="P498" t="s">
        <v>966</v>
      </c>
      <c r="Q498">
        <f>data[[#This Row],[Years in Current Role]]/10</f>
        <v>1.5</v>
      </c>
    </row>
    <row r="499" spans="1:17">
      <c r="A499" t="s">
        <v>75</v>
      </c>
      <c r="B499" t="s">
        <v>85</v>
      </c>
      <c r="C499" t="s">
        <v>77</v>
      </c>
      <c r="D499" t="s">
        <v>91</v>
      </c>
      <c r="E499" t="s">
        <v>86</v>
      </c>
      <c r="F499" t="s">
        <v>73</v>
      </c>
      <c r="G499" t="s">
        <v>97</v>
      </c>
      <c r="H499">
        <v>26</v>
      </c>
      <c r="I499">
        <v>77562</v>
      </c>
      <c r="J499">
        <v>35</v>
      </c>
      <c r="K499">
        <v>13</v>
      </c>
      <c r="L499">
        <v>3</v>
      </c>
      <c r="M499">
        <v>8</v>
      </c>
      <c r="N499">
        <v>47</v>
      </c>
      <c r="O499" s="3">
        <v>38784</v>
      </c>
      <c r="P499" t="s">
        <v>967</v>
      </c>
      <c r="Q499">
        <f>data[[#This Row],[Years in Current Role]]/10</f>
        <v>1.3</v>
      </c>
    </row>
    <row r="500" spans="1:17">
      <c r="A500" t="s">
        <v>95</v>
      </c>
      <c r="B500" t="s">
        <v>69</v>
      </c>
      <c r="C500" t="s">
        <v>77</v>
      </c>
      <c r="D500" t="s">
        <v>93</v>
      </c>
      <c r="E500" t="s">
        <v>96</v>
      </c>
      <c r="F500" t="s">
        <v>79</v>
      </c>
      <c r="G500" t="s">
        <v>92</v>
      </c>
      <c r="H500">
        <v>29</v>
      </c>
      <c r="I500">
        <v>65063</v>
      </c>
      <c r="J500">
        <v>4</v>
      </c>
      <c r="K500">
        <v>17</v>
      </c>
      <c r="L500">
        <v>9</v>
      </c>
      <c r="M500">
        <v>1</v>
      </c>
      <c r="N500">
        <v>20</v>
      </c>
      <c r="O500" s="3">
        <v>37331</v>
      </c>
      <c r="P500" t="s">
        <v>968</v>
      </c>
      <c r="Q500">
        <f>data[[#This Row],[Years in Current Role]]/10</f>
        <v>1.7</v>
      </c>
    </row>
    <row r="501" spans="1:17">
      <c r="A501" t="s">
        <v>100</v>
      </c>
      <c r="B501" t="s">
        <v>85</v>
      </c>
      <c r="C501" t="s">
        <v>70</v>
      </c>
      <c r="D501" t="s">
        <v>93</v>
      </c>
      <c r="E501" t="s">
        <v>78</v>
      </c>
      <c r="F501" t="s">
        <v>79</v>
      </c>
      <c r="G501" t="s">
        <v>97</v>
      </c>
      <c r="H501">
        <v>55</v>
      </c>
      <c r="I501">
        <v>106721</v>
      </c>
      <c r="J501">
        <v>5</v>
      </c>
      <c r="K501">
        <v>8</v>
      </c>
      <c r="L501">
        <v>12</v>
      </c>
      <c r="M501">
        <v>9</v>
      </c>
      <c r="N501">
        <v>55</v>
      </c>
      <c r="O501" s="3">
        <v>40595</v>
      </c>
      <c r="P501" t="s">
        <v>969</v>
      </c>
      <c r="Q501">
        <f>data[[#This Row],[Years in Current Role]]/10</f>
        <v>0.8</v>
      </c>
    </row>
  </sheetData>
  <phoneticPr fontId="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87"/>
  <sheetViews>
    <sheetView topLeftCell="A64" zoomScale="130" zoomScaleNormal="130" workbookViewId="0">
      <selection activeCell="B86" sqref="B86"/>
    </sheetView>
  </sheetViews>
  <sheetFormatPr defaultRowHeight="14.25"/>
  <cols>
    <col min="2" max="2" width="73.1328125"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row r="66" spans="1:2" s="1" customFormat="1">
      <c r="A66" s="1" t="s">
        <v>114</v>
      </c>
    </row>
    <row r="69" spans="1:2">
      <c r="B69" t="s">
        <v>103</v>
      </c>
    </row>
    <row r="70" spans="1:2">
      <c r="B70" t="s">
        <v>104</v>
      </c>
    </row>
    <row r="71" spans="1:2">
      <c r="B71" t="s">
        <v>105</v>
      </c>
    </row>
    <row r="72" spans="1:2">
      <c r="B72" t="s">
        <v>106</v>
      </c>
    </row>
    <row r="73" spans="1:2">
      <c r="B73" t="s">
        <v>107</v>
      </c>
    </row>
    <row r="74" spans="1:2">
      <c r="B74" t="s">
        <v>108</v>
      </c>
    </row>
    <row r="75" spans="1:2">
      <c r="B75" t="s">
        <v>109</v>
      </c>
    </row>
    <row r="76" spans="1:2">
      <c r="B76" t="s">
        <v>110</v>
      </c>
    </row>
    <row r="77" spans="1:2">
      <c r="B77" t="s">
        <v>111</v>
      </c>
    </row>
    <row r="78" spans="1:2">
      <c r="B78" t="s">
        <v>112</v>
      </c>
    </row>
    <row r="79" spans="1:2">
      <c r="B79" t="s">
        <v>113</v>
      </c>
    </row>
    <row r="81" spans="1:2" s="1" customFormat="1">
      <c r="A81" s="1" t="s">
        <v>115</v>
      </c>
    </row>
    <row r="83" spans="1:2">
      <c r="B83" t="s">
        <v>116</v>
      </c>
    </row>
    <row r="84" spans="1:2">
      <c r="B84" t="s">
        <v>117</v>
      </c>
    </row>
    <row r="85" spans="1:2">
      <c r="B85" t="s">
        <v>118</v>
      </c>
    </row>
    <row r="86" spans="1:2">
      <c r="B86" t="s">
        <v>119</v>
      </c>
    </row>
    <row r="87" spans="1:2">
      <c r="B87" t="s">
        <v>120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25"/>
  <sheetViews>
    <sheetView zoomScale="145" zoomScaleNormal="145" workbookViewId="0">
      <selection activeCell="B16" sqref="B16:C17"/>
    </sheetView>
  </sheetViews>
  <sheetFormatPr defaultRowHeight="14.25"/>
  <cols>
    <col min="2" max="2" width="29.265625" bestFit="1" customWidth="1"/>
    <col min="3" max="3" width="15.53125" bestFit="1" customWidth="1"/>
    <col min="4" max="4" width="7.9296875" bestFit="1" customWidth="1"/>
  </cols>
  <sheetData>
    <row r="1" spans="1:6" s="1" customFormat="1">
      <c r="A1" s="1" t="s">
        <v>121</v>
      </c>
    </row>
    <row r="3" spans="1:6">
      <c r="B3" s="1" t="s">
        <v>122</v>
      </c>
      <c r="C3" s="1"/>
      <c r="D3" s="1"/>
      <c r="E3" s="1"/>
      <c r="F3" s="1"/>
    </row>
    <row r="4" spans="1:6">
      <c r="B4" s="1" t="s">
        <v>123</v>
      </c>
      <c r="C4" s="1"/>
      <c r="D4" s="1"/>
      <c r="E4" s="1"/>
      <c r="F4" s="1"/>
    </row>
    <row r="5" spans="1:6">
      <c r="B5" s="1" t="s">
        <v>124</v>
      </c>
      <c r="C5" s="1"/>
      <c r="D5" s="1"/>
      <c r="E5" s="1"/>
      <c r="F5" s="1"/>
    </row>
    <row r="6" spans="1:6">
      <c r="B6" s="1"/>
      <c r="C6" s="1" t="s">
        <v>233</v>
      </c>
      <c r="D6" s="1" t="s">
        <v>234</v>
      </c>
      <c r="E6" s="1" t="s">
        <v>235</v>
      </c>
      <c r="F6" s="1" t="s">
        <v>236</v>
      </c>
    </row>
    <row r="7" spans="1:6">
      <c r="B7" s="1"/>
      <c r="C7" s="1" t="s">
        <v>237</v>
      </c>
      <c r="D7" s="1"/>
      <c r="E7" s="1"/>
      <c r="F7" s="1"/>
    </row>
    <row r="8" spans="1:6">
      <c r="B8" s="1"/>
      <c r="C8" s="1"/>
      <c r="D8" s="1" t="s">
        <v>132</v>
      </c>
      <c r="E8" s="1"/>
      <c r="F8" s="1"/>
    </row>
    <row r="9" spans="1:6">
      <c r="B9" s="1"/>
      <c r="C9" s="1"/>
      <c r="D9" s="1" t="s">
        <v>131</v>
      </c>
      <c r="E9" s="1"/>
      <c r="F9" s="1"/>
    </row>
    <row r="10" spans="1:6">
      <c r="B10" s="1"/>
      <c r="C10" s="1"/>
      <c r="D10" s="1" t="s">
        <v>238</v>
      </c>
      <c r="E10" s="1"/>
      <c r="F10" s="1"/>
    </row>
    <row r="11" spans="1:6" ht="14.25" customHeight="1">
      <c r="B11" s="1" t="s">
        <v>125</v>
      </c>
      <c r="C11" s="1"/>
      <c r="D11" s="1"/>
      <c r="E11" s="1"/>
      <c r="F11" s="1"/>
    </row>
    <row r="12" spans="1:6" ht="14.25" customHeight="1">
      <c r="B12" s="1"/>
      <c r="C12" s="1" t="s">
        <v>239</v>
      </c>
      <c r="D12" s="1"/>
      <c r="E12" s="1"/>
      <c r="F12" s="1"/>
    </row>
    <row r="13" spans="1:6" ht="14.25" customHeight="1">
      <c r="B13" s="1"/>
      <c r="C13" s="1" t="s">
        <v>240</v>
      </c>
      <c r="D13" s="1"/>
      <c r="E13" s="1"/>
      <c r="F13" s="1"/>
    </row>
    <row r="14" spans="1:6" ht="14.25" customHeight="1">
      <c r="B14" s="1"/>
      <c r="C14" s="1" t="s">
        <v>241</v>
      </c>
      <c r="D14" s="1"/>
      <c r="E14" s="1"/>
      <c r="F14" s="1"/>
    </row>
    <row r="15" spans="1:6" ht="14.25" customHeight="1">
      <c r="B15" t="s">
        <v>126</v>
      </c>
    </row>
    <row r="16" spans="1:6" ht="14.25" customHeight="1">
      <c r="B16" t="s">
        <v>127</v>
      </c>
      <c r="C16" t="s">
        <v>242</v>
      </c>
    </row>
    <row r="17" spans="2:13" ht="14.25" customHeight="1">
      <c r="C17" t="s">
        <v>243</v>
      </c>
    </row>
    <row r="18" spans="2:13" ht="14.25" customHeight="1">
      <c r="B18" t="s">
        <v>128</v>
      </c>
    </row>
    <row r="19" spans="2:13" ht="14.25" customHeight="1">
      <c r="I19" s="2"/>
      <c r="J19" s="2"/>
      <c r="K19" s="2"/>
      <c r="L19" s="2"/>
      <c r="M19" s="2"/>
    </row>
    <row r="20" spans="2:13" ht="14.25" customHeight="1">
      <c r="B20" t="s">
        <v>129</v>
      </c>
      <c r="I20" s="2"/>
      <c r="J20" s="2"/>
      <c r="K20" s="2"/>
      <c r="L20" s="2"/>
      <c r="M20" s="2"/>
    </row>
    <row r="21" spans="2:13" ht="14.25" customHeight="1">
      <c r="I21" s="2"/>
      <c r="J21" s="2"/>
      <c r="K21" s="2"/>
      <c r="L21" s="2"/>
      <c r="M21" s="2"/>
    </row>
    <row r="22" spans="2:13" ht="14.25" customHeight="1"/>
    <row r="23" spans="2:13" ht="14.25" customHeight="1"/>
    <row r="24" spans="2:13" ht="14.25" customHeight="1"/>
    <row r="25" spans="2:13" ht="14.25" customHeigh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topLeftCell="A64" zoomScaleNormal="100" workbookViewId="0">
      <selection activeCell="B2" sqref="B2:B101"/>
    </sheetView>
  </sheetViews>
  <sheetFormatPr defaultRowHeight="14.25"/>
  <cols>
    <col min="1" max="1" width="2.53125" customWidth="1"/>
    <col min="2" max="2" width="165.53125" bestFit="1" customWidth="1"/>
  </cols>
  <sheetData>
    <row r="2" spans="2:2">
      <c r="B2" t="s">
        <v>133</v>
      </c>
    </row>
    <row r="3" spans="2:2">
      <c r="B3" t="s">
        <v>134</v>
      </c>
    </row>
    <row r="4" spans="2:2">
      <c r="B4" t="s">
        <v>135</v>
      </c>
    </row>
    <row r="5" spans="2:2">
      <c r="B5" t="s">
        <v>136</v>
      </c>
    </row>
    <row r="6" spans="2:2">
      <c r="B6" t="s">
        <v>137</v>
      </c>
    </row>
    <row r="7" spans="2:2">
      <c r="B7" t="s">
        <v>138</v>
      </c>
    </row>
    <row r="8" spans="2:2">
      <c r="B8" t="s">
        <v>139</v>
      </c>
    </row>
    <row r="9" spans="2:2">
      <c r="B9" t="s">
        <v>140</v>
      </c>
    </row>
    <row r="10" spans="2:2">
      <c r="B10" t="s">
        <v>141</v>
      </c>
    </row>
    <row r="11" spans="2:2">
      <c r="B11" t="s">
        <v>142</v>
      </c>
    </row>
    <row r="12" spans="2:2">
      <c r="B12" t="s">
        <v>143</v>
      </c>
    </row>
    <row r="13" spans="2:2">
      <c r="B13" t="s">
        <v>144</v>
      </c>
    </row>
    <row r="14" spans="2:2">
      <c r="B14" t="s">
        <v>145</v>
      </c>
    </row>
    <row r="15" spans="2:2">
      <c r="B15" t="s">
        <v>146</v>
      </c>
    </row>
    <row r="16" spans="2:2">
      <c r="B16" t="s">
        <v>147</v>
      </c>
    </row>
    <row r="17" spans="2:2">
      <c r="B17" t="s">
        <v>148</v>
      </c>
    </row>
    <row r="18" spans="2:2">
      <c r="B18" t="s">
        <v>149</v>
      </c>
    </row>
    <row r="19" spans="2:2">
      <c r="B19" t="s">
        <v>150</v>
      </c>
    </row>
    <row r="20" spans="2:2">
      <c r="B20" t="s">
        <v>151</v>
      </c>
    </row>
    <row r="21" spans="2:2">
      <c r="B21" t="s">
        <v>152</v>
      </c>
    </row>
    <row r="22" spans="2:2">
      <c r="B22" t="s">
        <v>153</v>
      </c>
    </row>
    <row r="23" spans="2:2">
      <c r="B23" t="s">
        <v>154</v>
      </c>
    </row>
    <row r="24" spans="2:2">
      <c r="B24" t="s">
        <v>155</v>
      </c>
    </row>
    <row r="25" spans="2:2">
      <c r="B25" t="s">
        <v>156</v>
      </c>
    </row>
    <row r="26" spans="2:2">
      <c r="B26" t="s">
        <v>157</v>
      </c>
    </row>
    <row r="27" spans="2:2">
      <c r="B27" t="s">
        <v>158</v>
      </c>
    </row>
    <row r="28" spans="2:2">
      <c r="B28" t="s">
        <v>159</v>
      </c>
    </row>
    <row r="29" spans="2:2">
      <c r="B29" t="s">
        <v>160</v>
      </c>
    </row>
    <row r="30" spans="2:2">
      <c r="B30" t="s">
        <v>161</v>
      </c>
    </row>
    <row r="31" spans="2:2">
      <c r="B31" t="s">
        <v>162</v>
      </c>
    </row>
    <row r="32" spans="2:2">
      <c r="B32" t="s">
        <v>163</v>
      </c>
    </row>
    <row r="33" spans="2:2">
      <c r="B33" t="s">
        <v>164</v>
      </c>
    </row>
    <row r="34" spans="2:2">
      <c r="B34" t="s">
        <v>165</v>
      </c>
    </row>
    <row r="35" spans="2:2">
      <c r="B35" t="s">
        <v>166</v>
      </c>
    </row>
    <row r="36" spans="2:2">
      <c r="B36" t="s">
        <v>167</v>
      </c>
    </row>
    <row r="37" spans="2:2">
      <c r="B37" t="s">
        <v>168</v>
      </c>
    </row>
    <row r="38" spans="2:2">
      <c r="B38" t="s">
        <v>169</v>
      </c>
    </row>
    <row r="39" spans="2:2">
      <c r="B39" t="s">
        <v>170</v>
      </c>
    </row>
    <row r="40" spans="2:2">
      <c r="B40" t="s">
        <v>171</v>
      </c>
    </row>
    <row r="41" spans="2:2">
      <c r="B41" t="s">
        <v>172</v>
      </c>
    </row>
    <row r="42" spans="2:2">
      <c r="B42" t="s">
        <v>173</v>
      </c>
    </row>
    <row r="43" spans="2:2">
      <c r="B43" t="s">
        <v>174</v>
      </c>
    </row>
    <row r="44" spans="2:2">
      <c r="B44" t="s">
        <v>175</v>
      </c>
    </row>
    <row r="45" spans="2:2">
      <c r="B45" t="s">
        <v>176</v>
      </c>
    </row>
    <row r="46" spans="2:2">
      <c r="B46" t="s">
        <v>177</v>
      </c>
    </row>
    <row r="47" spans="2:2">
      <c r="B47" t="s">
        <v>178</v>
      </c>
    </row>
    <row r="48" spans="2:2">
      <c r="B48" t="s">
        <v>179</v>
      </c>
    </row>
    <row r="49" spans="2:2">
      <c r="B49" t="s">
        <v>180</v>
      </c>
    </row>
    <row r="50" spans="2:2">
      <c r="B50" t="s">
        <v>181</v>
      </c>
    </row>
    <row r="51" spans="2:2">
      <c r="B51" t="s">
        <v>182</v>
      </c>
    </row>
    <row r="52" spans="2:2">
      <c r="B52" t="s">
        <v>183</v>
      </c>
    </row>
    <row r="53" spans="2:2">
      <c r="B53" t="s">
        <v>184</v>
      </c>
    </row>
    <row r="54" spans="2:2">
      <c r="B54" t="s">
        <v>185</v>
      </c>
    </row>
    <row r="55" spans="2:2">
      <c r="B55" t="s">
        <v>186</v>
      </c>
    </row>
    <row r="56" spans="2:2">
      <c r="B56" t="s">
        <v>187</v>
      </c>
    </row>
    <row r="57" spans="2:2">
      <c r="B57" t="s">
        <v>188</v>
      </c>
    </row>
    <row r="58" spans="2:2">
      <c r="B58" t="s">
        <v>189</v>
      </c>
    </row>
    <row r="59" spans="2:2">
      <c r="B59" t="s">
        <v>190</v>
      </c>
    </row>
    <row r="60" spans="2:2">
      <c r="B60" t="s">
        <v>191</v>
      </c>
    </row>
    <row r="61" spans="2:2">
      <c r="B61" t="s">
        <v>192</v>
      </c>
    </row>
    <row r="62" spans="2:2">
      <c r="B62" t="s">
        <v>193</v>
      </c>
    </row>
    <row r="63" spans="2:2">
      <c r="B63" t="s">
        <v>194</v>
      </c>
    </row>
    <row r="64" spans="2:2">
      <c r="B64" t="s">
        <v>195</v>
      </c>
    </row>
    <row r="65" spans="2:2">
      <c r="B65" t="s">
        <v>196</v>
      </c>
    </row>
    <row r="66" spans="2:2">
      <c r="B66" t="s">
        <v>197</v>
      </c>
    </row>
    <row r="67" spans="2:2">
      <c r="B67" t="s">
        <v>198</v>
      </c>
    </row>
    <row r="68" spans="2:2">
      <c r="B68" t="s">
        <v>199</v>
      </c>
    </row>
    <row r="69" spans="2:2">
      <c r="B69" t="s">
        <v>200</v>
      </c>
    </row>
    <row r="70" spans="2:2">
      <c r="B70" t="s">
        <v>201</v>
      </c>
    </row>
    <row r="71" spans="2:2">
      <c r="B71" t="s">
        <v>202</v>
      </c>
    </row>
    <row r="72" spans="2:2">
      <c r="B72" t="s">
        <v>203</v>
      </c>
    </row>
    <row r="73" spans="2:2">
      <c r="B73" t="s">
        <v>204</v>
      </c>
    </row>
    <row r="74" spans="2:2">
      <c r="B74" t="s">
        <v>205</v>
      </c>
    </row>
    <row r="75" spans="2:2">
      <c r="B75" t="s">
        <v>206</v>
      </c>
    </row>
    <row r="76" spans="2:2">
      <c r="B76" t="s">
        <v>207</v>
      </c>
    </row>
    <row r="77" spans="2:2">
      <c r="B77" t="s">
        <v>208</v>
      </c>
    </row>
    <row r="78" spans="2:2">
      <c r="B78" t="s">
        <v>209</v>
      </c>
    </row>
    <row r="79" spans="2:2">
      <c r="B79" t="s">
        <v>210</v>
      </c>
    </row>
    <row r="80" spans="2:2">
      <c r="B80" t="s">
        <v>211</v>
      </c>
    </row>
    <row r="81" spans="2:2">
      <c r="B81" t="s">
        <v>212</v>
      </c>
    </row>
    <row r="82" spans="2:2">
      <c r="B82" t="s">
        <v>213</v>
      </c>
    </row>
    <row r="83" spans="2:2">
      <c r="B83" t="s">
        <v>214</v>
      </c>
    </row>
    <row r="84" spans="2:2">
      <c r="B84" t="s">
        <v>215</v>
      </c>
    </row>
    <row r="85" spans="2:2">
      <c r="B85" t="s">
        <v>216</v>
      </c>
    </row>
    <row r="86" spans="2:2">
      <c r="B86" t="s">
        <v>217</v>
      </c>
    </row>
    <row r="87" spans="2:2">
      <c r="B87" t="s">
        <v>218</v>
      </c>
    </row>
    <row r="88" spans="2:2">
      <c r="B88" t="s">
        <v>219</v>
      </c>
    </row>
    <row r="89" spans="2:2">
      <c r="B89" t="s">
        <v>220</v>
      </c>
    </row>
    <row r="90" spans="2:2">
      <c r="B90" t="s">
        <v>221</v>
      </c>
    </row>
    <row r="91" spans="2:2">
      <c r="B91" t="s">
        <v>222</v>
      </c>
    </row>
    <row r="92" spans="2:2">
      <c r="B92" t="s">
        <v>223</v>
      </c>
    </row>
    <row r="93" spans="2:2">
      <c r="B93" t="s">
        <v>224</v>
      </c>
    </row>
    <row r="94" spans="2:2">
      <c r="B94" t="s">
        <v>225</v>
      </c>
    </row>
    <row r="95" spans="2:2">
      <c r="B95" t="s">
        <v>226</v>
      </c>
    </row>
    <row r="96" spans="2:2">
      <c r="B96" t="s">
        <v>227</v>
      </c>
    </row>
    <row r="97" spans="2:2">
      <c r="B97" t="s">
        <v>228</v>
      </c>
    </row>
    <row r="98" spans="2:2">
      <c r="B98" t="s">
        <v>229</v>
      </c>
    </row>
    <row r="99" spans="2:2">
      <c r="B99" t="s">
        <v>230</v>
      </c>
    </row>
    <row r="100" spans="2:2">
      <c r="B100" t="s">
        <v>231</v>
      </c>
    </row>
    <row r="101" spans="2:2">
      <c r="B101" t="s">
        <v>232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topLeftCell="A31" zoomScale="115" zoomScaleNormal="115" workbookViewId="0">
      <selection activeCell="B2" sqref="B2:B63"/>
    </sheetView>
  </sheetViews>
  <sheetFormatPr defaultRowHeight="14.25"/>
  <cols>
    <col min="15" max="15" width="48.1328125" customWidth="1"/>
  </cols>
  <sheetData>
    <row r="2" spans="2:2">
      <c r="B2" t="s">
        <v>244</v>
      </c>
    </row>
    <row r="3" spans="2:2">
      <c r="B3" t="s">
        <v>245</v>
      </c>
    </row>
    <row r="4" spans="2:2">
      <c r="B4" t="s">
        <v>246</v>
      </c>
    </row>
    <row r="5" spans="2:2">
      <c r="B5" t="s">
        <v>247</v>
      </c>
    </row>
    <row r="6" spans="2:2">
      <c r="B6" t="s">
        <v>248</v>
      </c>
    </row>
    <row r="7" spans="2:2">
      <c r="B7" t="s">
        <v>249</v>
      </c>
    </row>
    <row r="8" spans="2:2">
      <c r="B8" t="s">
        <v>250</v>
      </c>
    </row>
    <row r="9" spans="2:2">
      <c r="B9" t="s">
        <v>251</v>
      </c>
    </row>
    <row r="10" spans="2:2">
      <c r="B10" t="s">
        <v>252</v>
      </c>
    </row>
    <row r="11" spans="2:2">
      <c r="B11" t="s">
        <v>253</v>
      </c>
    </row>
    <row r="12" spans="2:2">
      <c r="B12" t="s">
        <v>254</v>
      </c>
    </row>
    <row r="13" spans="2:2">
      <c r="B13" t="s">
        <v>255</v>
      </c>
    </row>
    <row r="14" spans="2:2">
      <c r="B14" t="s">
        <v>256</v>
      </c>
    </row>
    <row r="15" spans="2:2">
      <c r="B15" t="s">
        <v>257</v>
      </c>
    </row>
    <row r="16" spans="2:2">
      <c r="B16" t="s">
        <v>258</v>
      </c>
    </row>
    <row r="17" spans="2:2">
      <c r="B17" t="s">
        <v>259</v>
      </c>
    </row>
    <row r="18" spans="2:2">
      <c r="B18" t="s">
        <v>260</v>
      </c>
    </row>
    <row r="19" spans="2:2">
      <c r="B19" t="s">
        <v>261</v>
      </c>
    </row>
    <row r="20" spans="2:2">
      <c r="B20" t="s">
        <v>262</v>
      </c>
    </row>
    <row r="21" spans="2:2">
      <c r="B21" t="s">
        <v>263</v>
      </c>
    </row>
    <row r="22" spans="2:2">
      <c r="B22" t="s">
        <v>264</v>
      </c>
    </row>
    <row r="23" spans="2:2">
      <c r="B23" t="s">
        <v>265</v>
      </c>
    </row>
    <row r="24" spans="2:2">
      <c r="B24" t="s">
        <v>266</v>
      </c>
    </row>
    <row r="25" spans="2:2">
      <c r="B25" t="s">
        <v>267</v>
      </c>
    </row>
    <row r="26" spans="2:2">
      <c r="B26" t="s">
        <v>268</v>
      </c>
    </row>
    <row r="27" spans="2:2">
      <c r="B27" t="s">
        <v>269</v>
      </c>
    </row>
    <row r="28" spans="2:2">
      <c r="B28" t="s">
        <v>270</v>
      </c>
    </row>
    <row r="29" spans="2:2">
      <c r="B29" t="s">
        <v>271</v>
      </c>
    </row>
    <row r="30" spans="2:2">
      <c r="B30" t="s">
        <v>272</v>
      </c>
    </row>
    <row r="31" spans="2:2">
      <c r="B31" t="s">
        <v>273</v>
      </c>
    </row>
    <row r="32" spans="2:2">
      <c r="B32" t="s">
        <v>274</v>
      </c>
    </row>
    <row r="33" spans="2:2">
      <c r="B33" t="s">
        <v>275</v>
      </c>
    </row>
    <row r="34" spans="2:2">
      <c r="B34" t="s">
        <v>276</v>
      </c>
    </row>
    <row r="35" spans="2:2">
      <c r="B35" t="s">
        <v>277</v>
      </c>
    </row>
    <row r="36" spans="2:2">
      <c r="B36" t="s">
        <v>278</v>
      </c>
    </row>
    <row r="37" spans="2:2">
      <c r="B37" t="s">
        <v>279</v>
      </c>
    </row>
    <row r="38" spans="2:2">
      <c r="B38" t="s">
        <v>280</v>
      </c>
    </row>
    <row r="39" spans="2:2">
      <c r="B39" t="s">
        <v>281</v>
      </c>
    </row>
    <row r="40" spans="2:2">
      <c r="B40" t="s">
        <v>282</v>
      </c>
    </row>
    <row r="41" spans="2:2">
      <c r="B41" t="s">
        <v>283</v>
      </c>
    </row>
    <row r="42" spans="2:2">
      <c r="B42" t="s">
        <v>284</v>
      </c>
    </row>
    <row r="43" spans="2:2">
      <c r="B43" t="s">
        <v>285</v>
      </c>
    </row>
    <row r="44" spans="2:2">
      <c r="B44" t="s">
        <v>286</v>
      </c>
    </row>
    <row r="45" spans="2:2">
      <c r="B45" t="s">
        <v>287</v>
      </c>
    </row>
    <row r="46" spans="2:2">
      <c r="B46" t="s">
        <v>288</v>
      </c>
    </row>
    <row r="47" spans="2:2">
      <c r="B47" t="s">
        <v>289</v>
      </c>
    </row>
    <row r="48" spans="2:2">
      <c r="B48" t="s">
        <v>290</v>
      </c>
    </row>
    <row r="49" spans="2:2">
      <c r="B49" t="s">
        <v>291</v>
      </c>
    </row>
    <row r="50" spans="2:2">
      <c r="B50" t="s">
        <v>292</v>
      </c>
    </row>
    <row r="51" spans="2:2">
      <c r="B51" t="s">
        <v>293</v>
      </c>
    </row>
    <row r="52" spans="2:2">
      <c r="B52" t="s">
        <v>294</v>
      </c>
    </row>
    <row r="53" spans="2:2">
      <c r="B53" t="s">
        <v>295</v>
      </c>
    </row>
    <row r="54" spans="2:2">
      <c r="B54" t="s">
        <v>296</v>
      </c>
    </row>
    <row r="55" spans="2:2">
      <c r="B55" t="s">
        <v>297</v>
      </c>
    </row>
    <row r="56" spans="2:2">
      <c r="B56" t="s">
        <v>298</v>
      </c>
    </row>
    <row r="57" spans="2:2">
      <c r="B57" t="s">
        <v>299</v>
      </c>
    </row>
    <row r="58" spans="2:2">
      <c r="B58" t="s">
        <v>300</v>
      </c>
    </row>
    <row r="59" spans="2:2">
      <c r="B59" t="s">
        <v>301</v>
      </c>
    </row>
    <row r="60" spans="2:2">
      <c r="B60" t="s">
        <v>302</v>
      </c>
    </row>
    <row r="61" spans="2:2">
      <c r="B61" t="s">
        <v>303</v>
      </c>
    </row>
    <row r="62" spans="2:2">
      <c r="B62" t="s">
        <v>304</v>
      </c>
    </row>
    <row r="63" spans="2:2">
      <c r="B63" t="s">
        <v>305</v>
      </c>
    </row>
    <row r="65" spans="2:2">
      <c r="B65" t="s">
        <v>306</v>
      </c>
    </row>
    <row r="67" spans="2:2">
      <c r="B67" t="s">
        <v>307</v>
      </c>
    </row>
    <row r="69" spans="2:2">
      <c r="B69" t="s">
        <v>308</v>
      </c>
    </row>
    <row r="71" spans="2:2">
      <c r="B71" t="s">
        <v>309</v>
      </c>
    </row>
    <row r="73" spans="2:2">
      <c r="B73" t="s">
        <v>310</v>
      </c>
    </row>
    <row r="75" spans="2:2">
      <c r="B75" t="s">
        <v>311</v>
      </c>
    </row>
    <row r="77" spans="2:2">
      <c r="B77" t="s">
        <v>312</v>
      </c>
    </row>
    <row r="79" spans="2:2">
      <c r="B79" t="s">
        <v>313</v>
      </c>
    </row>
    <row r="81" spans="2:2">
      <c r="B81" t="s">
        <v>314</v>
      </c>
    </row>
    <row r="83" spans="2:2">
      <c r="B83" t="s">
        <v>315</v>
      </c>
    </row>
    <row r="85" spans="2:2">
      <c r="B85" t="s">
        <v>316</v>
      </c>
    </row>
    <row r="87" spans="2:2">
      <c r="B87" t="s">
        <v>317</v>
      </c>
    </row>
    <row r="89" spans="2:2">
      <c r="B89" t="s">
        <v>318</v>
      </c>
    </row>
    <row r="91" spans="2:2">
      <c r="B91" t="s">
        <v>319</v>
      </c>
    </row>
    <row r="93" spans="2:2">
      <c r="B93" t="s">
        <v>320</v>
      </c>
    </row>
    <row r="95" spans="2:2">
      <c r="B95" t="s">
        <v>321</v>
      </c>
    </row>
    <row r="97" spans="2:2">
      <c r="B97" t="s">
        <v>322</v>
      </c>
    </row>
    <row r="99" spans="2:2">
      <c r="B99" t="s">
        <v>323</v>
      </c>
    </row>
    <row r="101" spans="2:2">
      <c r="B101" t="s">
        <v>324</v>
      </c>
    </row>
    <row r="103" spans="2:2">
      <c r="B103" t="s">
        <v>325</v>
      </c>
    </row>
    <row r="105" spans="2:2">
      <c r="B105" t="s">
        <v>326</v>
      </c>
    </row>
    <row r="107" spans="2:2">
      <c r="B107" t="s">
        <v>327</v>
      </c>
    </row>
    <row r="109" spans="2:2">
      <c r="B109" t="s">
        <v>328</v>
      </c>
    </row>
    <row r="111" spans="2:2">
      <c r="B111" t="s">
        <v>329</v>
      </c>
    </row>
    <row r="113" spans="2:2">
      <c r="B113" t="s">
        <v>330</v>
      </c>
    </row>
    <row r="115" spans="2:2">
      <c r="B115" t="s">
        <v>331</v>
      </c>
    </row>
    <row r="117" spans="2:2">
      <c r="B117" t="s">
        <v>332</v>
      </c>
    </row>
    <row r="119" spans="2:2">
      <c r="B119" t="s">
        <v>333</v>
      </c>
    </row>
    <row r="121" spans="2:2">
      <c r="B121" t="s">
        <v>334</v>
      </c>
    </row>
    <row r="123" spans="2:2">
      <c r="B123" t="s">
        <v>335</v>
      </c>
    </row>
    <row r="125" spans="2:2">
      <c r="B125" t="s">
        <v>336</v>
      </c>
    </row>
    <row r="127" spans="2:2">
      <c r="B127" t="s">
        <v>337</v>
      </c>
    </row>
    <row r="129" spans="2:2">
      <c r="B129" t="s">
        <v>338</v>
      </c>
    </row>
    <row r="131" spans="2:2">
      <c r="B131" t="s">
        <v>339</v>
      </c>
    </row>
    <row r="133" spans="2:2">
      <c r="B133" t="s">
        <v>340</v>
      </c>
    </row>
    <row r="135" spans="2:2">
      <c r="B135" t="s">
        <v>341</v>
      </c>
    </row>
    <row r="137" spans="2:2">
      <c r="B137" t="s">
        <v>342</v>
      </c>
    </row>
    <row r="139" spans="2:2">
      <c r="B139" t="s">
        <v>343</v>
      </c>
    </row>
    <row r="141" spans="2:2">
      <c r="B141" t="s">
        <v>344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BFA1-32AE-4F32-AC3C-833DAEF3200C}">
  <dimension ref="B2:B51"/>
  <sheetViews>
    <sheetView topLeftCell="A9" workbookViewId="0">
      <selection activeCell="L11" sqref="L11"/>
    </sheetView>
  </sheetViews>
  <sheetFormatPr defaultRowHeight="14.25"/>
  <sheetData>
    <row r="2" spans="2:2" ht="17.649999999999999">
      <c r="B2" s="4" t="s">
        <v>345</v>
      </c>
    </row>
    <row r="3" spans="2:2">
      <c r="B3" s="5"/>
    </row>
    <row r="4" spans="2:2">
      <c r="B4" s="6" t="s">
        <v>346</v>
      </c>
    </row>
    <row r="5" spans="2:2">
      <c r="B5" s="6" t="s">
        <v>347</v>
      </c>
    </row>
    <row r="6" spans="2:2">
      <c r="B6" s="6" t="s">
        <v>348</v>
      </c>
    </row>
    <row r="7" spans="2:2">
      <c r="B7" s="6" t="s">
        <v>349</v>
      </c>
    </row>
    <row r="8" spans="2:2">
      <c r="B8" s="6" t="s">
        <v>350</v>
      </c>
    </row>
    <row r="9" spans="2:2">
      <c r="B9" s="6" t="s">
        <v>351</v>
      </c>
    </row>
    <row r="13" spans="2:2" ht="17.649999999999999">
      <c r="B13" s="4" t="s">
        <v>352</v>
      </c>
    </row>
    <row r="14" spans="2:2">
      <c r="B14" s="5"/>
    </row>
    <row r="15" spans="2:2">
      <c r="B15" s="6" t="s">
        <v>353</v>
      </c>
    </row>
    <row r="16" spans="2:2">
      <c r="B16" s="6" t="s">
        <v>354</v>
      </c>
    </row>
    <row r="17" spans="2:2">
      <c r="B17" s="6" t="s">
        <v>355</v>
      </c>
    </row>
    <row r="18" spans="2:2">
      <c r="B18" s="6" t="s">
        <v>356</v>
      </c>
    </row>
    <row r="19" spans="2:2">
      <c r="B19" s="6" t="s">
        <v>357</v>
      </c>
    </row>
    <row r="23" spans="2:2" ht="17.649999999999999">
      <c r="B23" s="4" t="s">
        <v>358</v>
      </c>
    </row>
    <row r="24" spans="2:2">
      <c r="B24" s="5"/>
    </row>
    <row r="25" spans="2:2">
      <c r="B25" s="6" t="s">
        <v>359</v>
      </c>
    </row>
    <row r="26" spans="2:2">
      <c r="B26" s="6" t="s">
        <v>360</v>
      </c>
    </row>
    <row r="27" spans="2:2">
      <c r="B27" s="6" t="s">
        <v>361</v>
      </c>
    </row>
    <row r="28" spans="2:2">
      <c r="B28" s="6" t="s">
        <v>362</v>
      </c>
    </row>
    <row r="29" spans="2:2">
      <c r="B29" s="6" t="s">
        <v>363</v>
      </c>
    </row>
    <row r="30" spans="2:2">
      <c r="B30" s="6" t="s">
        <v>364</v>
      </c>
    </row>
    <row r="34" spans="2:2" ht="17.649999999999999">
      <c r="B34" s="4" t="s">
        <v>365</v>
      </c>
    </row>
    <row r="35" spans="2:2">
      <c r="B35" s="5"/>
    </row>
    <row r="36" spans="2:2">
      <c r="B36" s="6" t="s">
        <v>366</v>
      </c>
    </row>
    <row r="37" spans="2:2">
      <c r="B37" s="6" t="s">
        <v>367</v>
      </c>
    </row>
    <row r="38" spans="2:2">
      <c r="B38" s="6" t="s">
        <v>368</v>
      </c>
    </row>
    <row r="39" spans="2:2">
      <c r="B39" s="6" t="s">
        <v>369</v>
      </c>
    </row>
    <row r="40" spans="2:2">
      <c r="B40" s="6" t="s">
        <v>370</v>
      </c>
    </row>
    <row r="41" spans="2:2">
      <c r="B41" s="6" t="s">
        <v>371</v>
      </c>
    </row>
    <row r="45" spans="2:2" ht="17.649999999999999">
      <c r="B45" s="4" t="s">
        <v>372</v>
      </c>
    </row>
    <row r="46" spans="2:2">
      <c r="B46" s="5"/>
    </row>
    <row r="47" spans="2:2">
      <c r="B47" s="6" t="s">
        <v>373</v>
      </c>
    </row>
    <row r="48" spans="2:2">
      <c r="B48" s="6" t="s">
        <v>374</v>
      </c>
    </row>
    <row r="49" spans="2:2">
      <c r="B49" s="6" t="s">
        <v>375</v>
      </c>
    </row>
    <row r="50" spans="2:2">
      <c r="B50" s="6" t="s">
        <v>376</v>
      </c>
    </row>
    <row r="51" spans="2:2">
      <c r="B51" s="6" t="s">
        <v>377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C852-8D8A-44F6-81AC-D8645E7466B7}">
  <dimension ref="B2:B80"/>
  <sheetViews>
    <sheetView topLeftCell="A7" zoomScale="130" zoomScaleNormal="130" workbookViewId="0">
      <selection activeCell="B2" sqref="B2:B80"/>
    </sheetView>
  </sheetViews>
  <sheetFormatPr defaultRowHeight="14.25"/>
  <sheetData>
    <row r="2" spans="2:2">
      <c r="B2" t="s">
        <v>385</v>
      </c>
    </row>
    <row r="4" spans="2:2" ht="17.649999999999999">
      <c r="B4" s="4" t="s">
        <v>386</v>
      </c>
    </row>
    <row r="5" spans="2:2">
      <c r="B5" s="5"/>
    </row>
    <row r="6" spans="2:2">
      <c r="B6" s="6" t="s">
        <v>387</v>
      </c>
    </row>
    <row r="7" spans="2:2">
      <c r="B7" s="5"/>
    </row>
    <row r="8" spans="2:2">
      <c r="B8" s="6" t="s">
        <v>388</v>
      </c>
    </row>
    <row r="10" spans="2:2" ht="17.649999999999999">
      <c r="B10" s="4" t="s">
        <v>389</v>
      </c>
    </row>
    <row r="11" spans="2:2">
      <c r="B11" s="5"/>
    </row>
    <row r="12" spans="2:2">
      <c r="B12" s="6" t="s">
        <v>390</v>
      </c>
    </row>
    <row r="13" spans="2:2">
      <c r="B13" s="5"/>
    </row>
    <row r="14" spans="2:2">
      <c r="B14" s="5"/>
    </row>
    <row r="15" spans="2:2">
      <c r="B15" s="12"/>
    </row>
    <row r="16" spans="2:2">
      <c r="B16" s="13" t="s">
        <v>391</v>
      </c>
    </row>
    <row r="17" spans="2:2">
      <c r="B17" s="12"/>
    </row>
    <row r="18" spans="2:2">
      <c r="B18" s="13" t="s">
        <v>392</v>
      </c>
    </row>
    <row r="19" spans="2:2">
      <c r="B19" s="5"/>
    </row>
    <row r="20" spans="2:2">
      <c r="B20" s="6" t="s">
        <v>393</v>
      </c>
    </row>
    <row r="21" spans="2:2">
      <c r="B21" s="5"/>
    </row>
    <row r="22" spans="2:2">
      <c r="B22" s="5"/>
    </row>
    <row r="23" spans="2:2">
      <c r="B23" s="12"/>
    </row>
    <row r="24" spans="2:2">
      <c r="B24" s="13" t="s">
        <v>394</v>
      </c>
    </row>
    <row r="25" spans="2:2">
      <c r="B25" s="12"/>
    </row>
    <row r="26" spans="2:2">
      <c r="B26" s="13" t="s">
        <v>395</v>
      </c>
    </row>
    <row r="27" spans="2:2">
      <c r="B27" s="5"/>
    </row>
    <row r="28" spans="2:2">
      <c r="B28" s="6" t="s">
        <v>396</v>
      </c>
    </row>
    <row r="29" spans="2:2">
      <c r="B29" s="5"/>
    </row>
    <row r="30" spans="2:2">
      <c r="B30" s="5"/>
    </row>
    <row r="31" spans="2:2">
      <c r="B31" s="12"/>
    </row>
    <row r="32" spans="2:2">
      <c r="B32" s="13" t="s">
        <v>397</v>
      </c>
    </row>
    <row r="33" spans="2:2">
      <c r="B33" s="12"/>
    </row>
    <row r="34" spans="2:2">
      <c r="B34" s="13" t="s">
        <v>398</v>
      </c>
    </row>
    <row r="35" spans="2:2">
      <c r="B35" s="5"/>
    </row>
    <row r="36" spans="2:2">
      <c r="B36" s="6" t="s">
        <v>399</v>
      </c>
    </row>
    <row r="37" spans="2:2">
      <c r="B37" s="5"/>
    </row>
    <row r="38" spans="2:2">
      <c r="B38" s="5"/>
    </row>
    <row r="39" spans="2:2">
      <c r="B39" s="12"/>
    </row>
    <row r="40" spans="2:2">
      <c r="B40" s="13" t="s">
        <v>400</v>
      </c>
    </row>
    <row r="41" spans="2:2">
      <c r="B41" s="12"/>
    </row>
    <row r="42" spans="2:2">
      <c r="B42" s="13" t="s">
        <v>401</v>
      </c>
    </row>
    <row r="43" spans="2:2">
      <c r="B43" s="5"/>
    </row>
    <row r="44" spans="2:2">
      <c r="B44" s="6" t="s">
        <v>402</v>
      </c>
    </row>
    <row r="45" spans="2:2">
      <c r="B45" s="5"/>
    </row>
    <row r="46" spans="2:2">
      <c r="B46" s="5"/>
    </row>
    <row r="47" spans="2:2">
      <c r="B47" s="12"/>
    </row>
    <row r="48" spans="2:2">
      <c r="B48" s="13" t="s">
        <v>403</v>
      </c>
    </row>
    <row r="49" spans="2:2">
      <c r="B49" s="12"/>
    </row>
    <row r="50" spans="2:2">
      <c r="B50" s="13" t="s">
        <v>404</v>
      </c>
    </row>
    <row r="51" spans="2:2">
      <c r="B51" s="5"/>
    </row>
    <row r="52" spans="2:2">
      <c r="B52" s="6" t="s">
        <v>405</v>
      </c>
    </row>
    <row r="53" spans="2:2">
      <c r="B53" s="5"/>
    </row>
    <row r="54" spans="2:2">
      <c r="B54" s="5"/>
    </row>
    <row r="55" spans="2:2">
      <c r="B55" s="12"/>
    </row>
    <row r="56" spans="2:2">
      <c r="B56" s="13" t="s">
        <v>406</v>
      </c>
    </row>
    <row r="57" spans="2:2">
      <c r="B57" s="12"/>
    </row>
    <row r="58" spans="2:2">
      <c r="B58" s="13" t="s">
        <v>407</v>
      </c>
    </row>
    <row r="60" spans="2:2" ht="17.649999999999999">
      <c r="B60" s="4" t="s">
        <v>408</v>
      </c>
    </row>
    <row r="61" spans="2:2">
      <c r="B61" s="5"/>
    </row>
    <row r="62" spans="2:2">
      <c r="B62" s="6" t="s">
        <v>409</v>
      </c>
    </row>
    <row r="63" spans="2:2">
      <c r="B63" s="5"/>
    </row>
    <row r="64" spans="2:2">
      <c r="B64" s="6" t="s">
        <v>410</v>
      </c>
    </row>
    <row r="65" spans="2:2">
      <c r="B65" s="5"/>
    </row>
    <row r="66" spans="2:2">
      <c r="B66" s="6" t="s">
        <v>411</v>
      </c>
    </row>
    <row r="68" spans="2:2" ht="17.649999999999999">
      <c r="B68" s="4" t="s">
        <v>412</v>
      </c>
    </row>
    <row r="70" spans="2:2">
      <c r="B70" t="s">
        <v>413</v>
      </c>
    </row>
    <row r="71" spans="2:2">
      <c r="B71" s="5"/>
    </row>
    <row r="72" spans="2:2">
      <c r="B72" s="6" t="s">
        <v>414</v>
      </c>
    </row>
    <row r="73" spans="2:2">
      <c r="B73" s="5"/>
    </row>
    <row r="74" spans="2:2">
      <c r="B74" s="6" t="s">
        <v>415</v>
      </c>
    </row>
    <row r="75" spans="2:2">
      <c r="B75" s="5"/>
    </row>
    <row r="76" spans="2:2">
      <c r="B76" s="6" t="s">
        <v>416</v>
      </c>
    </row>
    <row r="77" spans="2:2">
      <c r="B77" s="5"/>
    </row>
    <row r="78" spans="2:2">
      <c r="B78" s="6" t="s">
        <v>417</v>
      </c>
    </row>
    <row r="80" spans="2:2">
      <c r="B80" t="s">
        <v>418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FEF7-E329-47D2-BE9E-52F7245072B9}">
  <dimension ref="B2:G38"/>
  <sheetViews>
    <sheetView zoomScale="160" zoomScaleNormal="160" workbookViewId="0">
      <selection activeCell="B30" sqref="B30"/>
    </sheetView>
  </sheetViews>
  <sheetFormatPr defaultRowHeight="14.25"/>
  <cols>
    <col min="1" max="1" width="3.46484375" customWidth="1"/>
    <col min="2" max="2" width="15.06640625" bestFit="1" customWidth="1"/>
    <col min="3" max="3" width="17.53125" bestFit="1" customWidth="1"/>
    <col min="4" max="4" width="12.46484375" bestFit="1" customWidth="1"/>
    <col min="6" max="6" width="21" customWidth="1"/>
  </cols>
  <sheetData>
    <row r="2" spans="2:7">
      <c r="B2" t="s">
        <v>378</v>
      </c>
    </row>
    <row r="3" spans="2:7">
      <c r="F3" s="7" t="s">
        <v>379</v>
      </c>
      <c r="G3" s="7"/>
    </row>
    <row r="4" spans="2:7">
      <c r="B4" s="8" t="s">
        <v>380</v>
      </c>
      <c r="C4" t="s">
        <v>382</v>
      </c>
      <c r="D4" t="s">
        <v>383</v>
      </c>
      <c r="F4" s="7"/>
      <c r="G4" s="7"/>
    </row>
    <row r="5" spans="2:7">
      <c r="B5" s="9" t="s">
        <v>68</v>
      </c>
      <c r="C5" s="10">
        <v>72</v>
      </c>
      <c r="D5" s="11">
        <v>40.680555555555557</v>
      </c>
    </row>
    <row r="6" spans="2:7">
      <c r="B6" s="9" t="s">
        <v>95</v>
      </c>
      <c r="C6" s="10">
        <v>64</v>
      </c>
      <c r="D6" s="11">
        <v>45.109375</v>
      </c>
      <c r="F6" t="str" cm="1">
        <f t="array" ref="F6:F12">_xlfn.UNIQUE('Dataset-Range'!A2:A501)</f>
        <v>Customer Support</v>
      </c>
      <c r="G6">
        <f>COUNTIF('Dataset-Range'!$A$2:$A$501,'Create Pivot Table'!F6)</f>
        <v>72</v>
      </c>
    </row>
    <row r="7" spans="2:7">
      <c r="B7" s="9" t="s">
        <v>81</v>
      </c>
      <c r="C7" s="10">
        <v>57</v>
      </c>
      <c r="D7" s="11">
        <v>42.824561403508774</v>
      </c>
      <c r="F7" t="str">
        <v>Sales</v>
      </c>
      <c r="G7">
        <f>COUNTIF('Dataset-Range'!$A$2:$A$501,'Create Pivot Table'!F7)</f>
        <v>82</v>
      </c>
    </row>
    <row r="8" spans="2:7">
      <c r="B8" s="9" t="s">
        <v>102</v>
      </c>
      <c r="C8" s="10">
        <v>81</v>
      </c>
      <c r="D8" s="11">
        <v>42.753086419753089</v>
      </c>
      <c r="F8" t="str">
        <v>Finance</v>
      </c>
      <c r="G8">
        <f>COUNTIF('Dataset-Range'!$A$2:$A$501,'Create Pivot Table'!F8)</f>
        <v>57</v>
      </c>
    </row>
    <row r="9" spans="2:7">
      <c r="B9" s="9" t="s">
        <v>100</v>
      </c>
      <c r="C9" s="10">
        <v>73</v>
      </c>
      <c r="D9" s="11">
        <v>45.054794520547944</v>
      </c>
      <c r="F9" t="str">
        <v>Marketing</v>
      </c>
      <c r="G9">
        <f>COUNTIF('Dataset-Range'!$A$2:$A$501,'Create Pivot Table'!F9)</f>
        <v>71</v>
      </c>
    </row>
    <row r="10" spans="2:7">
      <c r="B10" s="9" t="s">
        <v>88</v>
      </c>
      <c r="C10" s="10">
        <v>71</v>
      </c>
      <c r="D10" s="11">
        <v>42.971830985915496</v>
      </c>
      <c r="F10" t="str">
        <v>Engineering</v>
      </c>
      <c r="G10">
        <f>COUNTIF('Dataset-Range'!$A$2:$A$501,'Create Pivot Table'!F10)</f>
        <v>64</v>
      </c>
    </row>
    <row r="11" spans="2:7">
      <c r="B11" s="9" t="s">
        <v>75</v>
      </c>
      <c r="C11" s="10">
        <v>82</v>
      </c>
      <c r="D11" s="11">
        <v>43.365853658536587</v>
      </c>
      <c r="F11" t="str">
        <v>IT</v>
      </c>
      <c r="G11">
        <f>COUNTIF('Dataset-Range'!$A$2:$A$501,'Create Pivot Table'!F11)</f>
        <v>73</v>
      </c>
    </row>
    <row r="12" spans="2:7">
      <c r="B12" s="9" t="s">
        <v>381</v>
      </c>
      <c r="C12" s="10">
        <v>500</v>
      </c>
      <c r="D12" s="11">
        <v>43.231999999999999</v>
      </c>
      <c r="F12" t="str">
        <v>HR</v>
      </c>
      <c r="G12">
        <f>COUNTIF('Dataset-Range'!$A$2:$A$501,'Create Pivot Table'!F12)</f>
        <v>81</v>
      </c>
    </row>
    <row r="16" spans="2:7">
      <c r="B16" s="8" t="s">
        <v>380</v>
      </c>
      <c r="C16" t="s">
        <v>382</v>
      </c>
    </row>
    <row r="17" spans="2:3">
      <c r="B17" s="9" t="s">
        <v>68</v>
      </c>
      <c r="C17" s="10">
        <v>72</v>
      </c>
    </row>
    <row r="18" spans="2:3">
      <c r="B18" s="9" t="s">
        <v>95</v>
      </c>
      <c r="C18" s="10">
        <v>64</v>
      </c>
    </row>
    <row r="19" spans="2:3">
      <c r="B19" s="9" t="s">
        <v>81</v>
      </c>
      <c r="C19" s="10">
        <v>57</v>
      </c>
    </row>
    <row r="20" spans="2:3">
      <c r="B20" s="9" t="s">
        <v>102</v>
      </c>
      <c r="C20" s="10">
        <v>81</v>
      </c>
    </row>
    <row r="21" spans="2:3">
      <c r="B21" s="9" t="s">
        <v>100</v>
      </c>
      <c r="C21" s="10">
        <v>73</v>
      </c>
    </row>
    <row r="22" spans="2:3">
      <c r="B22" s="9" t="s">
        <v>88</v>
      </c>
      <c r="C22" s="10">
        <v>71</v>
      </c>
    </row>
    <row r="23" spans="2:3">
      <c r="B23" s="9" t="s">
        <v>75</v>
      </c>
      <c r="C23" s="10">
        <v>82</v>
      </c>
    </row>
    <row r="24" spans="2:3">
      <c r="B24" s="9" t="s">
        <v>381</v>
      </c>
      <c r="C24" s="10">
        <v>500</v>
      </c>
    </row>
    <row r="28" spans="2:3">
      <c r="B28" t="s">
        <v>384</v>
      </c>
    </row>
    <row r="30" spans="2:3">
      <c r="B30" s="8" t="s">
        <v>380</v>
      </c>
      <c r="C30" t="s">
        <v>382</v>
      </c>
    </row>
    <row r="31" spans="2:3">
      <c r="B31" s="9" t="s">
        <v>68</v>
      </c>
      <c r="C31" s="10">
        <v>72</v>
      </c>
    </row>
    <row r="32" spans="2:3">
      <c r="B32" s="9" t="s">
        <v>95</v>
      </c>
      <c r="C32" s="10">
        <v>64</v>
      </c>
    </row>
    <row r="33" spans="2:3">
      <c r="B33" s="9" t="s">
        <v>81</v>
      </c>
      <c r="C33" s="10">
        <v>57</v>
      </c>
    </row>
    <row r="34" spans="2:3">
      <c r="B34" s="9" t="s">
        <v>102</v>
      </c>
      <c r="C34" s="10">
        <v>81</v>
      </c>
    </row>
    <row r="35" spans="2:3">
      <c r="B35" s="9" t="s">
        <v>100</v>
      </c>
      <c r="C35" s="10">
        <v>73</v>
      </c>
    </row>
    <row r="36" spans="2:3">
      <c r="B36" s="9" t="s">
        <v>88</v>
      </c>
      <c r="C36" s="10">
        <v>71</v>
      </c>
    </row>
    <row r="37" spans="2:3">
      <c r="B37" s="9" t="s">
        <v>75</v>
      </c>
      <c r="C37" s="10">
        <v>82</v>
      </c>
    </row>
    <row r="38" spans="2:3">
      <c r="B38" s="9" t="s">
        <v>381</v>
      </c>
      <c r="C38" s="10">
        <v>500</v>
      </c>
    </row>
  </sheetData>
  <mergeCells count="1">
    <mergeCell ref="F3: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D05F-9E7F-4C55-859E-B808260858D1}">
  <dimension ref="B1:Q111"/>
  <sheetViews>
    <sheetView topLeftCell="A34" zoomScaleNormal="100" workbookViewId="0">
      <selection activeCell="B56" sqref="B56:B57"/>
    </sheetView>
  </sheetViews>
  <sheetFormatPr defaultRowHeight="14.25"/>
  <cols>
    <col min="2" max="2" width="17.9296875" bestFit="1" customWidth="1"/>
    <col min="3" max="3" width="19" bestFit="1" customWidth="1"/>
    <col min="4" max="4" width="14.73046875" bestFit="1" customWidth="1"/>
    <col min="5" max="5" width="19" bestFit="1" customWidth="1"/>
    <col min="6" max="6" width="15.796875" bestFit="1" customWidth="1"/>
    <col min="7" max="7" width="7.265625" bestFit="1" customWidth="1"/>
    <col min="8" max="8" width="6.06640625" bestFit="1" customWidth="1"/>
    <col min="9" max="9" width="8.73046875" bestFit="1" customWidth="1"/>
    <col min="10" max="10" width="10.46484375" bestFit="1" customWidth="1"/>
    <col min="11" max="11" width="14.73046875" bestFit="1" customWidth="1"/>
    <col min="12" max="12" width="19" bestFit="1" customWidth="1"/>
    <col min="13" max="13" width="15.796875" bestFit="1" customWidth="1"/>
    <col min="14" max="14" width="7.265625" bestFit="1" customWidth="1"/>
    <col min="15" max="15" width="6.06640625" bestFit="1" customWidth="1"/>
    <col min="16" max="16" width="8.73046875" bestFit="1" customWidth="1"/>
    <col min="17" max="17" width="10.46484375" bestFit="1" customWidth="1"/>
  </cols>
  <sheetData>
    <row r="1" spans="2:17">
      <c r="L1" s="8" t="s">
        <v>57</v>
      </c>
      <c r="M1" t="s">
        <v>82</v>
      </c>
    </row>
    <row r="3" spans="2:17">
      <c r="B3" s="8" t="s">
        <v>380</v>
      </c>
      <c r="C3" t="s">
        <v>382</v>
      </c>
      <c r="E3" s="8" t="s">
        <v>382</v>
      </c>
      <c r="F3" s="8" t="s">
        <v>419</v>
      </c>
      <c r="L3" s="8" t="s">
        <v>382</v>
      </c>
      <c r="M3" s="8" t="s">
        <v>419</v>
      </c>
    </row>
    <row r="4" spans="2:17">
      <c r="B4" s="9" t="s">
        <v>68</v>
      </c>
      <c r="C4" s="10">
        <v>72</v>
      </c>
      <c r="E4" s="8" t="s">
        <v>380</v>
      </c>
      <c r="F4" t="s">
        <v>77</v>
      </c>
      <c r="G4" t="s">
        <v>90</v>
      </c>
      <c r="H4" t="s">
        <v>98</v>
      </c>
      <c r="I4" t="s">
        <v>70</v>
      </c>
      <c r="J4" t="s">
        <v>381</v>
      </c>
      <c r="L4" s="8" t="s">
        <v>380</v>
      </c>
      <c r="M4" t="s">
        <v>77</v>
      </c>
      <c r="N4" t="s">
        <v>90</v>
      </c>
      <c r="O4" t="s">
        <v>98</v>
      </c>
      <c r="P4" t="s">
        <v>70</v>
      </c>
      <c r="Q4" t="s">
        <v>381</v>
      </c>
    </row>
    <row r="5" spans="2:17">
      <c r="B5" s="14" t="s">
        <v>77</v>
      </c>
      <c r="C5" s="10">
        <v>18</v>
      </c>
      <c r="E5" s="9" t="s">
        <v>68</v>
      </c>
      <c r="F5" s="10">
        <v>18</v>
      </c>
      <c r="G5" s="10">
        <v>22</v>
      </c>
      <c r="H5" s="10">
        <v>16</v>
      </c>
      <c r="I5" s="10">
        <v>16</v>
      </c>
      <c r="J5" s="10">
        <v>72</v>
      </c>
      <c r="L5" s="9" t="s">
        <v>68</v>
      </c>
      <c r="M5" s="10">
        <v>5</v>
      </c>
      <c r="N5" s="10">
        <v>4</v>
      </c>
      <c r="O5" s="10">
        <v>7</v>
      </c>
      <c r="P5" s="10">
        <v>3</v>
      </c>
      <c r="Q5" s="10">
        <v>19</v>
      </c>
    </row>
    <row r="6" spans="2:17">
      <c r="B6" s="14" t="s">
        <v>90</v>
      </c>
      <c r="C6" s="10">
        <v>22</v>
      </c>
      <c r="E6" s="14" t="s">
        <v>71</v>
      </c>
      <c r="F6" s="10">
        <v>7</v>
      </c>
      <c r="G6" s="10">
        <v>7</v>
      </c>
      <c r="H6" s="10">
        <v>7</v>
      </c>
      <c r="I6" s="10">
        <v>4</v>
      </c>
      <c r="J6" s="10">
        <v>25</v>
      </c>
      <c r="L6" s="9" t="s">
        <v>95</v>
      </c>
      <c r="M6" s="10">
        <v>10</v>
      </c>
      <c r="N6" s="10"/>
      <c r="O6" s="10">
        <v>3</v>
      </c>
      <c r="P6" s="10">
        <v>6</v>
      </c>
      <c r="Q6" s="10">
        <v>19</v>
      </c>
    </row>
    <row r="7" spans="2:17">
      <c r="B7" s="14" t="s">
        <v>98</v>
      </c>
      <c r="C7" s="10">
        <v>16</v>
      </c>
      <c r="E7" s="14" t="s">
        <v>93</v>
      </c>
      <c r="F7" s="10">
        <v>4</v>
      </c>
      <c r="G7" s="10">
        <v>5</v>
      </c>
      <c r="H7" s="10">
        <v>2</v>
      </c>
      <c r="I7" s="10">
        <v>3</v>
      </c>
      <c r="J7" s="10">
        <v>14</v>
      </c>
      <c r="L7" s="9" t="s">
        <v>81</v>
      </c>
      <c r="M7" s="10">
        <v>6</v>
      </c>
      <c r="N7" s="10">
        <v>3</v>
      </c>
      <c r="O7" s="10">
        <v>2</v>
      </c>
      <c r="P7" s="10">
        <v>3</v>
      </c>
      <c r="Q7" s="10">
        <v>14</v>
      </c>
    </row>
    <row r="8" spans="2:17">
      <c r="B8" s="14" t="s">
        <v>70</v>
      </c>
      <c r="C8" s="10">
        <v>16</v>
      </c>
      <c r="E8" s="14" t="s">
        <v>82</v>
      </c>
      <c r="F8" s="10">
        <v>5</v>
      </c>
      <c r="G8" s="10">
        <v>4</v>
      </c>
      <c r="H8" s="10">
        <v>7</v>
      </c>
      <c r="I8" s="10">
        <v>3</v>
      </c>
      <c r="J8" s="10">
        <v>19</v>
      </c>
      <c r="L8" s="9" t="s">
        <v>102</v>
      </c>
      <c r="M8" s="10">
        <v>4</v>
      </c>
      <c r="N8" s="10">
        <v>4</v>
      </c>
      <c r="O8" s="10">
        <v>4</v>
      </c>
      <c r="P8" s="10"/>
      <c r="Q8" s="10">
        <v>12</v>
      </c>
    </row>
    <row r="9" spans="2:17">
      <c r="B9" s="9" t="s">
        <v>95</v>
      </c>
      <c r="C9" s="10">
        <v>64</v>
      </c>
      <c r="E9" s="14" t="s">
        <v>91</v>
      </c>
      <c r="F9" s="10">
        <v>2</v>
      </c>
      <c r="G9" s="10">
        <v>6</v>
      </c>
      <c r="H9" s="10"/>
      <c r="I9" s="10">
        <v>6</v>
      </c>
      <c r="J9" s="10">
        <v>14</v>
      </c>
      <c r="L9" s="9" t="s">
        <v>100</v>
      </c>
      <c r="M9" s="10">
        <v>8</v>
      </c>
      <c r="N9" s="10">
        <v>3</v>
      </c>
      <c r="O9" s="10">
        <v>5</v>
      </c>
      <c r="P9" s="10">
        <v>5</v>
      </c>
      <c r="Q9" s="10">
        <v>21</v>
      </c>
    </row>
    <row r="10" spans="2:17">
      <c r="B10" s="14" t="s">
        <v>77</v>
      </c>
      <c r="C10" s="10">
        <v>19</v>
      </c>
      <c r="E10" s="9" t="s">
        <v>95</v>
      </c>
      <c r="F10" s="10">
        <v>19</v>
      </c>
      <c r="G10" s="10">
        <v>11</v>
      </c>
      <c r="H10" s="10">
        <v>16</v>
      </c>
      <c r="I10" s="10">
        <v>18</v>
      </c>
      <c r="J10" s="10">
        <v>64</v>
      </c>
      <c r="L10" s="9" t="s">
        <v>88</v>
      </c>
      <c r="M10" s="10">
        <v>6</v>
      </c>
      <c r="N10" s="10">
        <v>4</v>
      </c>
      <c r="O10" s="10">
        <v>3</v>
      </c>
      <c r="P10" s="10">
        <v>7</v>
      </c>
      <c r="Q10" s="10">
        <v>20</v>
      </c>
    </row>
    <row r="11" spans="2:17">
      <c r="B11" s="14" t="s">
        <v>90</v>
      </c>
      <c r="C11" s="10">
        <v>11</v>
      </c>
      <c r="E11" s="14" t="s">
        <v>71</v>
      </c>
      <c r="F11" s="10">
        <v>4</v>
      </c>
      <c r="G11" s="10">
        <v>2</v>
      </c>
      <c r="H11" s="10">
        <v>6</v>
      </c>
      <c r="I11" s="10">
        <v>4</v>
      </c>
      <c r="J11" s="10">
        <v>16</v>
      </c>
      <c r="L11" s="9" t="s">
        <v>75</v>
      </c>
      <c r="M11" s="10">
        <v>5</v>
      </c>
      <c r="N11" s="10">
        <v>7</v>
      </c>
      <c r="O11" s="10">
        <v>9</v>
      </c>
      <c r="P11" s="10">
        <v>3</v>
      </c>
      <c r="Q11" s="10">
        <v>24</v>
      </c>
    </row>
    <row r="12" spans="2:17">
      <c r="B12" s="14" t="s">
        <v>98</v>
      </c>
      <c r="C12" s="10">
        <v>16</v>
      </c>
      <c r="E12" s="14" t="s">
        <v>93</v>
      </c>
      <c r="F12" s="10">
        <v>2</v>
      </c>
      <c r="G12" s="10">
        <v>5</v>
      </c>
      <c r="H12" s="10">
        <v>3</v>
      </c>
      <c r="I12" s="10">
        <v>5</v>
      </c>
      <c r="J12" s="10">
        <v>15</v>
      </c>
      <c r="L12" s="9" t="s">
        <v>381</v>
      </c>
      <c r="M12" s="10">
        <v>44</v>
      </c>
      <c r="N12" s="10">
        <v>25</v>
      </c>
      <c r="O12" s="10">
        <v>33</v>
      </c>
      <c r="P12" s="10">
        <v>27</v>
      </c>
      <c r="Q12" s="10">
        <v>129</v>
      </c>
    </row>
    <row r="13" spans="2:17">
      <c r="B13" s="14" t="s">
        <v>70</v>
      </c>
      <c r="C13" s="10">
        <v>18</v>
      </c>
      <c r="E13" s="14" t="s">
        <v>82</v>
      </c>
      <c r="F13" s="10">
        <v>10</v>
      </c>
      <c r="G13" s="10"/>
      <c r="H13" s="10">
        <v>3</v>
      </c>
      <c r="I13" s="10">
        <v>6</v>
      </c>
      <c r="J13" s="10">
        <v>19</v>
      </c>
    </row>
    <row r="14" spans="2:17">
      <c r="B14" s="9" t="s">
        <v>81</v>
      </c>
      <c r="C14" s="10">
        <v>57</v>
      </c>
      <c r="E14" s="14" t="s">
        <v>91</v>
      </c>
      <c r="F14" s="10">
        <v>3</v>
      </c>
      <c r="G14" s="10">
        <v>4</v>
      </c>
      <c r="H14" s="10">
        <v>4</v>
      </c>
      <c r="I14" s="10">
        <v>3</v>
      </c>
      <c r="J14" s="10">
        <v>14</v>
      </c>
    </row>
    <row r="15" spans="2:17">
      <c r="B15" s="14" t="s">
        <v>77</v>
      </c>
      <c r="C15" s="10">
        <v>16</v>
      </c>
      <c r="E15" s="9" t="s">
        <v>81</v>
      </c>
      <c r="F15" s="10">
        <v>16</v>
      </c>
      <c r="G15" s="10">
        <v>14</v>
      </c>
      <c r="H15" s="10">
        <v>16</v>
      </c>
      <c r="I15" s="10">
        <v>11</v>
      </c>
      <c r="J15" s="10">
        <v>57</v>
      </c>
    </row>
    <row r="16" spans="2:17">
      <c r="B16" s="14" t="s">
        <v>90</v>
      </c>
      <c r="C16" s="10">
        <v>14</v>
      </c>
      <c r="E16" s="14" t="s">
        <v>71</v>
      </c>
      <c r="F16" s="10">
        <v>2</v>
      </c>
      <c r="G16" s="10">
        <v>2</v>
      </c>
      <c r="H16" s="10">
        <v>4</v>
      </c>
      <c r="I16" s="10">
        <v>3</v>
      </c>
      <c r="J16" s="10">
        <v>11</v>
      </c>
    </row>
    <row r="17" spans="2:10">
      <c r="B17" s="14" t="s">
        <v>98</v>
      </c>
      <c r="C17" s="10">
        <v>16</v>
      </c>
      <c r="E17" s="14" t="s">
        <v>93</v>
      </c>
      <c r="F17" s="10">
        <v>3</v>
      </c>
      <c r="G17" s="10">
        <v>5</v>
      </c>
      <c r="H17" s="10">
        <v>8</v>
      </c>
      <c r="I17" s="10">
        <v>3</v>
      </c>
      <c r="J17" s="10">
        <v>19</v>
      </c>
    </row>
    <row r="18" spans="2:10">
      <c r="B18" s="14" t="s">
        <v>70</v>
      </c>
      <c r="C18" s="10">
        <v>11</v>
      </c>
      <c r="E18" s="14" t="s">
        <v>82</v>
      </c>
      <c r="F18" s="10">
        <v>6</v>
      </c>
      <c r="G18" s="10">
        <v>3</v>
      </c>
      <c r="H18" s="10">
        <v>2</v>
      </c>
      <c r="I18" s="10">
        <v>3</v>
      </c>
      <c r="J18" s="10">
        <v>14</v>
      </c>
    </row>
    <row r="19" spans="2:10">
      <c r="B19" s="9" t="s">
        <v>102</v>
      </c>
      <c r="C19" s="10">
        <v>81</v>
      </c>
      <c r="E19" s="14" t="s">
        <v>91</v>
      </c>
      <c r="F19" s="10">
        <v>5</v>
      </c>
      <c r="G19" s="10">
        <v>4</v>
      </c>
      <c r="H19" s="10">
        <v>2</v>
      </c>
      <c r="I19" s="10">
        <v>2</v>
      </c>
      <c r="J19" s="10">
        <v>13</v>
      </c>
    </row>
    <row r="20" spans="2:10">
      <c r="B20" s="14" t="s">
        <v>77</v>
      </c>
      <c r="C20" s="10">
        <v>21</v>
      </c>
      <c r="E20" s="9" t="s">
        <v>102</v>
      </c>
      <c r="F20" s="10">
        <v>21</v>
      </c>
      <c r="G20" s="10">
        <v>25</v>
      </c>
      <c r="H20" s="10">
        <v>17</v>
      </c>
      <c r="I20" s="10">
        <v>18</v>
      </c>
      <c r="J20" s="10">
        <v>81</v>
      </c>
    </row>
    <row r="21" spans="2:10">
      <c r="B21" s="14" t="s">
        <v>90</v>
      </c>
      <c r="C21" s="10">
        <v>25</v>
      </c>
      <c r="E21" s="14" t="s">
        <v>71</v>
      </c>
      <c r="F21" s="10">
        <v>6</v>
      </c>
      <c r="G21" s="10">
        <v>8</v>
      </c>
      <c r="H21" s="10">
        <v>7</v>
      </c>
      <c r="I21" s="10">
        <v>6</v>
      </c>
      <c r="J21" s="10">
        <v>27</v>
      </c>
    </row>
    <row r="22" spans="2:10">
      <c r="B22" s="14" t="s">
        <v>98</v>
      </c>
      <c r="C22" s="10">
        <v>17</v>
      </c>
      <c r="E22" s="14" t="s">
        <v>93</v>
      </c>
      <c r="F22" s="10">
        <v>8</v>
      </c>
      <c r="G22" s="10">
        <v>10</v>
      </c>
      <c r="H22" s="10">
        <v>4</v>
      </c>
      <c r="I22" s="10">
        <v>8</v>
      </c>
      <c r="J22" s="10">
        <v>30</v>
      </c>
    </row>
    <row r="23" spans="2:10">
      <c r="B23" s="14" t="s">
        <v>70</v>
      </c>
      <c r="C23" s="10">
        <v>18</v>
      </c>
      <c r="E23" s="14" t="s">
        <v>82</v>
      </c>
      <c r="F23" s="10">
        <v>4</v>
      </c>
      <c r="G23" s="10">
        <v>4</v>
      </c>
      <c r="H23" s="10">
        <v>4</v>
      </c>
      <c r="I23" s="10"/>
      <c r="J23" s="10">
        <v>12</v>
      </c>
    </row>
    <row r="24" spans="2:10">
      <c r="B24" s="9" t="s">
        <v>100</v>
      </c>
      <c r="C24" s="10">
        <v>73</v>
      </c>
      <c r="E24" s="14" t="s">
        <v>91</v>
      </c>
      <c r="F24" s="10">
        <v>3</v>
      </c>
      <c r="G24" s="10">
        <v>3</v>
      </c>
      <c r="H24" s="10">
        <v>2</v>
      </c>
      <c r="I24" s="10">
        <v>4</v>
      </c>
      <c r="J24" s="10">
        <v>12</v>
      </c>
    </row>
    <row r="25" spans="2:10">
      <c r="B25" s="14" t="s">
        <v>77</v>
      </c>
      <c r="C25" s="10">
        <v>24</v>
      </c>
      <c r="E25" s="9" t="s">
        <v>100</v>
      </c>
      <c r="F25" s="10">
        <v>24</v>
      </c>
      <c r="G25" s="10">
        <v>15</v>
      </c>
      <c r="H25" s="10">
        <v>16</v>
      </c>
      <c r="I25" s="10">
        <v>18</v>
      </c>
      <c r="J25" s="10">
        <v>73</v>
      </c>
    </row>
    <row r="26" spans="2:10">
      <c r="B26" s="14" t="s">
        <v>90</v>
      </c>
      <c r="C26" s="10">
        <v>15</v>
      </c>
      <c r="E26" s="14" t="s">
        <v>71</v>
      </c>
      <c r="F26" s="10">
        <v>4</v>
      </c>
      <c r="G26" s="10">
        <v>3</v>
      </c>
      <c r="H26" s="10">
        <v>3</v>
      </c>
      <c r="I26" s="10">
        <v>7</v>
      </c>
      <c r="J26" s="10">
        <v>17</v>
      </c>
    </row>
    <row r="27" spans="2:10">
      <c r="B27" s="14" t="s">
        <v>98</v>
      </c>
      <c r="C27" s="10">
        <v>16</v>
      </c>
      <c r="E27" s="14" t="s">
        <v>93</v>
      </c>
      <c r="F27" s="10">
        <v>7</v>
      </c>
      <c r="G27" s="10">
        <v>4</v>
      </c>
      <c r="H27" s="10">
        <v>4</v>
      </c>
      <c r="I27" s="10">
        <v>4</v>
      </c>
      <c r="J27" s="10">
        <v>19</v>
      </c>
    </row>
    <row r="28" spans="2:10">
      <c r="B28" s="14" t="s">
        <v>70</v>
      </c>
      <c r="C28" s="10">
        <v>18</v>
      </c>
      <c r="E28" s="14" t="s">
        <v>82</v>
      </c>
      <c r="F28" s="10">
        <v>8</v>
      </c>
      <c r="G28" s="10">
        <v>3</v>
      </c>
      <c r="H28" s="10">
        <v>5</v>
      </c>
      <c r="I28" s="10">
        <v>5</v>
      </c>
      <c r="J28" s="10">
        <v>21</v>
      </c>
    </row>
    <row r="29" spans="2:10">
      <c r="B29" s="9" t="s">
        <v>88</v>
      </c>
      <c r="C29" s="10">
        <v>71</v>
      </c>
      <c r="E29" s="14" t="s">
        <v>91</v>
      </c>
      <c r="F29" s="10">
        <v>5</v>
      </c>
      <c r="G29" s="10">
        <v>5</v>
      </c>
      <c r="H29" s="10">
        <v>4</v>
      </c>
      <c r="I29" s="10">
        <v>2</v>
      </c>
      <c r="J29" s="10">
        <v>16</v>
      </c>
    </row>
    <row r="30" spans="2:10">
      <c r="B30" s="14" t="s">
        <v>77</v>
      </c>
      <c r="C30" s="10">
        <v>19</v>
      </c>
      <c r="E30" s="9" t="s">
        <v>88</v>
      </c>
      <c r="F30" s="10">
        <v>19</v>
      </c>
      <c r="G30" s="10">
        <v>19</v>
      </c>
      <c r="H30" s="10">
        <v>17</v>
      </c>
      <c r="I30" s="10">
        <v>16</v>
      </c>
      <c r="J30" s="10">
        <v>71</v>
      </c>
    </row>
    <row r="31" spans="2:10">
      <c r="B31" s="14" t="s">
        <v>90</v>
      </c>
      <c r="C31" s="10">
        <v>19</v>
      </c>
      <c r="E31" s="14" t="s">
        <v>71</v>
      </c>
      <c r="F31" s="10">
        <v>3</v>
      </c>
      <c r="G31" s="10">
        <v>4</v>
      </c>
      <c r="H31" s="10">
        <v>4</v>
      </c>
      <c r="I31" s="10">
        <v>4</v>
      </c>
      <c r="J31" s="10">
        <v>15</v>
      </c>
    </row>
    <row r="32" spans="2:10">
      <c r="B32" s="14" t="s">
        <v>98</v>
      </c>
      <c r="C32" s="10">
        <v>17</v>
      </c>
      <c r="E32" s="14" t="s">
        <v>93</v>
      </c>
      <c r="F32" s="10">
        <v>6</v>
      </c>
      <c r="G32" s="10">
        <v>4</v>
      </c>
      <c r="H32" s="10">
        <v>7</v>
      </c>
      <c r="I32" s="10">
        <v>3</v>
      </c>
      <c r="J32" s="10">
        <v>20</v>
      </c>
    </row>
    <row r="33" spans="2:11">
      <c r="B33" s="14" t="s">
        <v>70</v>
      </c>
      <c r="C33" s="10">
        <v>16</v>
      </c>
      <c r="E33" s="14" t="s">
        <v>82</v>
      </c>
      <c r="F33" s="10">
        <v>6</v>
      </c>
      <c r="G33" s="10">
        <v>4</v>
      </c>
      <c r="H33" s="10">
        <v>3</v>
      </c>
      <c r="I33" s="10">
        <v>7</v>
      </c>
      <c r="J33" s="10">
        <v>20</v>
      </c>
    </row>
    <row r="34" spans="2:11">
      <c r="B34" s="9" t="s">
        <v>75</v>
      </c>
      <c r="C34" s="10">
        <v>82</v>
      </c>
      <c r="E34" s="14" t="s">
        <v>91</v>
      </c>
      <c r="F34" s="10">
        <v>4</v>
      </c>
      <c r="G34" s="10">
        <v>7</v>
      </c>
      <c r="H34" s="10">
        <v>3</v>
      </c>
      <c r="I34" s="10">
        <v>2</v>
      </c>
      <c r="J34" s="10">
        <v>16</v>
      </c>
    </row>
    <row r="35" spans="2:11">
      <c r="B35" s="14" t="s">
        <v>77</v>
      </c>
      <c r="C35" s="10">
        <v>18</v>
      </c>
      <c r="E35" s="9" t="s">
        <v>75</v>
      </c>
      <c r="F35" s="10">
        <v>18</v>
      </c>
      <c r="G35" s="10">
        <v>24</v>
      </c>
      <c r="H35" s="10">
        <v>25</v>
      </c>
      <c r="I35" s="10">
        <v>15</v>
      </c>
      <c r="J35" s="10">
        <v>82</v>
      </c>
    </row>
    <row r="36" spans="2:11">
      <c r="B36" s="14" t="s">
        <v>90</v>
      </c>
      <c r="C36" s="10">
        <v>24</v>
      </c>
      <c r="E36" s="14" t="s">
        <v>71</v>
      </c>
      <c r="F36" s="10">
        <v>4</v>
      </c>
      <c r="G36" s="10">
        <v>4</v>
      </c>
      <c r="H36" s="10">
        <v>4</v>
      </c>
      <c r="I36" s="10">
        <v>6</v>
      </c>
      <c r="J36" s="10">
        <v>18</v>
      </c>
    </row>
    <row r="37" spans="2:11">
      <c r="B37" s="14" t="s">
        <v>98</v>
      </c>
      <c r="C37" s="10">
        <v>25</v>
      </c>
      <c r="E37" s="14" t="s">
        <v>93</v>
      </c>
      <c r="F37" s="10">
        <v>4</v>
      </c>
      <c r="G37" s="10">
        <v>6</v>
      </c>
      <c r="H37" s="10">
        <v>5</v>
      </c>
      <c r="I37" s="10">
        <v>4</v>
      </c>
      <c r="J37" s="10">
        <v>19</v>
      </c>
    </row>
    <row r="38" spans="2:11">
      <c r="B38" s="14" t="s">
        <v>70</v>
      </c>
      <c r="C38" s="10">
        <v>15</v>
      </c>
      <c r="E38" s="14" t="s">
        <v>82</v>
      </c>
      <c r="F38" s="10">
        <v>5</v>
      </c>
      <c r="G38" s="10">
        <v>7</v>
      </c>
      <c r="H38" s="10">
        <v>9</v>
      </c>
      <c r="I38" s="10">
        <v>3</v>
      </c>
      <c r="J38" s="10">
        <v>24</v>
      </c>
    </row>
    <row r="39" spans="2:11">
      <c r="B39" s="9" t="s">
        <v>381</v>
      </c>
      <c r="C39" s="10">
        <v>500</v>
      </c>
      <c r="E39" s="14" t="s">
        <v>91</v>
      </c>
      <c r="F39" s="10">
        <v>5</v>
      </c>
      <c r="G39" s="10">
        <v>7</v>
      </c>
      <c r="H39" s="10">
        <v>7</v>
      </c>
      <c r="I39" s="10">
        <v>2</v>
      </c>
      <c r="J39" s="10">
        <v>21</v>
      </c>
    </row>
    <row r="40" spans="2:11">
      <c r="E40" s="9" t="s">
        <v>381</v>
      </c>
      <c r="F40" s="10">
        <v>135</v>
      </c>
      <c r="G40" s="10">
        <v>130</v>
      </c>
      <c r="H40" s="10">
        <v>123</v>
      </c>
      <c r="I40" s="10">
        <v>112</v>
      </c>
      <c r="J40" s="10">
        <v>500</v>
      </c>
    </row>
    <row r="45" spans="2:11" s="15" customFormat="1"/>
    <row r="48" spans="2:11">
      <c r="B48" s="8" t="s">
        <v>420</v>
      </c>
      <c r="C48" s="8" t="s">
        <v>419</v>
      </c>
      <c r="I48" s="8" t="s">
        <v>420</v>
      </c>
      <c r="K48" s="8" t="s">
        <v>56</v>
      </c>
    </row>
    <row r="49" spans="2:15">
      <c r="B49" s="8" t="s">
        <v>380</v>
      </c>
      <c r="C49" t="s">
        <v>77</v>
      </c>
      <c r="D49" t="s">
        <v>90</v>
      </c>
      <c r="E49" t="s">
        <v>98</v>
      </c>
      <c r="F49" t="s">
        <v>70</v>
      </c>
      <c r="G49" t="s">
        <v>381</v>
      </c>
      <c r="I49" s="8" t="s">
        <v>54</v>
      </c>
      <c r="J49" s="8" t="s">
        <v>55</v>
      </c>
      <c r="K49" t="s">
        <v>77</v>
      </c>
      <c r="L49" t="s">
        <v>90</v>
      </c>
      <c r="M49" t="s">
        <v>98</v>
      </c>
      <c r="N49" t="s">
        <v>70</v>
      </c>
      <c r="O49" t="s">
        <v>381</v>
      </c>
    </row>
    <row r="50" spans="2:15">
      <c r="B50" s="9" t="s">
        <v>68</v>
      </c>
      <c r="C50" s="10">
        <v>1086273</v>
      </c>
      <c r="D50" s="10">
        <v>1628733</v>
      </c>
      <c r="E50" s="10">
        <v>1331746</v>
      </c>
      <c r="F50" s="10">
        <v>1187367</v>
      </c>
      <c r="G50" s="10">
        <v>5234119</v>
      </c>
      <c r="I50" t="s">
        <v>68</v>
      </c>
      <c r="K50" s="16">
        <v>1086273</v>
      </c>
      <c r="L50" s="16">
        <v>1628733</v>
      </c>
      <c r="M50" s="16">
        <v>1331746</v>
      </c>
      <c r="N50" s="16">
        <v>1187367</v>
      </c>
      <c r="O50" s="16">
        <v>5234119</v>
      </c>
    </row>
    <row r="51" spans="2:15">
      <c r="B51" s="14" t="s">
        <v>76</v>
      </c>
      <c r="C51" s="10">
        <v>128783</v>
      </c>
      <c r="D51" s="10">
        <v>542026</v>
      </c>
      <c r="E51" s="10">
        <v>182904</v>
      </c>
      <c r="F51" s="10">
        <v>196375</v>
      </c>
      <c r="G51" s="10">
        <v>1050088</v>
      </c>
      <c r="J51" t="s">
        <v>76</v>
      </c>
      <c r="K51" s="16">
        <v>128783</v>
      </c>
      <c r="L51" s="16">
        <v>542026</v>
      </c>
      <c r="M51" s="16">
        <v>182904</v>
      </c>
      <c r="N51" s="16">
        <v>196375</v>
      </c>
      <c r="O51" s="16">
        <v>1050088</v>
      </c>
    </row>
    <row r="52" spans="2:15">
      <c r="B52" s="14" t="s">
        <v>85</v>
      </c>
      <c r="C52" s="10">
        <v>715585</v>
      </c>
      <c r="D52" s="10">
        <v>373468</v>
      </c>
      <c r="E52" s="10">
        <v>746467</v>
      </c>
      <c r="F52" s="10">
        <v>232323</v>
      </c>
      <c r="G52" s="10">
        <v>2067843</v>
      </c>
      <c r="J52" t="s">
        <v>85</v>
      </c>
      <c r="K52" s="16">
        <v>715585</v>
      </c>
      <c r="L52" s="16">
        <v>373468</v>
      </c>
      <c r="M52" s="16">
        <v>746467</v>
      </c>
      <c r="N52" s="16">
        <v>232323</v>
      </c>
      <c r="O52" s="16">
        <v>2067843</v>
      </c>
    </row>
    <row r="53" spans="2:15">
      <c r="B53" s="14" t="s">
        <v>69</v>
      </c>
      <c r="C53" s="10">
        <v>241905</v>
      </c>
      <c r="D53" s="10">
        <v>713239</v>
      </c>
      <c r="E53" s="10">
        <v>402375</v>
      </c>
      <c r="F53" s="10">
        <v>758669</v>
      </c>
      <c r="G53" s="10">
        <v>2116188</v>
      </c>
      <c r="J53" t="s">
        <v>69</v>
      </c>
      <c r="K53" s="16">
        <v>241905</v>
      </c>
      <c r="L53" s="16">
        <v>713239</v>
      </c>
      <c r="M53" s="16">
        <v>402375</v>
      </c>
      <c r="N53" s="16">
        <v>758669</v>
      </c>
      <c r="O53" s="16">
        <v>2116188</v>
      </c>
    </row>
    <row r="54" spans="2:15">
      <c r="B54" s="9" t="s">
        <v>95</v>
      </c>
      <c r="C54" s="10">
        <v>1487830</v>
      </c>
      <c r="D54" s="10">
        <v>755967</v>
      </c>
      <c r="E54" s="10">
        <v>1241931</v>
      </c>
      <c r="F54" s="10">
        <v>1341745</v>
      </c>
      <c r="G54" s="10">
        <v>4827473</v>
      </c>
      <c r="I54" t="s">
        <v>95</v>
      </c>
      <c r="K54" s="16">
        <v>1487830</v>
      </c>
      <c r="L54" s="16">
        <v>755967</v>
      </c>
      <c r="M54" s="16">
        <v>1241931</v>
      </c>
      <c r="N54" s="16">
        <v>1341745</v>
      </c>
      <c r="O54" s="16">
        <v>4827473</v>
      </c>
    </row>
    <row r="55" spans="2:15">
      <c r="B55" s="14" t="s">
        <v>76</v>
      </c>
      <c r="C55" s="10">
        <v>199819</v>
      </c>
      <c r="D55" s="10">
        <v>221725</v>
      </c>
      <c r="E55" s="10">
        <v>738819</v>
      </c>
      <c r="F55" s="10">
        <v>388974</v>
      </c>
      <c r="G55" s="10">
        <v>1549337</v>
      </c>
      <c r="J55" t="s">
        <v>76</v>
      </c>
      <c r="K55" s="16">
        <v>199819</v>
      </c>
      <c r="L55" s="16">
        <v>221725</v>
      </c>
      <c r="M55" s="16">
        <v>738819</v>
      </c>
      <c r="N55" s="16">
        <v>388974</v>
      </c>
      <c r="O55" s="16">
        <v>1549337</v>
      </c>
    </row>
    <row r="56" spans="2:15">
      <c r="B56" s="14" t="s">
        <v>85</v>
      </c>
      <c r="C56" s="10">
        <v>795670</v>
      </c>
      <c r="D56" s="10">
        <v>315485</v>
      </c>
      <c r="E56" s="10">
        <v>312688</v>
      </c>
      <c r="F56" s="10">
        <v>680903</v>
      </c>
      <c r="G56" s="10">
        <v>2104746</v>
      </c>
      <c r="J56" t="s">
        <v>85</v>
      </c>
      <c r="K56" s="16">
        <v>795670</v>
      </c>
      <c r="L56" s="16">
        <v>315485</v>
      </c>
      <c r="M56" s="16">
        <v>312688</v>
      </c>
      <c r="N56" s="16">
        <v>680903</v>
      </c>
      <c r="O56" s="16">
        <v>2104746</v>
      </c>
    </row>
    <row r="57" spans="2:15">
      <c r="B57" s="14" t="s">
        <v>69</v>
      </c>
      <c r="C57" s="10">
        <v>492341</v>
      </c>
      <c r="D57" s="10">
        <v>218757</v>
      </c>
      <c r="E57" s="10">
        <v>190424</v>
      </c>
      <c r="F57" s="10">
        <v>271868</v>
      </c>
      <c r="G57" s="10">
        <v>1173390</v>
      </c>
      <c r="J57" t="s">
        <v>69</v>
      </c>
      <c r="K57" s="16">
        <v>492341</v>
      </c>
      <c r="L57" s="16">
        <v>218757</v>
      </c>
      <c r="M57" s="16">
        <v>190424</v>
      </c>
      <c r="N57" s="16">
        <v>271868</v>
      </c>
      <c r="O57" s="16">
        <v>1173390</v>
      </c>
    </row>
    <row r="58" spans="2:15">
      <c r="B58" s="9" t="s">
        <v>81</v>
      </c>
      <c r="C58" s="10">
        <v>1287947</v>
      </c>
      <c r="D58" s="10">
        <v>1062463</v>
      </c>
      <c r="E58" s="10">
        <v>1298231</v>
      </c>
      <c r="F58" s="10">
        <v>887494</v>
      </c>
      <c r="G58" s="10">
        <v>4536135</v>
      </c>
      <c r="I58" t="s">
        <v>81</v>
      </c>
      <c r="K58" s="16">
        <v>1287947</v>
      </c>
      <c r="L58" s="16">
        <v>1062463</v>
      </c>
      <c r="M58" s="16">
        <v>1298231</v>
      </c>
      <c r="N58" s="16">
        <v>887494</v>
      </c>
      <c r="O58" s="16">
        <v>4536135</v>
      </c>
    </row>
    <row r="59" spans="2:15">
      <c r="B59" s="14" t="s">
        <v>76</v>
      </c>
      <c r="C59" s="10">
        <v>521041</v>
      </c>
      <c r="D59" s="10">
        <v>539941</v>
      </c>
      <c r="E59" s="10">
        <v>205149</v>
      </c>
      <c r="F59" s="10">
        <v>529094</v>
      </c>
      <c r="G59" s="10">
        <v>1795225</v>
      </c>
      <c r="J59" t="s">
        <v>76</v>
      </c>
      <c r="K59" s="16">
        <v>521041</v>
      </c>
      <c r="L59" s="16">
        <v>539941</v>
      </c>
      <c r="M59" s="16">
        <v>205149</v>
      </c>
      <c r="N59" s="16">
        <v>529094</v>
      </c>
      <c r="O59" s="16">
        <v>1795225</v>
      </c>
    </row>
    <row r="60" spans="2:15">
      <c r="B60" s="14" t="s">
        <v>85</v>
      </c>
      <c r="C60" s="10">
        <v>406613</v>
      </c>
      <c r="D60" s="10">
        <v>403947</v>
      </c>
      <c r="E60" s="10">
        <v>562508</v>
      </c>
      <c r="F60" s="10">
        <v>126689</v>
      </c>
      <c r="G60" s="10">
        <v>1499757</v>
      </c>
      <c r="J60" t="s">
        <v>85</v>
      </c>
      <c r="K60" s="16">
        <v>406613</v>
      </c>
      <c r="L60" s="16">
        <v>403947</v>
      </c>
      <c r="M60" s="16">
        <v>562508</v>
      </c>
      <c r="N60" s="16">
        <v>126689</v>
      </c>
      <c r="O60" s="16">
        <v>1499757</v>
      </c>
    </row>
    <row r="61" spans="2:15">
      <c r="B61" s="14" t="s">
        <v>69</v>
      </c>
      <c r="C61" s="10">
        <v>360293</v>
      </c>
      <c r="D61" s="10">
        <v>118575</v>
      </c>
      <c r="E61" s="10">
        <v>530574</v>
      </c>
      <c r="F61" s="10">
        <v>231711</v>
      </c>
      <c r="G61" s="10">
        <v>1241153</v>
      </c>
      <c r="J61" t="s">
        <v>69</v>
      </c>
      <c r="K61" s="16">
        <v>360293</v>
      </c>
      <c r="L61" s="16">
        <v>118575</v>
      </c>
      <c r="M61" s="16">
        <v>530574</v>
      </c>
      <c r="N61" s="16">
        <v>231711</v>
      </c>
      <c r="O61" s="16">
        <v>1241153</v>
      </c>
    </row>
    <row r="62" spans="2:15">
      <c r="B62" s="9" t="s">
        <v>102</v>
      </c>
      <c r="C62" s="10">
        <v>1547977</v>
      </c>
      <c r="D62" s="10">
        <v>1970376</v>
      </c>
      <c r="E62" s="10">
        <v>1240898</v>
      </c>
      <c r="F62" s="10">
        <v>1319779</v>
      </c>
      <c r="G62" s="10">
        <v>6079030</v>
      </c>
      <c r="I62" t="s">
        <v>102</v>
      </c>
      <c r="K62" s="16">
        <v>1547977</v>
      </c>
      <c r="L62" s="16">
        <v>1970376</v>
      </c>
      <c r="M62" s="16">
        <v>1240898</v>
      </c>
      <c r="N62" s="16">
        <v>1319779</v>
      </c>
      <c r="O62" s="16">
        <v>6079030</v>
      </c>
    </row>
    <row r="63" spans="2:15">
      <c r="B63" s="14" t="s">
        <v>76</v>
      </c>
      <c r="C63" s="10">
        <v>215567</v>
      </c>
      <c r="D63" s="10">
        <v>600139</v>
      </c>
      <c r="E63" s="10">
        <v>508575</v>
      </c>
      <c r="F63" s="10">
        <v>351603</v>
      </c>
      <c r="G63" s="10">
        <v>1675884</v>
      </c>
      <c r="J63" t="s">
        <v>76</v>
      </c>
      <c r="K63" s="16">
        <v>215567</v>
      </c>
      <c r="L63" s="16">
        <v>600139</v>
      </c>
      <c r="M63" s="16">
        <v>508575</v>
      </c>
      <c r="N63" s="16">
        <v>351603</v>
      </c>
      <c r="O63" s="16">
        <v>1675884</v>
      </c>
    </row>
    <row r="64" spans="2:15">
      <c r="B64" s="14" t="s">
        <v>85</v>
      </c>
      <c r="C64" s="10">
        <v>1154885</v>
      </c>
      <c r="D64" s="10">
        <v>719358</v>
      </c>
      <c r="E64" s="10">
        <v>355352</v>
      </c>
      <c r="F64" s="10">
        <v>622441</v>
      </c>
      <c r="G64" s="10">
        <v>2852036</v>
      </c>
      <c r="J64" t="s">
        <v>85</v>
      </c>
      <c r="K64" s="16">
        <v>1154885</v>
      </c>
      <c r="L64" s="16">
        <v>719358</v>
      </c>
      <c r="M64" s="16">
        <v>355352</v>
      </c>
      <c r="N64" s="16">
        <v>622441</v>
      </c>
      <c r="O64" s="16">
        <v>2852036</v>
      </c>
    </row>
    <row r="65" spans="2:15">
      <c r="B65" s="14" t="s">
        <v>69</v>
      </c>
      <c r="C65" s="10">
        <v>177525</v>
      </c>
      <c r="D65" s="10">
        <v>650879</v>
      </c>
      <c r="E65" s="10">
        <v>376971</v>
      </c>
      <c r="F65" s="10">
        <v>345735</v>
      </c>
      <c r="G65" s="10">
        <v>1551110</v>
      </c>
      <c r="J65" t="s">
        <v>69</v>
      </c>
      <c r="K65" s="16">
        <v>177525</v>
      </c>
      <c r="L65" s="16">
        <v>650879</v>
      </c>
      <c r="M65" s="16">
        <v>376971</v>
      </c>
      <c r="N65" s="16">
        <v>345735</v>
      </c>
      <c r="O65" s="16">
        <v>1551110</v>
      </c>
    </row>
    <row r="66" spans="2:15">
      <c r="B66" s="9" t="s">
        <v>100</v>
      </c>
      <c r="C66" s="10">
        <v>1749248</v>
      </c>
      <c r="D66" s="10">
        <v>992680</v>
      </c>
      <c r="E66" s="10">
        <v>1078089</v>
      </c>
      <c r="F66" s="10">
        <v>1529631</v>
      </c>
      <c r="G66" s="10">
        <v>5349648</v>
      </c>
      <c r="I66" t="s">
        <v>100</v>
      </c>
      <c r="K66" s="16">
        <v>1749248</v>
      </c>
      <c r="L66" s="16">
        <v>992680</v>
      </c>
      <c r="M66" s="16">
        <v>1078089</v>
      </c>
      <c r="N66" s="16">
        <v>1529631</v>
      </c>
      <c r="O66" s="16">
        <v>5349648</v>
      </c>
    </row>
    <row r="67" spans="2:15">
      <c r="B67" s="14" t="s">
        <v>76</v>
      </c>
      <c r="C67" s="10">
        <v>716404</v>
      </c>
      <c r="D67" s="10">
        <v>442951</v>
      </c>
      <c r="E67" s="10">
        <v>442954</v>
      </c>
      <c r="F67" s="10">
        <v>424013</v>
      </c>
      <c r="G67" s="10">
        <v>2026322</v>
      </c>
      <c r="J67" t="s">
        <v>76</v>
      </c>
      <c r="K67" s="16">
        <v>716404</v>
      </c>
      <c r="L67" s="16">
        <v>442951</v>
      </c>
      <c r="M67" s="16">
        <v>442954</v>
      </c>
      <c r="N67" s="16">
        <v>424013</v>
      </c>
      <c r="O67" s="16">
        <v>2026322</v>
      </c>
    </row>
    <row r="68" spans="2:15">
      <c r="B68" s="14" t="s">
        <v>85</v>
      </c>
      <c r="C68" s="10">
        <v>605762</v>
      </c>
      <c r="D68" s="10">
        <v>332226</v>
      </c>
      <c r="E68" s="10">
        <v>371975</v>
      </c>
      <c r="F68" s="10">
        <v>909187</v>
      </c>
      <c r="G68" s="10">
        <v>2219150</v>
      </c>
      <c r="J68" t="s">
        <v>85</v>
      </c>
      <c r="K68" s="16">
        <v>605762</v>
      </c>
      <c r="L68" s="16">
        <v>332226</v>
      </c>
      <c r="M68" s="16">
        <v>371975</v>
      </c>
      <c r="N68" s="16">
        <v>909187</v>
      </c>
      <c r="O68" s="16">
        <v>2219150</v>
      </c>
    </row>
    <row r="69" spans="2:15">
      <c r="B69" s="14" t="s">
        <v>69</v>
      </c>
      <c r="C69" s="10">
        <v>427082</v>
      </c>
      <c r="D69" s="10">
        <v>217503</v>
      </c>
      <c r="E69" s="10">
        <v>263160</v>
      </c>
      <c r="F69" s="10">
        <v>196431</v>
      </c>
      <c r="G69" s="10">
        <v>1104176</v>
      </c>
      <c r="J69" t="s">
        <v>69</v>
      </c>
      <c r="K69" s="16">
        <v>427082</v>
      </c>
      <c r="L69" s="16">
        <v>217503</v>
      </c>
      <c r="M69" s="16">
        <v>263160</v>
      </c>
      <c r="N69" s="16">
        <v>196431</v>
      </c>
      <c r="O69" s="16">
        <v>1104176</v>
      </c>
    </row>
    <row r="70" spans="2:15">
      <c r="B70" s="9" t="s">
        <v>88</v>
      </c>
      <c r="C70" s="10">
        <v>1467574</v>
      </c>
      <c r="D70" s="10">
        <v>1489003</v>
      </c>
      <c r="E70" s="10">
        <v>1301967</v>
      </c>
      <c r="F70" s="10">
        <v>1200489</v>
      </c>
      <c r="G70" s="10">
        <v>5459033</v>
      </c>
      <c r="I70" t="s">
        <v>88</v>
      </c>
      <c r="K70" s="16">
        <v>1467574</v>
      </c>
      <c r="L70" s="16">
        <v>1489003</v>
      </c>
      <c r="M70" s="16">
        <v>1301967</v>
      </c>
      <c r="N70" s="16">
        <v>1200489</v>
      </c>
      <c r="O70" s="16">
        <v>5459033</v>
      </c>
    </row>
    <row r="71" spans="2:15">
      <c r="B71" s="14" t="s">
        <v>76</v>
      </c>
      <c r="C71" s="10">
        <v>394264</v>
      </c>
      <c r="D71" s="10">
        <v>759848</v>
      </c>
      <c r="E71" s="10">
        <v>554038</v>
      </c>
      <c r="F71" s="10">
        <v>378475</v>
      </c>
      <c r="G71" s="10">
        <v>2086625</v>
      </c>
      <c r="J71" t="s">
        <v>76</v>
      </c>
      <c r="K71" s="16">
        <v>394264</v>
      </c>
      <c r="L71" s="16">
        <v>759848</v>
      </c>
      <c r="M71" s="16">
        <v>554038</v>
      </c>
      <c r="N71" s="16">
        <v>378475</v>
      </c>
      <c r="O71" s="16">
        <v>2086625</v>
      </c>
    </row>
    <row r="72" spans="2:15">
      <c r="B72" s="14" t="s">
        <v>85</v>
      </c>
      <c r="C72" s="10">
        <v>711362</v>
      </c>
      <c r="D72" s="10">
        <v>324111</v>
      </c>
      <c r="E72" s="10">
        <v>289087</v>
      </c>
      <c r="F72" s="10">
        <v>595627</v>
      </c>
      <c r="G72" s="10">
        <v>1920187</v>
      </c>
      <c r="J72" t="s">
        <v>85</v>
      </c>
      <c r="K72" s="16">
        <v>711362</v>
      </c>
      <c r="L72" s="16">
        <v>324111</v>
      </c>
      <c r="M72" s="16">
        <v>289087</v>
      </c>
      <c r="N72" s="16">
        <v>595627</v>
      </c>
      <c r="O72" s="16">
        <v>1920187</v>
      </c>
    </row>
    <row r="73" spans="2:15">
      <c r="B73" s="14" t="s">
        <v>69</v>
      </c>
      <c r="C73" s="10">
        <v>361948</v>
      </c>
      <c r="D73" s="10">
        <v>405044</v>
      </c>
      <c r="E73" s="10">
        <v>458842</v>
      </c>
      <c r="F73" s="10">
        <v>226387</v>
      </c>
      <c r="G73" s="10">
        <v>1452221</v>
      </c>
      <c r="J73" t="s">
        <v>69</v>
      </c>
      <c r="K73" s="16">
        <v>361948</v>
      </c>
      <c r="L73" s="16">
        <v>405044</v>
      </c>
      <c r="M73" s="16">
        <v>458842</v>
      </c>
      <c r="N73" s="16">
        <v>226387</v>
      </c>
      <c r="O73" s="16">
        <v>1452221</v>
      </c>
    </row>
    <row r="74" spans="2:15">
      <c r="B74" s="9" t="s">
        <v>75</v>
      </c>
      <c r="C74" s="10">
        <v>1189901</v>
      </c>
      <c r="D74" s="10">
        <v>1676397</v>
      </c>
      <c r="E74" s="10">
        <v>1830279</v>
      </c>
      <c r="F74" s="10">
        <v>932090</v>
      </c>
      <c r="G74" s="10">
        <v>5628667</v>
      </c>
      <c r="I74" t="s">
        <v>75</v>
      </c>
      <c r="K74" s="16">
        <v>1189901</v>
      </c>
      <c r="L74" s="16">
        <v>1676397</v>
      </c>
      <c r="M74" s="16">
        <v>1830279</v>
      </c>
      <c r="N74" s="16">
        <v>932090</v>
      </c>
      <c r="O74" s="16">
        <v>5628667</v>
      </c>
    </row>
    <row r="75" spans="2:15">
      <c r="B75" s="14" t="s">
        <v>76</v>
      </c>
      <c r="C75" s="10">
        <v>594566</v>
      </c>
      <c r="D75" s="10">
        <v>532290</v>
      </c>
      <c r="E75" s="10">
        <v>457114</v>
      </c>
      <c r="F75" s="10">
        <v>210538</v>
      </c>
      <c r="G75" s="10">
        <v>1794508</v>
      </c>
      <c r="J75" t="s">
        <v>76</v>
      </c>
      <c r="K75" s="16">
        <v>594566</v>
      </c>
      <c r="L75" s="16">
        <v>532290</v>
      </c>
      <c r="M75" s="16">
        <v>457114</v>
      </c>
      <c r="N75" s="16">
        <v>210538</v>
      </c>
      <c r="O75" s="16">
        <v>1794508</v>
      </c>
    </row>
    <row r="76" spans="2:15">
      <c r="B76" s="14" t="s">
        <v>85</v>
      </c>
      <c r="C76" s="10">
        <v>334492</v>
      </c>
      <c r="D76" s="10">
        <v>452991</v>
      </c>
      <c r="E76" s="10">
        <v>922217</v>
      </c>
      <c r="F76" s="10">
        <v>262278</v>
      </c>
      <c r="G76" s="10">
        <v>1971978</v>
      </c>
      <c r="J76" t="s">
        <v>85</v>
      </c>
      <c r="K76" s="16">
        <v>334492</v>
      </c>
      <c r="L76" s="16">
        <v>452991</v>
      </c>
      <c r="M76" s="16">
        <v>922217</v>
      </c>
      <c r="N76" s="16">
        <v>262278</v>
      </c>
      <c r="O76" s="16">
        <v>1971978</v>
      </c>
    </row>
    <row r="77" spans="2:15">
      <c r="B77" s="14" t="s">
        <v>69</v>
      </c>
      <c r="C77" s="10">
        <v>260843</v>
      </c>
      <c r="D77" s="10">
        <v>691116</v>
      </c>
      <c r="E77" s="10">
        <v>450948</v>
      </c>
      <c r="F77" s="10">
        <v>459274</v>
      </c>
      <c r="G77" s="10">
        <v>1862181</v>
      </c>
      <c r="J77" t="s">
        <v>69</v>
      </c>
      <c r="K77" s="16">
        <v>260843</v>
      </c>
      <c r="L77" s="16">
        <v>691116</v>
      </c>
      <c r="M77" s="16">
        <v>450948</v>
      </c>
      <c r="N77" s="16">
        <v>459274</v>
      </c>
      <c r="O77" s="16">
        <v>1862181</v>
      </c>
    </row>
    <row r="78" spans="2:15">
      <c r="B78" s="9" t="s">
        <v>381</v>
      </c>
      <c r="C78" s="10">
        <v>9816750</v>
      </c>
      <c r="D78" s="10">
        <v>9575619</v>
      </c>
      <c r="E78" s="10">
        <v>9323141</v>
      </c>
      <c r="F78" s="10">
        <v>8398595</v>
      </c>
      <c r="G78" s="10">
        <v>37114105</v>
      </c>
      <c r="I78" t="s">
        <v>381</v>
      </c>
      <c r="K78" s="16">
        <v>9816750</v>
      </c>
      <c r="L78" s="16">
        <v>9575619</v>
      </c>
      <c r="M78" s="16">
        <v>9323141</v>
      </c>
      <c r="N78" s="16">
        <v>8398595</v>
      </c>
      <c r="O78" s="16">
        <v>37114105</v>
      </c>
    </row>
    <row r="81" spans="2:8">
      <c r="B81" s="8" t="s">
        <v>420</v>
      </c>
      <c r="D81" s="8" t="s">
        <v>56</v>
      </c>
    </row>
    <row r="82" spans="2:8">
      <c r="B82" s="8" t="s">
        <v>54</v>
      </c>
      <c r="C82" s="8" t="s">
        <v>55</v>
      </c>
      <c r="D82" t="s">
        <v>77</v>
      </c>
      <c r="E82" t="s">
        <v>90</v>
      </c>
      <c r="F82" t="s">
        <v>98</v>
      </c>
      <c r="G82" t="s">
        <v>70</v>
      </c>
      <c r="H82" t="s">
        <v>381</v>
      </c>
    </row>
    <row r="83" spans="2:8">
      <c r="B83" t="s">
        <v>68</v>
      </c>
      <c r="C83" t="s">
        <v>76</v>
      </c>
      <c r="D83" s="10">
        <v>128783</v>
      </c>
      <c r="E83" s="10">
        <v>542026</v>
      </c>
      <c r="F83" s="10">
        <v>182904</v>
      </c>
      <c r="G83" s="10">
        <v>196375</v>
      </c>
      <c r="H83" s="10">
        <v>1050088</v>
      </c>
    </row>
    <row r="84" spans="2:8">
      <c r="C84" t="s">
        <v>85</v>
      </c>
      <c r="D84" s="10">
        <v>715585</v>
      </c>
      <c r="E84" s="10">
        <v>373468</v>
      </c>
      <c r="F84" s="10">
        <v>746467</v>
      </c>
      <c r="G84" s="10">
        <v>232323</v>
      </c>
      <c r="H84" s="10">
        <v>2067843</v>
      </c>
    </row>
    <row r="85" spans="2:8">
      <c r="C85" t="s">
        <v>69</v>
      </c>
      <c r="D85" s="10">
        <v>241905</v>
      </c>
      <c r="E85" s="10">
        <v>713239</v>
      </c>
      <c r="F85" s="10">
        <v>402375</v>
      </c>
      <c r="G85" s="10">
        <v>758669</v>
      </c>
      <c r="H85" s="10">
        <v>2116188</v>
      </c>
    </row>
    <row r="86" spans="2:8">
      <c r="B86" t="s">
        <v>421</v>
      </c>
      <c r="D86" s="10">
        <v>1086273</v>
      </c>
      <c r="E86" s="10">
        <v>1628733</v>
      </c>
      <c r="F86" s="10">
        <v>1331746</v>
      </c>
      <c r="G86" s="10">
        <v>1187367</v>
      </c>
      <c r="H86" s="10">
        <v>5234119</v>
      </c>
    </row>
    <row r="87" spans="2:8">
      <c r="B87" t="s">
        <v>95</v>
      </c>
      <c r="C87" t="s">
        <v>76</v>
      </c>
      <c r="D87" s="10">
        <v>199819</v>
      </c>
      <c r="E87" s="10">
        <v>221725</v>
      </c>
      <c r="F87" s="10">
        <v>738819</v>
      </c>
      <c r="G87" s="10">
        <v>388974</v>
      </c>
      <c r="H87" s="10">
        <v>1549337</v>
      </c>
    </row>
    <row r="88" spans="2:8">
      <c r="C88" t="s">
        <v>85</v>
      </c>
      <c r="D88" s="10">
        <v>795670</v>
      </c>
      <c r="E88" s="10">
        <v>315485</v>
      </c>
      <c r="F88" s="10">
        <v>312688</v>
      </c>
      <c r="G88" s="10">
        <v>680903</v>
      </c>
      <c r="H88" s="10">
        <v>2104746</v>
      </c>
    </row>
    <row r="89" spans="2:8">
      <c r="C89" t="s">
        <v>69</v>
      </c>
      <c r="D89" s="10">
        <v>492341</v>
      </c>
      <c r="E89" s="10">
        <v>218757</v>
      </c>
      <c r="F89" s="10">
        <v>190424</v>
      </c>
      <c r="G89" s="10">
        <v>271868</v>
      </c>
      <c r="H89" s="10">
        <v>1173390</v>
      </c>
    </row>
    <row r="90" spans="2:8">
      <c r="B90" t="s">
        <v>422</v>
      </c>
      <c r="D90" s="10">
        <v>1487830</v>
      </c>
      <c r="E90" s="10">
        <v>755967</v>
      </c>
      <c r="F90" s="10">
        <v>1241931</v>
      </c>
      <c r="G90" s="10">
        <v>1341745</v>
      </c>
      <c r="H90" s="10">
        <v>4827473</v>
      </c>
    </row>
    <row r="91" spans="2:8">
      <c r="B91" t="s">
        <v>81</v>
      </c>
      <c r="C91" t="s">
        <v>76</v>
      </c>
      <c r="D91" s="10">
        <v>521041</v>
      </c>
      <c r="E91" s="10">
        <v>539941</v>
      </c>
      <c r="F91" s="10">
        <v>205149</v>
      </c>
      <c r="G91" s="10">
        <v>529094</v>
      </c>
      <c r="H91" s="10">
        <v>1795225</v>
      </c>
    </row>
    <row r="92" spans="2:8">
      <c r="C92" t="s">
        <v>85</v>
      </c>
      <c r="D92" s="10">
        <v>406613</v>
      </c>
      <c r="E92" s="10">
        <v>403947</v>
      </c>
      <c r="F92" s="10">
        <v>562508</v>
      </c>
      <c r="G92" s="10">
        <v>126689</v>
      </c>
      <c r="H92" s="10">
        <v>1499757</v>
      </c>
    </row>
    <row r="93" spans="2:8">
      <c r="C93" t="s">
        <v>69</v>
      </c>
      <c r="D93" s="10">
        <v>360293</v>
      </c>
      <c r="E93" s="10">
        <v>118575</v>
      </c>
      <c r="F93" s="10">
        <v>530574</v>
      </c>
      <c r="G93" s="10">
        <v>231711</v>
      </c>
      <c r="H93" s="10">
        <v>1241153</v>
      </c>
    </row>
    <row r="94" spans="2:8">
      <c r="B94" t="s">
        <v>423</v>
      </c>
      <c r="D94" s="10">
        <v>1287947</v>
      </c>
      <c r="E94" s="10">
        <v>1062463</v>
      </c>
      <c r="F94" s="10">
        <v>1298231</v>
      </c>
      <c r="G94" s="10">
        <v>887494</v>
      </c>
      <c r="H94" s="10">
        <v>4536135</v>
      </c>
    </row>
    <row r="95" spans="2:8">
      <c r="B95" t="s">
        <v>102</v>
      </c>
      <c r="C95" t="s">
        <v>76</v>
      </c>
      <c r="D95" s="10">
        <v>215567</v>
      </c>
      <c r="E95" s="10">
        <v>600139</v>
      </c>
      <c r="F95" s="10">
        <v>508575</v>
      </c>
      <c r="G95" s="10">
        <v>351603</v>
      </c>
      <c r="H95" s="10">
        <v>1675884</v>
      </c>
    </row>
    <row r="96" spans="2:8">
      <c r="C96" t="s">
        <v>85</v>
      </c>
      <c r="D96" s="10">
        <v>1154885</v>
      </c>
      <c r="E96" s="10">
        <v>719358</v>
      </c>
      <c r="F96" s="10">
        <v>355352</v>
      </c>
      <c r="G96" s="10">
        <v>622441</v>
      </c>
      <c r="H96" s="10">
        <v>2852036</v>
      </c>
    </row>
    <row r="97" spans="2:8">
      <c r="C97" t="s">
        <v>69</v>
      </c>
      <c r="D97" s="10">
        <v>177525</v>
      </c>
      <c r="E97" s="10">
        <v>650879</v>
      </c>
      <c r="F97" s="10">
        <v>376971</v>
      </c>
      <c r="G97" s="10">
        <v>345735</v>
      </c>
      <c r="H97" s="10">
        <v>1551110</v>
      </c>
    </row>
    <row r="98" spans="2:8">
      <c r="B98" t="s">
        <v>424</v>
      </c>
      <c r="D98" s="10">
        <v>1547977</v>
      </c>
      <c r="E98" s="10">
        <v>1970376</v>
      </c>
      <c r="F98" s="10">
        <v>1240898</v>
      </c>
      <c r="G98" s="10">
        <v>1319779</v>
      </c>
      <c r="H98" s="10">
        <v>6079030</v>
      </c>
    </row>
    <row r="99" spans="2:8">
      <c r="B99" t="s">
        <v>100</v>
      </c>
      <c r="C99" t="s">
        <v>76</v>
      </c>
      <c r="D99" s="10">
        <v>716404</v>
      </c>
      <c r="E99" s="10">
        <v>442951</v>
      </c>
      <c r="F99" s="10">
        <v>442954</v>
      </c>
      <c r="G99" s="10">
        <v>424013</v>
      </c>
      <c r="H99" s="10">
        <v>2026322</v>
      </c>
    </row>
    <row r="100" spans="2:8">
      <c r="C100" t="s">
        <v>85</v>
      </c>
      <c r="D100" s="10">
        <v>605762</v>
      </c>
      <c r="E100" s="10">
        <v>332226</v>
      </c>
      <c r="F100" s="10">
        <v>371975</v>
      </c>
      <c r="G100" s="10">
        <v>909187</v>
      </c>
      <c r="H100" s="10">
        <v>2219150</v>
      </c>
    </row>
    <row r="101" spans="2:8">
      <c r="C101" t="s">
        <v>69</v>
      </c>
      <c r="D101" s="10">
        <v>427082</v>
      </c>
      <c r="E101" s="10">
        <v>217503</v>
      </c>
      <c r="F101" s="10">
        <v>263160</v>
      </c>
      <c r="G101" s="10">
        <v>196431</v>
      </c>
      <c r="H101" s="10">
        <v>1104176</v>
      </c>
    </row>
    <row r="102" spans="2:8">
      <c r="B102" t="s">
        <v>425</v>
      </c>
      <c r="D102" s="10">
        <v>1749248</v>
      </c>
      <c r="E102" s="10">
        <v>992680</v>
      </c>
      <c r="F102" s="10">
        <v>1078089</v>
      </c>
      <c r="G102" s="10">
        <v>1529631</v>
      </c>
      <c r="H102" s="10">
        <v>5349648</v>
      </c>
    </row>
    <row r="103" spans="2:8">
      <c r="B103" t="s">
        <v>88</v>
      </c>
      <c r="C103" t="s">
        <v>76</v>
      </c>
      <c r="D103" s="10">
        <v>394264</v>
      </c>
      <c r="E103" s="10">
        <v>759848</v>
      </c>
      <c r="F103" s="10">
        <v>554038</v>
      </c>
      <c r="G103" s="10">
        <v>378475</v>
      </c>
      <c r="H103" s="10">
        <v>2086625</v>
      </c>
    </row>
    <row r="104" spans="2:8">
      <c r="C104" t="s">
        <v>85</v>
      </c>
      <c r="D104" s="10">
        <v>711362</v>
      </c>
      <c r="E104" s="10">
        <v>324111</v>
      </c>
      <c r="F104" s="10">
        <v>289087</v>
      </c>
      <c r="G104" s="10">
        <v>595627</v>
      </c>
      <c r="H104" s="10">
        <v>1920187</v>
      </c>
    </row>
    <row r="105" spans="2:8">
      <c r="C105" t="s">
        <v>69</v>
      </c>
      <c r="D105" s="10">
        <v>361948</v>
      </c>
      <c r="E105" s="10">
        <v>405044</v>
      </c>
      <c r="F105" s="10">
        <v>458842</v>
      </c>
      <c r="G105" s="10">
        <v>226387</v>
      </c>
      <c r="H105" s="10">
        <v>1452221</v>
      </c>
    </row>
    <row r="106" spans="2:8">
      <c r="B106" t="s">
        <v>426</v>
      </c>
      <c r="D106" s="10">
        <v>1467574</v>
      </c>
      <c r="E106" s="10">
        <v>1489003</v>
      </c>
      <c r="F106" s="10">
        <v>1301967</v>
      </c>
      <c r="G106" s="10">
        <v>1200489</v>
      </c>
      <c r="H106" s="10">
        <v>5459033</v>
      </c>
    </row>
    <row r="107" spans="2:8">
      <c r="B107" t="s">
        <v>75</v>
      </c>
      <c r="C107" t="s">
        <v>76</v>
      </c>
      <c r="D107" s="10">
        <v>594566</v>
      </c>
      <c r="E107" s="10">
        <v>532290</v>
      </c>
      <c r="F107" s="10">
        <v>457114</v>
      </c>
      <c r="G107" s="10">
        <v>210538</v>
      </c>
      <c r="H107" s="10">
        <v>1794508</v>
      </c>
    </row>
    <row r="108" spans="2:8">
      <c r="C108" t="s">
        <v>85</v>
      </c>
      <c r="D108" s="10">
        <v>334492</v>
      </c>
      <c r="E108" s="10">
        <v>452991</v>
      </c>
      <c r="F108" s="10">
        <v>922217</v>
      </c>
      <c r="G108" s="10">
        <v>262278</v>
      </c>
      <c r="H108" s="10">
        <v>1971978</v>
      </c>
    </row>
    <row r="109" spans="2:8">
      <c r="C109" t="s">
        <v>69</v>
      </c>
      <c r="D109" s="10">
        <v>260843</v>
      </c>
      <c r="E109" s="10">
        <v>691116</v>
      </c>
      <c r="F109" s="10">
        <v>450948</v>
      </c>
      <c r="G109" s="10">
        <v>459274</v>
      </c>
      <c r="H109" s="10">
        <v>1862181</v>
      </c>
    </row>
    <row r="110" spans="2:8">
      <c r="B110" t="s">
        <v>427</v>
      </c>
      <c r="D110" s="10">
        <v>1189901</v>
      </c>
      <c r="E110" s="10">
        <v>1676397</v>
      </c>
      <c r="F110" s="10">
        <v>1830279</v>
      </c>
      <c r="G110" s="10">
        <v>932090</v>
      </c>
      <c r="H110" s="10">
        <v>5628667</v>
      </c>
    </row>
    <row r="111" spans="2:8">
      <c r="B111" t="s">
        <v>381</v>
      </c>
      <c r="D111" s="10">
        <v>9816750</v>
      </c>
      <c r="E111" s="10">
        <v>9575619</v>
      </c>
      <c r="F111" s="10">
        <v>9323141</v>
      </c>
      <c r="G111" s="10">
        <v>8398595</v>
      </c>
      <c r="H111" s="10">
        <v>37114105</v>
      </c>
    </row>
  </sheetData>
  <pageMargins left="0.7" right="0.7" top="0.75" bottom="0.75" header="0.3" footer="0.3"/>
  <pageSetup paperSize="9" orientation="portrait" horizontalDpi="4294967293" verticalDpi="0"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1B7E-4AEF-4A0D-A4B8-7084C246815F}">
  <dimension ref="B2:K528"/>
  <sheetViews>
    <sheetView topLeftCell="A10" zoomScale="145" zoomScaleNormal="145" workbookViewId="0">
      <selection activeCell="G29" sqref="G29"/>
    </sheetView>
  </sheetViews>
  <sheetFormatPr defaultRowHeight="14.25"/>
  <cols>
    <col min="2" max="2" width="11.9296875" bestFit="1" customWidth="1"/>
    <col min="3" max="3" width="17.796875" bestFit="1" customWidth="1"/>
    <col min="4" max="4" width="11.9296875" bestFit="1" customWidth="1"/>
    <col min="5" max="5" width="14.46484375" bestFit="1" customWidth="1"/>
    <col min="6" max="6" width="11" bestFit="1" customWidth="1"/>
    <col min="7" max="7" width="15" customWidth="1"/>
    <col min="8" max="8" width="20.46484375" bestFit="1" customWidth="1"/>
  </cols>
  <sheetData>
    <row r="2" spans="2:8">
      <c r="B2" t="s">
        <v>428</v>
      </c>
    </row>
    <row r="4" spans="2:8">
      <c r="B4" t="s">
        <v>429</v>
      </c>
      <c r="D4" s="8" t="s">
        <v>380</v>
      </c>
      <c r="E4" t="s">
        <v>439</v>
      </c>
      <c r="F4" t="s">
        <v>440</v>
      </c>
    </row>
    <row r="5" spans="2:8">
      <c r="B5" t="s">
        <v>430</v>
      </c>
      <c r="D5" s="9" t="s">
        <v>441</v>
      </c>
      <c r="E5" s="16">
        <v>72798.736842105267</v>
      </c>
      <c r="F5" s="10">
        <v>38</v>
      </c>
    </row>
    <row r="6" spans="2:8">
      <c r="B6" t="s">
        <v>431</v>
      </c>
      <c r="D6" s="9" t="s">
        <v>442</v>
      </c>
      <c r="E6" s="16">
        <v>73545.240740740745</v>
      </c>
      <c r="F6" s="10">
        <v>54</v>
      </c>
    </row>
    <row r="7" spans="2:8">
      <c r="B7" t="s">
        <v>433</v>
      </c>
      <c r="D7" s="9" t="s">
        <v>443</v>
      </c>
      <c r="E7" s="16">
        <v>77801.600000000006</v>
      </c>
      <c r="F7" s="10">
        <v>55</v>
      </c>
    </row>
    <row r="8" spans="2:8">
      <c r="B8" t="s">
        <v>432</v>
      </c>
      <c r="D8" s="9" t="s">
        <v>444</v>
      </c>
      <c r="E8" s="16">
        <v>70168.34782608696</v>
      </c>
      <c r="F8" s="10">
        <v>46</v>
      </c>
    </row>
    <row r="9" spans="2:8">
      <c r="B9" t="s">
        <v>434</v>
      </c>
      <c r="D9" s="9" t="s">
        <v>445</v>
      </c>
      <c r="E9" s="16">
        <v>74669.791666666672</v>
      </c>
      <c r="F9" s="10">
        <v>72</v>
      </c>
    </row>
    <row r="10" spans="2:8">
      <c r="B10" t="s">
        <v>435</v>
      </c>
      <c r="D10" s="9" t="s">
        <v>446</v>
      </c>
      <c r="E10" s="16">
        <v>76139.552238805976</v>
      </c>
      <c r="F10" s="10">
        <v>67</v>
      </c>
    </row>
    <row r="11" spans="2:8">
      <c r="B11" t="s">
        <v>436</v>
      </c>
      <c r="D11" s="9" t="s">
        <v>447</v>
      </c>
      <c r="E11" s="16">
        <v>72883.409090909088</v>
      </c>
      <c r="F11" s="10">
        <v>44</v>
      </c>
    </row>
    <row r="12" spans="2:8">
      <c r="B12" t="s">
        <v>437</v>
      </c>
      <c r="D12" s="9" t="s">
        <v>448</v>
      </c>
      <c r="E12" s="16">
        <v>74096.671875</v>
      </c>
      <c r="F12" s="10">
        <v>64</v>
      </c>
    </row>
    <row r="13" spans="2:8">
      <c r="B13" t="s">
        <v>438</v>
      </c>
      <c r="D13" s="9" t="s">
        <v>438</v>
      </c>
      <c r="E13" s="16">
        <v>74047.433333333334</v>
      </c>
      <c r="F13" s="10">
        <v>60</v>
      </c>
    </row>
    <row r="14" spans="2:8">
      <c r="D14" s="9" t="s">
        <v>381</v>
      </c>
      <c r="E14" s="16">
        <v>74228.210000000006</v>
      </c>
      <c r="F14" s="10">
        <v>500</v>
      </c>
    </row>
    <row r="15" spans="2:8">
      <c r="H15" t="s">
        <v>970</v>
      </c>
    </row>
    <row r="16" spans="2:8">
      <c r="H16">
        <v>123</v>
      </c>
    </row>
    <row r="17" spans="2:11">
      <c r="B17" s="18">
        <v>45955</v>
      </c>
      <c r="D17" s="9" t="s">
        <v>449</v>
      </c>
    </row>
    <row r="18" spans="2:11">
      <c r="D18" s="9" t="s">
        <v>450</v>
      </c>
    </row>
    <row r="19" spans="2:11">
      <c r="D19" s="9" t="s">
        <v>451</v>
      </c>
      <c r="G19" s="3">
        <v>45752</v>
      </c>
      <c r="H19" s="19">
        <v>45752</v>
      </c>
      <c r="I19">
        <v>45752</v>
      </c>
      <c r="J19">
        <v>0</v>
      </c>
      <c r="K19" s="20">
        <v>0</v>
      </c>
    </row>
    <row r="20" spans="2:11">
      <c r="D20" s="9" t="s">
        <v>452</v>
      </c>
      <c r="G20" s="3">
        <v>45752</v>
      </c>
      <c r="H20" s="19">
        <v>45752.5</v>
      </c>
      <c r="I20">
        <v>45752.5</v>
      </c>
      <c r="J20">
        <v>0.25</v>
      </c>
      <c r="K20" s="20">
        <v>0.25</v>
      </c>
    </row>
    <row r="21" spans="2:11">
      <c r="D21" s="9" t="s">
        <v>453</v>
      </c>
      <c r="G21" s="3">
        <v>45752</v>
      </c>
      <c r="H21" s="19">
        <v>45752.25</v>
      </c>
      <c r="I21">
        <v>45752.25</v>
      </c>
      <c r="J21">
        <v>0.5</v>
      </c>
      <c r="K21" s="20">
        <v>0.5</v>
      </c>
    </row>
    <row r="22" spans="2:11">
      <c r="D22" s="9" t="s">
        <v>454</v>
      </c>
      <c r="G22" s="3">
        <v>45752</v>
      </c>
      <c r="H22" s="19">
        <v>45752.75</v>
      </c>
      <c r="I22">
        <v>45752.75</v>
      </c>
      <c r="J22">
        <v>0.75</v>
      </c>
      <c r="K22" s="20">
        <v>0.75</v>
      </c>
    </row>
    <row r="23" spans="2:11">
      <c r="D23" s="9" t="s">
        <v>455</v>
      </c>
      <c r="G23" s="3"/>
      <c r="H23" s="19"/>
    </row>
    <row r="24" spans="2:11">
      <c r="D24" s="9" t="s">
        <v>456</v>
      </c>
    </row>
    <row r="27" spans="2:11">
      <c r="B27" s="8" t="s">
        <v>380</v>
      </c>
      <c r="C27" t="s">
        <v>382</v>
      </c>
      <c r="E27" s="8" t="s">
        <v>380</v>
      </c>
    </row>
    <row r="28" spans="2:11">
      <c r="B28" s="9" t="s">
        <v>459</v>
      </c>
      <c r="C28" s="10">
        <v>46</v>
      </c>
      <c r="E28" s="9" t="s">
        <v>470</v>
      </c>
    </row>
    <row r="29" spans="2:11">
      <c r="B29" s="9" t="s">
        <v>460</v>
      </c>
      <c r="C29" s="10">
        <v>42</v>
      </c>
      <c r="E29" s="9" t="s">
        <v>471</v>
      </c>
    </row>
    <row r="30" spans="2:11">
      <c r="B30" s="9" t="s">
        <v>461</v>
      </c>
      <c r="C30" s="10">
        <v>44</v>
      </c>
      <c r="E30" s="9" t="s">
        <v>472</v>
      </c>
    </row>
    <row r="31" spans="2:11">
      <c r="B31" s="9" t="s">
        <v>462</v>
      </c>
      <c r="C31" s="10">
        <v>47</v>
      </c>
      <c r="E31" s="9" t="s">
        <v>473</v>
      </c>
    </row>
    <row r="32" spans="2:11">
      <c r="B32" s="9" t="s">
        <v>463</v>
      </c>
      <c r="C32" s="10">
        <v>35</v>
      </c>
      <c r="E32" s="9" t="s">
        <v>474</v>
      </c>
    </row>
    <row r="33" spans="2:5">
      <c r="B33" s="9" t="s">
        <v>464</v>
      </c>
      <c r="C33" s="10">
        <v>43</v>
      </c>
      <c r="E33" s="9" t="s">
        <v>475</v>
      </c>
    </row>
    <row r="34" spans="2:5">
      <c r="B34" s="9" t="s">
        <v>465</v>
      </c>
      <c r="C34" s="10">
        <v>40</v>
      </c>
      <c r="E34" s="9" t="s">
        <v>476</v>
      </c>
    </row>
    <row r="35" spans="2:5">
      <c r="B35" s="9" t="s">
        <v>467</v>
      </c>
      <c r="C35" s="10">
        <v>35</v>
      </c>
      <c r="E35" s="9" t="s">
        <v>477</v>
      </c>
    </row>
    <row r="36" spans="2:5">
      <c r="B36" s="9" t="s">
        <v>466</v>
      </c>
      <c r="C36" s="10">
        <v>47</v>
      </c>
      <c r="E36" s="9" t="s">
        <v>478</v>
      </c>
    </row>
    <row r="37" spans="2:5">
      <c r="B37" s="9" t="s">
        <v>458</v>
      </c>
      <c r="C37" s="10">
        <v>41</v>
      </c>
      <c r="E37" s="9" t="s">
        <v>479</v>
      </c>
    </row>
    <row r="38" spans="2:5">
      <c r="B38" s="9" t="s">
        <v>468</v>
      </c>
      <c r="C38" s="10">
        <v>36</v>
      </c>
      <c r="E38" s="9" t="s">
        <v>480</v>
      </c>
    </row>
    <row r="39" spans="2:5">
      <c r="B39" s="9" t="s">
        <v>457</v>
      </c>
      <c r="C39" s="10">
        <v>44</v>
      </c>
      <c r="E39" s="9" t="s">
        <v>481</v>
      </c>
    </row>
    <row r="40" spans="2:5">
      <c r="B40" s="9" t="s">
        <v>381</v>
      </c>
      <c r="C40" s="10">
        <v>500</v>
      </c>
      <c r="E40" s="9" t="s">
        <v>482</v>
      </c>
    </row>
    <row r="41" spans="2:5">
      <c r="E41" s="9" t="s">
        <v>483</v>
      </c>
    </row>
    <row r="42" spans="2:5">
      <c r="E42" s="9" t="s">
        <v>484</v>
      </c>
    </row>
    <row r="43" spans="2:5">
      <c r="E43" s="9" t="s">
        <v>485</v>
      </c>
    </row>
    <row r="44" spans="2:5">
      <c r="E44" s="9" t="s">
        <v>486</v>
      </c>
    </row>
    <row r="45" spans="2:5">
      <c r="E45" s="9" t="s">
        <v>487</v>
      </c>
    </row>
    <row r="46" spans="2:5">
      <c r="E46" s="9" t="s">
        <v>488</v>
      </c>
    </row>
    <row r="47" spans="2:5">
      <c r="E47" s="9" t="s">
        <v>489</v>
      </c>
    </row>
    <row r="48" spans="2:5">
      <c r="E48" s="9" t="s">
        <v>490</v>
      </c>
    </row>
    <row r="49" spans="5:5">
      <c r="E49" s="9" t="s">
        <v>491</v>
      </c>
    </row>
    <row r="50" spans="5:5">
      <c r="E50" s="9" t="s">
        <v>492</v>
      </c>
    </row>
    <row r="51" spans="5:5">
      <c r="E51" s="9" t="s">
        <v>493</v>
      </c>
    </row>
    <row r="52" spans="5:5">
      <c r="E52" s="9" t="s">
        <v>494</v>
      </c>
    </row>
    <row r="53" spans="5:5">
      <c r="E53" s="9" t="s">
        <v>495</v>
      </c>
    </row>
    <row r="54" spans="5:5">
      <c r="E54" s="9" t="s">
        <v>496</v>
      </c>
    </row>
    <row r="55" spans="5:5">
      <c r="E55" s="9" t="s">
        <v>497</v>
      </c>
    </row>
    <row r="56" spans="5:5">
      <c r="E56" s="9" t="s">
        <v>498</v>
      </c>
    </row>
    <row r="57" spans="5:5">
      <c r="E57" s="9" t="s">
        <v>499</v>
      </c>
    </row>
    <row r="58" spans="5:5">
      <c r="E58" s="9" t="s">
        <v>500</v>
      </c>
    </row>
    <row r="59" spans="5:5">
      <c r="E59" s="9" t="s">
        <v>501</v>
      </c>
    </row>
    <row r="60" spans="5:5">
      <c r="E60" s="9" t="s">
        <v>502</v>
      </c>
    </row>
    <row r="61" spans="5:5">
      <c r="E61" s="9" t="s">
        <v>503</v>
      </c>
    </row>
    <row r="62" spans="5:5">
      <c r="E62" s="9" t="s">
        <v>504</v>
      </c>
    </row>
    <row r="63" spans="5:5">
      <c r="E63" s="9" t="s">
        <v>505</v>
      </c>
    </row>
    <row r="64" spans="5:5">
      <c r="E64" s="9" t="s">
        <v>506</v>
      </c>
    </row>
    <row r="65" spans="5:5">
      <c r="E65" s="9" t="s">
        <v>507</v>
      </c>
    </row>
    <row r="66" spans="5:5">
      <c r="E66" s="9" t="s">
        <v>508</v>
      </c>
    </row>
    <row r="67" spans="5:5">
      <c r="E67" s="9" t="s">
        <v>509</v>
      </c>
    </row>
    <row r="68" spans="5:5">
      <c r="E68" s="9" t="s">
        <v>510</v>
      </c>
    </row>
    <row r="69" spans="5:5">
      <c r="E69" s="9" t="s">
        <v>511</v>
      </c>
    </row>
    <row r="70" spans="5:5">
      <c r="E70" s="9" t="s">
        <v>512</v>
      </c>
    </row>
    <row r="71" spans="5:5">
      <c r="E71" s="9" t="s">
        <v>513</v>
      </c>
    </row>
    <row r="72" spans="5:5">
      <c r="E72" s="9" t="s">
        <v>514</v>
      </c>
    </row>
    <row r="73" spans="5:5">
      <c r="E73" s="9" t="s">
        <v>515</v>
      </c>
    </row>
    <row r="74" spans="5:5">
      <c r="E74" s="9" t="s">
        <v>516</v>
      </c>
    </row>
    <row r="75" spans="5:5">
      <c r="E75" s="9" t="s">
        <v>517</v>
      </c>
    </row>
    <row r="76" spans="5:5">
      <c r="E76" s="9" t="s">
        <v>518</v>
      </c>
    </row>
    <row r="77" spans="5:5">
      <c r="E77" s="9" t="s">
        <v>519</v>
      </c>
    </row>
    <row r="78" spans="5:5">
      <c r="E78" s="9" t="s">
        <v>520</v>
      </c>
    </row>
    <row r="79" spans="5:5">
      <c r="E79" s="9" t="s">
        <v>521</v>
      </c>
    </row>
    <row r="80" spans="5:5">
      <c r="E80" s="9" t="s">
        <v>522</v>
      </c>
    </row>
    <row r="81" spans="5:5">
      <c r="E81" s="9" t="s">
        <v>523</v>
      </c>
    </row>
    <row r="82" spans="5:5">
      <c r="E82" s="9" t="s">
        <v>524</v>
      </c>
    </row>
    <row r="83" spans="5:5">
      <c r="E83" s="9" t="s">
        <v>525</v>
      </c>
    </row>
    <row r="84" spans="5:5">
      <c r="E84" s="9" t="s">
        <v>526</v>
      </c>
    </row>
    <row r="85" spans="5:5">
      <c r="E85" s="9" t="s">
        <v>527</v>
      </c>
    </row>
    <row r="86" spans="5:5">
      <c r="E86" s="9" t="s">
        <v>528</v>
      </c>
    </row>
    <row r="87" spans="5:5">
      <c r="E87" s="9" t="s">
        <v>529</v>
      </c>
    </row>
    <row r="88" spans="5:5">
      <c r="E88" s="9" t="s">
        <v>530</v>
      </c>
    </row>
    <row r="89" spans="5:5">
      <c r="E89" s="9" t="s">
        <v>531</v>
      </c>
    </row>
    <row r="90" spans="5:5">
      <c r="E90" s="9" t="s">
        <v>532</v>
      </c>
    </row>
    <row r="91" spans="5:5">
      <c r="E91" s="9" t="s">
        <v>533</v>
      </c>
    </row>
    <row r="92" spans="5:5">
      <c r="E92" s="9" t="s">
        <v>534</v>
      </c>
    </row>
    <row r="93" spans="5:5">
      <c r="E93" s="9" t="s">
        <v>535</v>
      </c>
    </row>
    <row r="94" spans="5:5">
      <c r="E94" s="9" t="s">
        <v>536</v>
      </c>
    </row>
    <row r="95" spans="5:5">
      <c r="E95" s="9" t="s">
        <v>537</v>
      </c>
    </row>
    <row r="96" spans="5:5">
      <c r="E96" s="9" t="s">
        <v>538</v>
      </c>
    </row>
    <row r="97" spans="5:5">
      <c r="E97" s="9" t="s">
        <v>539</v>
      </c>
    </row>
    <row r="98" spans="5:5">
      <c r="E98" s="9" t="s">
        <v>540</v>
      </c>
    </row>
    <row r="99" spans="5:5">
      <c r="E99" s="9" t="s">
        <v>541</v>
      </c>
    </row>
    <row r="100" spans="5:5">
      <c r="E100" s="9" t="s">
        <v>542</v>
      </c>
    </row>
    <row r="101" spans="5:5">
      <c r="E101" s="9" t="s">
        <v>543</v>
      </c>
    </row>
    <row r="102" spans="5:5">
      <c r="E102" s="9" t="s">
        <v>544</v>
      </c>
    </row>
    <row r="103" spans="5:5">
      <c r="E103" s="9" t="s">
        <v>545</v>
      </c>
    </row>
    <row r="104" spans="5:5">
      <c r="E104" s="9" t="s">
        <v>546</v>
      </c>
    </row>
    <row r="105" spans="5:5">
      <c r="E105" s="9" t="s">
        <v>547</v>
      </c>
    </row>
    <row r="106" spans="5:5">
      <c r="E106" s="9" t="s">
        <v>548</v>
      </c>
    </row>
    <row r="107" spans="5:5">
      <c r="E107" s="9" t="s">
        <v>549</v>
      </c>
    </row>
    <row r="108" spans="5:5">
      <c r="E108" s="9" t="s">
        <v>550</v>
      </c>
    </row>
    <row r="109" spans="5:5">
      <c r="E109" s="9" t="s">
        <v>551</v>
      </c>
    </row>
    <row r="110" spans="5:5">
      <c r="E110" s="9" t="s">
        <v>552</v>
      </c>
    </row>
    <row r="111" spans="5:5">
      <c r="E111" s="9" t="s">
        <v>553</v>
      </c>
    </row>
    <row r="112" spans="5:5">
      <c r="E112" s="9" t="s">
        <v>554</v>
      </c>
    </row>
    <row r="113" spans="5:5">
      <c r="E113" s="9" t="s">
        <v>555</v>
      </c>
    </row>
    <row r="114" spans="5:5">
      <c r="E114" s="9" t="s">
        <v>556</v>
      </c>
    </row>
    <row r="115" spans="5:5">
      <c r="E115" s="9" t="s">
        <v>557</v>
      </c>
    </row>
    <row r="116" spans="5:5">
      <c r="E116" s="9" t="s">
        <v>558</v>
      </c>
    </row>
    <row r="117" spans="5:5">
      <c r="E117" s="9" t="s">
        <v>559</v>
      </c>
    </row>
    <row r="118" spans="5:5">
      <c r="E118" s="9" t="s">
        <v>560</v>
      </c>
    </row>
    <row r="119" spans="5:5">
      <c r="E119" s="9" t="s">
        <v>561</v>
      </c>
    </row>
    <row r="120" spans="5:5">
      <c r="E120" s="9" t="s">
        <v>562</v>
      </c>
    </row>
    <row r="121" spans="5:5">
      <c r="E121" s="9" t="s">
        <v>563</v>
      </c>
    </row>
    <row r="122" spans="5:5">
      <c r="E122" s="9" t="s">
        <v>564</v>
      </c>
    </row>
    <row r="123" spans="5:5">
      <c r="E123" s="9" t="s">
        <v>565</v>
      </c>
    </row>
    <row r="124" spans="5:5">
      <c r="E124" s="9" t="s">
        <v>566</v>
      </c>
    </row>
    <row r="125" spans="5:5">
      <c r="E125" s="9" t="s">
        <v>567</v>
      </c>
    </row>
    <row r="126" spans="5:5">
      <c r="E126" s="9" t="s">
        <v>568</v>
      </c>
    </row>
    <row r="127" spans="5:5">
      <c r="E127" s="9" t="s">
        <v>569</v>
      </c>
    </row>
    <row r="128" spans="5:5">
      <c r="E128" s="9" t="s">
        <v>570</v>
      </c>
    </row>
    <row r="129" spans="5:5">
      <c r="E129" s="9" t="s">
        <v>571</v>
      </c>
    </row>
    <row r="130" spans="5:5">
      <c r="E130" s="9" t="s">
        <v>572</v>
      </c>
    </row>
    <row r="131" spans="5:5">
      <c r="E131" s="9" t="s">
        <v>573</v>
      </c>
    </row>
    <row r="132" spans="5:5">
      <c r="E132" s="9" t="s">
        <v>574</v>
      </c>
    </row>
    <row r="133" spans="5:5">
      <c r="E133" s="9" t="s">
        <v>575</v>
      </c>
    </row>
    <row r="134" spans="5:5">
      <c r="E134" s="9" t="s">
        <v>576</v>
      </c>
    </row>
    <row r="135" spans="5:5">
      <c r="E135" s="9" t="s">
        <v>577</v>
      </c>
    </row>
    <row r="136" spans="5:5">
      <c r="E136" s="9" t="s">
        <v>578</v>
      </c>
    </row>
    <row r="137" spans="5:5">
      <c r="E137" s="9" t="s">
        <v>579</v>
      </c>
    </row>
    <row r="138" spans="5:5">
      <c r="E138" s="9" t="s">
        <v>580</v>
      </c>
    </row>
    <row r="139" spans="5:5">
      <c r="E139" s="9" t="s">
        <v>581</v>
      </c>
    </row>
    <row r="140" spans="5:5">
      <c r="E140" s="9" t="s">
        <v>582</v>
      </c>
    </row>
    <row r="141" spans="5:5">
      <c r="E141" s="9" t="s">
        <v>583</v>
      </c>
    </row>
    <row r="142" spans="5:5">
      <c r="E142" s="9" t="s">
        <v>584</v>
      </c>
    </row>
    <row r="143" spans="5:5">
      <c r="E143" s="9" t="s">
        <v>585</v>
      </c>
    </row>
    <row r="144" spans="5:5">
      <c r="E144" s="9" t="s">
        <v>586</v>
      </c>
    </row>
    <row r="145" spans="5:5">
      <c r="E145" s="9" t="s">
        <v>587</v>
      </c>
    </row>
    <row r="146" spans="5:5">
      <c r="E146" s="9" t="s">
        <v>588</v>
      </c>
    </row>
    <row r="147" spans="5:5">
      <c r="E147" s="9" t="s">
        <v>589</v>
      </c>
    </row>
    <row r="148" spans="5:5">
      <c r="E148" s="9" t="s">
        <v>590</v>
      </c>
    </row>
    <row r="149" spans="5:5">
      <c r="E149" s="9" t="s">
        <v>591</v>
      </c>
    </row>
    <row r="150" spans="5:5">
      <c r="E150" s="9" t="s">
        <v>592</v>
      </c>
    </row>
    <row r="151" spans="5:5">
      <c r="E151" s="9" t="s">
        <v>593</v>
      </c>
    </row>
    <row r="152" spans="5:5">
      <c r="E152" s="9" t="s">
        <v>594</v>
      </c>
    </row>
    <row r="153" spans="5:5">
      <c r="E153" s="9" t="s">
        <v>595</v>
      </c>
    </row>
    <row r="154" spans="5:5">
      <c r="E154" s="9" t="s">
        <v>596</v>
      </c>
    </row>
    <row r="155" spans="5:5">
      <c r="E155" s="9" t="s">
        <v>597</v>
      </c>
    </row>
    <row r="156" spans="5:5">
      <c r="E156" s="9" t="s">
        <v>598</v>
      </c>
    </row>
    <row r="157" spans="5:5">
      <c r="E157" s="9" t="s">
        <v>599</v>
      </c>
    </row>
    <row r="158" spans="5:5">
      <c r="E158" s="9" t="s">
        <v>600</v>
      </c>
    </row>
    <row r="159" spans="5:5">
      <c r="E159" s="9" t="s">
        <v>601</v>
      </c>
    </row>
    <row r="160" spans="5:5">
      <c r="E160" s="9" t="s">
        <v>602</v>
      </c>
    </row>
    <row r="161" spans="5:5">
      <c r="E161" s="9" t="s">
        <v>603</v>
      </c>
    </row>
    <row r="162" spans="5:5">
      <c r="E162" s="9" t="s">
        <v>604</v>
      </c>
    </row>
    <row r="163" spans="5:5">
      <c r="E163" s="9" t="s">
        <v>605</v>
      </c>
    </row>
    <row r="164" spans="5:5">
      <c r="E164" s="9" t="s">
        <v>606</v>
      </c>
    </row>
    <row r="165" spans="5:5">
      <c r="E165" s="9" t="s">
        <v>607</v>
      </c>
    </row>
    <row r="166" spans="5:5">
      <c r="E166" s="9" t="s">
        <v>608</v>
      </c>
    </row>
    <row r="167" spans="5:5">
      <c r="E167" s="9" t="s">
        <v>609</v>
      </c>
    </row>
    <row r="168" spans="5:5">
      <c r="E168" s="9" t="s">
        <v>610</v>
      </c>
    </row>
    <row r="169" spans="5:5">
      <c r="E169" s="9" t="s">
        <v>611</v>
      </c>
    </row>
    <row r="170" spans="5:5">
      <c r="E170" s="9" t="s">
        <v>612</v>
      </c>
    </row>
    <row r="171" spans="5:5">
      <c r="E171" s="9" t="s">
        <v>613</v>
      </c>
    </row>
    <row r="172" spans="5:5">
      <c r="E172" s="9" t="s">
        <v>614</v>
      </c>
    </row>
    <row r="173" spans="5:5">
      <c r="E173" s="9" t="s">
        <v>615</v>
      </c>
    </row>
    <row r="174" spans="5:5">
      <c r="E174" s="9" t="s">
        <v>616</v>
      </c>
    </row>
    <row r="175" spans="5:5">
      <c r="E175" s="9" t="s">
        <v>617</v>
      </c>
    </row>
    <row r="176" spans="5:5">
      <c r="E176" s="9" t="s">
        <v>618</v>
      </c>
    </row>
    <row r="177" spans="5:5">
      <c r="E177" s="9" t="s">
        <v>619</v>
      </c>
    </row>
    <row r="178" spans="5:5">
      <c r="E178" s="9" t="s">
        <v>620</v>
      </c>
    </row>
    <row r="179" spans="5:5">
      <c r="E179" s="9" t="s">
        <v>621</v>
      </c>
    </row>
    <row r="180" spans="5:5">
      <c r="E180" s="9" t="s">
        <v>622</v>
      </c>
    </row>
    <row r="181" spans="5:5">
      <c r="E181" s="9" t="s">
        <v>623</v>
      </c>
    </row>
    <row r="182" spans="5:5">
      <c r="E182" s="9" t="s">
        <v>624</v>
      </c>
    </row>
    <row r="183" spans="5:5">
      <c r="E183" s="9" t="s">
        <v>625</v>
      </c>
    </row>
    <row r="184" spans="5:5">
      <c r="E184" s="9" t="s">
        <v>626</v>
      </c>
    </row>
    <row r="185" spans="5:5">
      <c r="E185" s="9" t="s">
        <v>627</v>
      </c>
    </row>
    <row r="186" spans="5:5">
      <c r="E186" s="9" t="s">
        <v>628</v>
      </c>
    </row>
    <row r="187" spans="5:5">
      <c r="E187" s="9" t="s">
        <v>629</v>
      </c>
    </row>
    <row r="188" spans="5:5">
      <c r="E188" s="9" t="s">
        <v>630</v>
      </c>
    </row>
    <row r="189" spans="5:5">
      <c r="E189" s="9" t="s">
        <v>631</v>
      </c>
    </row>
    <row r="190" spans="5:5">
      <c r="E190" s="9" t="s">
        <v>632</v>
      </c>
    </row>
    <row r="191" spans="5:5">
      <c r="E191" s="9" t="s">
        <v>633</v>
      </c>
    </row>
    <row r="192" spans="5:5">
      <c r="E192" s="9" t="s">
        <v>634</v>
      </c>
    </row>
    <row r="193" spans="5:5">
      <c r="E193" s="9" t="s">
        <v>635</v>
      </c>
    </row>
    <row r="194" spans="5:5">
      <c r="E194" s="9" t="s">
        <v>636</v>
      </c>
    </row>
    <row r="195" spans="5:5">
      <c r="E195" s="9" t="s">
        <v>637</v>
      </c>
    </row>
    <row r="196" spans="5:5">
      <c r="E196" s="9" t="s">
        <v>638</v>
      </c>
    </row>
    <row r="197" spans="5:5">
      <c r="E197" s="9" t="s">
        <v>639</v>
      </c>
    </row>
    <row r="198" spans="5:5">
      <c r="E198" s="9" t="s">
        <v>640</v>
      </c>
    </row>
    <row r="199" spans="5:5">
      <c r="E199" s="9" t="s">
        <v>641</v>
      </c>
    </row>
    <row r="200" spans="5:5">
      <c r="E200" s="9" t="s">
        <v>642</v>
      </c>
    </row>
    <row r="201" spans="5:5">
      <c r="E201" s="9" t="s">
        <v>643</v>
      </c>
    </row>
    <row r="202" spans="5:5">
      <c r="E202" s="9" t="s">
        <v>644</v>
      </c>
    </row>
    <row r="203" spans="5:5">
      <c r="E203" s="9" t="s">
        <v>645</v>
      </c>
    </row>
    <row r="204" spans="5:5">
      <c r="E204" s="9" t="s">
        <v>646</v>
      </c>
    </row>
    <row r="205" spans="5:5">
      <c r="E205" s="9" t="s">
        <v>647</v>
      </c>
    </row>
    <row r="206" spans="5:5">
      <c r="E206" s="9" t="s">
        <v>648</v>
      </c>
    </row>
    <row r="207" spans="5:5">
      <c r="E207" s="9" t="s">
        <v>649</v>
      </c>
    </row>
    <row r="208" spans="5:5">
      <c r="E208" s="9" t="s">
        <v>650</v>
      </c>
    </row>
    <row r="209" spans="5:5">
      <c r="E209" s="9" t="s">
        <v>651</v>
      </c>
    </row>
    <row r="210" spans="5:5">
      <c r="E210" s="9" t="s">
        <v>652</v>
      </c>
    </row>
    <row r="211" spans="5:5">
      <c r="E211" s="9" t="s">
        <v>653</v>
      </c>
    </row>
    <row r="212" spans="5:5">
      <c r="E212" s="9" t="s">
        <v>654</v>
      </c>
    </row>
    <row r="213" spans="5:5">
      <c r="E213" s="9" t="s">
        <v>655</v>
      </c>
    </row>
    <row r="214" spans="5:5">
      <c r="E214" s="9" t="s">
        <v>656</v>
      </c>
    </row>
    <row r="215" spans="5:5">
      <c r="E215" s="9" t="s">
        <v>657</v>
      </c>
    </row>
    <row r="216" spans="5:5">
      <c r="E216" s="9" t="s">
        <v>658</v>
      </c>
    </row>
    <row r="217" spans="5:5">
      <c r="E217" s="9" t="s">
        <v>659</v>
      </c>
    </row>
    <row r="218" spans="5:5">
      <c r="E218" s="9" t="s">
        <v>660</v>
      </c>
    </row>
    <row r="219" spans="5:5">
      <c r="E219" s="9" t="s">
        <v>661</v>
      </c>
    </row>
    <row r="220" spans="5:5">
      <c r="E220" s="9" t="s">
        <v>662</v>
      </c>
    </row>
    <row r="221" spans="5:5">
      <c r="E221" s="9" t="s">
        <v>663</v>
      </c>
    </row>
    <row r="222" spans="5:5">
      <c r="E222" s="9" t="s">
        <v>664</v>
      </c>
    </row>
    <row r="223" spans="5:5">
      <c r="E223" s="9" t="s">
        <v>665</v>
      </c>
    </row>
    <row r="224" spans="5:5">
      <c r="E224" s="9" t="s">
        <v>666</v>
      </c>
    </row>
    <row r="225" spans="5:5">
      <c r="E225" s="9" t="s">
        <v>667</v>
      </c>
    </row>
    <row r="226" spans="5:5">
      <c r="E226" s="9" t="s">
        <v>668</v>
      </c>
    </row>
    <row r="227" spans="5:5">
      <c r="E227" s="9" t="s">
        <v>669</v>
      </c>
    </row>
    <row r="228" spans="5:5">
      <c r="E228" s="9" t="s">
        <v>670</v>
      </c>
    </row>
    <row r="229" spans="5:5">
      <c r="E229" s="9" t="s">
        <v>671</v>
      </c>
    </row>
    <row r="230" spans="5:5">
      <c r="E230" s="9" t="s">
        <v>672</v>
      </c>
    </row>
    <row r="231" spans="5:5">
      <c r="E231" s="9" t="s">
        <v>673</v>
      </c>
    </row>
    <row r="232" spans="5:5">
      <c r="E232" s="9" t="s">
        <v>674</v>
      </c>
    </row>
    <row r="233" spans="5:5">
      <c r="E233" s="9" t="s">
        <v>675</v>
      </c>
    </row>
    <row r="234" spans="5:5">
      <c r="E234" s="9" t="s">
        <v>676</v>
      </c>
    </row>
    <row r="235" spans="5:5">
      <c r="E235" s="9" t="s">
        <v>677</v>
      </c>
    </row>
    <row r="236" spans="5:5">
      <c r="E236" s="9" t="s">
        <v>678</v>
      </c>
    </row>
    <row r="237" spans="5:5">
      <c r="E237" s="9" t="s">
        <v>679</v>
      </c>
    </row>
    <row r="238" spans="5:5">
      <c r="E238" s="9" t="s">
        <v>680</v>
      </c>
    </row>
    <row r="239" spans="5:5">
      <c r="E239" s="9" t="s">
        <v>681</v>
      </c>
    </row>
    <row r="240" spans="5:5">
      <c r="E240" s="9" t="s">
        <v>682</v>
      </c>
    </row>
    <row r="241" spans="5:5">
      <c r="E241" s="9" t="s">
        <v>683</v>
      </c>
    </row>
    <row r="242" spans="5:5">
      <c r="E242" s="9" t="s">
        <v>684</v>
      </c>
    </row>
    <row r="243" spans="5:5">
      <c r="E243" s="9" t="s">
        <v>685</v>
      </c>
    </row>
    <row r="244" spans="5:5">
      <c r="E244" s="9" t="s">
        <v>686</v>
      </c>
    </row>
    <row r="245" spans="5:5">
      <c r="E245" s="9" t="s">
        <v>687</v>
      </c>
    </row>
    <row r="246" spans="5:5">
      <c r="E246" s="9" t="s">
        <v>688</v>
      </c>
    </row>
    <row r="247" spans="5:5">
      <c r="E247" s="9" t="s">
        <v>689</v>
      </c>
    </row>
    <row r="248" spans="5:5">
      <c r="E248" s="9" t="s">
        <v>690</v>
      </c>
    </row>
    <row r="249" spans="5:5">
      <c r="E249" s="9" t="s">
        <v>691</v>
      </c>
    </row>
    <row r="250" spans="5:5">
      <c r="E250" s="9" t="s">
        <v>692</v>
      </c>
    </row>
    <row r="251" spans="5:5">
      <c r="E251" s="9" t="s">
        <v>693</v>
      </c>
    </row>
    <row r="252" spans="5:5">
      <c r="E252" s="9" t="s">
        <v>694</v>
      </c>
    </row>
    <row r="253" spans="5:5">
      <c r="E253" s="9" t="s">
        <v>695</v>
      </c>
    </row>
    <row r="254" spans="5:5">
      <c r="E254" s="9" t="s">
        <v>696</v>
      </c>
    </row>
    <row r="255" spans="5:5">
      <c r="E255" s="9" t="s">
        <v>697</v>
      </c>
    </row>
    <row r="256" spans="5:5">
      <c r="E256" s="9" t="s">
        <v>698</v>
      </c>
    </row>
    <row r="257" spans="5:5">
      <c r="E257" s="9" t="s">
        <v>699</v>
      </c>
    </row>
    <row r="258" spans="5:5">
      <c r="E258" s="9" t="s">
        <v>700</v>
      </c>
    </row>
    <row r="259" spans="5:5">
      <c r="E259" s="9" t="s">
        <v>701</v>
      </c>
    </row>
    <row r="260" spans="5:5">
      <c r="E260" s="9" t="s">
        <v>702</v>
      </c>
    </row>
    <row r="261" spans="5:5">
      <c r="E261" s="9" t="s">
        <v>703</v>
      </c>
    </row>
    <row r="262" spans="5:5">
      <c r="E262" s="9" t="s">
        <v>704</v>
      </c>
    </row>
    <row r="263" spans="5:5">
      <c r="E263" s="9" t="s">
        <v>705</v>
      </c>
    </row>
    <row r="264" spans="5:5">
      <c r="E264" s="9" t="s">
        <v>706</v>
      </c>
    </row>
    <row r="265" spans="5:5">
      <c r="E265" s="9" t="s">
        <v>707</v>
      </c>
    </row>
    <row r="266" spans="5:5">
      <c r="E266" s="9" t="s">
        <v>708</v>
      </c>
    </row>
    <row r="267" spans="5:5">
      <c r="E267" s="9" t="s">
        <v>709</v>
      </c>
    </row>
    <row r="268" spans="5:5">
      <c r="E268" s="9" t="s">
        <v>710</v>
      </c>
    </row>
    <row r="269" spans="5:5">
      <c r="E269" s="9" t="s">
        <v>711</v>
      </c>
    </row>
    <row r="270" spans="5:5">
      <c r="E270" s="9" t="s">
        <v>712</v>
      </c>
    </row>
    <row r="271" spans="5:5">
      <c r="E271" s="9" t="s">
        <v>713</v>
      </c>
    </row>
    <row r="272" spans="5:5">
      <c r="E272" s="9" t="s">
        <v>714</v>
      </c>
    </row>
    <row r="273" spans="5:5">
      <c r="E273" s="9" t="s">
        <v>715</v>
      </c>
    </row>
    <row r="274" spans="5:5">
      <c r="E274" s="9" t="s">
        <v>716</v>
      </c>
    </row>
    <row r="275" spans="5:5">
      <c r="E275" s="9" t="s">
        <v>717</v>
      </c>
    </row>
    <row r="276" spans="5:5">
      <c r="E276" s="9" t="s">
        <v>718</v>
      </c>
    </row>
    <row r="277" spans="5:5">
      <c r="E277" s="9" t="s">
        <v>719</v>
      </c>
    </row>
    <row r="278" spans="5:5">
      <c r="E278" s="9" t="s">
        <v>720</v>
      </c>
    </row>
    <row r="279" spans="5:5">
      <c r="E279" s="9" t="s">
        <v>721</v>
      </c>
    </row>
    <row r="280" spans="5:5">
      <c r="E280" s="9" t="s">
        <v>722</v>
      </c>
    </row>
    <row r="281" spans="5:5">
      <c r="E281" s="9" t="s">
        <v>723</v>
      </c>
    </row>
    <row r="282" spans="5:5">
      <c r="E282" s="9" t="s">
        <v>724</v>
      </c>
    </row>
    <row r="283" spans="5:5">
      <c r="E283" s="9" t="s">
        <v>725</v>
      </c>
    </row>
    <row r="284" spans="5:5">
      <c r="E284" s="9" t="s">
        <v>726</v>
      </c>
    </row>
    <row r="285" spans="5:5">
      <c r="E285" s="9" t="s">
        <v>727</v>
      </c>
    </row>
    <row r="286" spans="5:5">
      <c r="E286" s="9" t="s">
        <v>728</v>
      </c>
    </row>
    <row r="287" spans="5:5">
      <c r="E287" s="9" t="s">
        <v>729</v>
      </c>
    </row>
    <row r="288" spans="5:5">
      <c r="E288" s="9" t="s">
        <v>730</v>
      </c>
    </row>
    <row r="289" spans="5:5">
      <c r="E289" s="9" t="s">
        <v>731</v>
      </c>
    </row>
    <row r="290" spans="5:5">
      <c r="E290" s="9" t="s">
        <v>732</v>
      </c>
    </row>
    <row r="291" spans="5:5">
      <c r="E291" s="9" t="s">
        <v>733</v>
      </c>
    </row>
    <row r="292" spans="5:5">
      <c r="E292" s="9" t="s">
        <v>734</v>
      </c>
    </row>
    <row r="293" spans="5:5">
      <c r="E293" s="9" t="s">
        <v>735</v>
      </c>
    </row>
    <row r="294" spans="5:5">
      <c r="E294" s="9" t="s">
        <v>736</v>
      </c>
    </row>
    <row r="295" spans="5:5">
      <c r="E295" s="9" t="s">
        <v>737</v>
      </c>
    </row>
    <row r="296" spans="5:5">
      <c r="E296" s="9" t="s">
        <v>738</v>
      </c>
    </row>
    <row r="297" spans="5:5">
      <c r="E297" s="9" t="s">
        <v>739</v>
      </c>
    </row>
    <row r="298" spans="5:5">
      <c r="E298" s="9" t="s">
        <v>740</v>
      </c>
    </row>
    <row r="299" spans="5:5">
      <c r="E299" s="9" t="s">
        <v>741</v>
      </c>
    </row>
    <row r="300" spans="5:5">
      <c r="E300" s="9" t="s">
        <v>742</v>
      </c>
    </row>
    <row r="301" spans="5:5">
      <c r="E301" s="9" t="s">
        <v>743</v>
      </c>
    </row>
    <row r="302" spans="5:5">
      <c r="E302" s="9" t="s">
        <v>744</v>
      </c>
    </row>
    <row r="303" spans="5:5">
      <c r="E303" s="9" t="s">
        <v>745</v>
      </c>
    </row>
    <row r="304" spans="5:5">
      <c r="E304" s="9" t="s">
        <v>746</v>
      </c>
    </row>
    <row r="305" spans="5:5">
      <c r="E305" s="9" t="s">
        <v>747</v>
      </c>
    </row>
    <row r="306" spans="5:5">
      <c r="E306" s="9" t="s">
        <v>748</v>
      </c>
    </row>
    <row r="307" spans="5:5">
      <c r="E307" s="9" t="s">
        <v>749</v>
      </c>
    </row>
    <row r="308" spans="5:5">
      <c r="E308" s="9" t="s">
        <v>750</v>
      </c>
    </row>
    <row r="309" spans="5:5">
      <c r="E309" s="9" t="s">
        <v>751</v>
      </c>
    </row>
    <row r="310" spans="5:5">
      <c r="E310" s="9" t="s">
        <v>752</v>
      </c>
    </row>
    <row r="311" spans="5:5">
      <c r="E311" s="9" t="s">
        <v>753</v>
      </c>
    </row>
    <row r="312" spans="5:5">
      <c r="E312" s="9" t="s">
        <v>754</v>
      </c>
    </row>
    <row r="313" spans="5:5">
      <c r="E313" s="9" t="s">
        <v>755</v>
      </c>
    </row>
    <row r="314" spans="5:5">
      <c r="E314" s="9" t="s">
        <v>756</v>
      </c>
    </row>
    <row r="315" spans="5:5">
      <c r="E315" s="9" t="s">
        <v>757</v>
      </c>
    </row>
    <row r="316" spans="5:5">
      <c r="E316" s="9" t="s">
        <v>758</v>
      </c>
    </row>
    <row r="317" spans="5:5">
      <c r="E317" s="9" t="s">
        <v>759</v>
      </c>
    </row>
    <row r="318" spans="5:5">
      <c r="E318" s="9" t="s">
        <v>760</v>
      </c>
    </row>
    <row r="319" spans="5:5">
      <c r="E319" s="9" t="s">
        <v>761</v>
      </c>
    </row>
    <row r="320" spans="5:5">
      <c r="E320" s="9" t="s">
        <v>762</v>
      </c>
    </row>
    <row r="321" spans="5:5">
      <c r="E321" s="9" t="s">
        <v>763</v>
      </c>
    </row>
    <row r="322" spans="5:5">
      <c r="E322" s="9" t="s">
        <v>764</v>
      </c>
    </row>
    <row r="323" spans="5:5">
      <c r="E323" s="9" t="s">
        <v>765</v>
      </c>
    </row>
    <row r="324" spans="5:5">
      <c r="E324" s="9" t="s">
        <v>766</v>
      </c>
    </row>
    <row r="325" spans="5:5">
      <c r="E325" s="9" t="s">
        <v>767</v>
      </c>
    </row>
    <row r="326" spans="5:5">
      <c r="E326" s="9" t="s">
        <v>768</v>
      </c>
    </row>
    <row r="327" spans="5:5">
      <c r="E327" s="9" t="s">
        <v>769</v>
      </c>
    </row>
    <row r="328" spans="5:5">
      <c r="E328" s="9" t="s">
        <v>770</v>
      </c>
    </row>
    <row r="329" spans="5:5">
      <c r="E329" s="9" t="s">
        <v>771</v>
      </c>
    </row>
    <row r="330" spans="5:5">
      <c r="E330" s="9" t="s">
        <v>772</v>
      </c>
    </row>
    <row r="331" spans="5:5">
      <c r="E331" s="9" t="s">
        <v>773</v>
      </c>
    </row>
    <row r="332" spans="5:5">
      <c r="E332" s="9" t="s">
        <v>774</v>
      </c>
    </row>
    <row r="333" spans="5:5">
      <c r="E333" s="9" t="s">
        <v>775</v>
      </c>
    </row>
    <row r="334" spans="5:5">
      <c r="E334" s="9" t="s">
        <v>776</v>
      </c>
    </row>
    <row r="335" spans="5:5">
      <c r="E335" s="9" t="s">
        <v>777</v>
      </c>
    </row>
    <row r="336" spans="5:5">
      <c r="E336" s="9" t="s">
        <v>778</v>
      </c>
    </row>
    <row r="337" spans="5:5">
      <c r="E337" s="9" t="s">
        <v>779</v>
      </c>
    </row>
    <row r="338" spans="5:5">
      <c r="E338" s="9" t="s">
        <v>780</v>
      </c>
    </row>
    <row r="339" spans="5:5">
      <c r="E339" s="9" t="s">
        <v>781</v>
      </c>
    </row>
    <row r="340" spans="5:5">
      <c r="E340" s="9" t="s">
        <v>782</v>
      </c>
    </row>
    <row r="341" spans="5:5">
      <c r="E341" s="9" t="s">
        <v>783</v>
      </c>
    </row>
    <row r="342" spans="5:5">
      <c r="E342" s="9" t="s">
        <v>784</v>
      </c>
    </row>
    <row r="343" spans="5:5">
      <c r="E343" s="9" t="s">
        <v>785</v>
      </c>
    </row>
    <row r="344" spans="5:5">
      <c r="E344" s="9" t="s">
        <v>786</v>
      </c>
    </row>
    <row r="345" spans="5:5">
      <c r="E345" s="9" t="s">
        <v>787</v>
      </c>
    </row>
    <row r="346" spans="5:5">
      <c r="E346" s="9" t="s">
        <v>788</v>
      </c>
    </row>
    <row r="347" spans="5:5">
      <c r="E347" s="9" t="s">
        <v>789</v>
      </c>
    </row>
    <row r="348" spans="5:5">
      <c r="E348" s="9" t="s">
        <v>790</v>
      </c>
    </row>
    <row r="349" spans="5:5">
      <c r="E349" s="9" t="s">
        <v>791</v>
      </c>
    </row>
    <row r="350" spans="5:5">
      <c r="E350" s="9" t="s">
        <v>792</v>
      </c>
    </row>
    <row r="351" spans="5:5">
      <c r="E351" s="9" t="s">
        <v>793</v>
      </c>
    </row>
    <row r="352" spans="5:5">
      <c r="E352" s="9" t="s">
        <v>794</v>
      </c>
    </row>
    <row r="353" spans="5:5">
      <c r="E353" s="9" t="s">
        <v>795</v>
      </c>
    </row>
    <row r="354" spans="5:5">
      <c r="E354" s="9" t="s">
        <v>796</v>
      </c>
    </row>
    <row r="355" spans="5:5">
      <c r="E355" s="9" t="s">
        <v>797</v>
      </c>
    </row>
    <row r="356" spans="5:5">
      <c r="E356" s="9" t="s">
        <v>798</v>
      </c>
    </row>
    <row r="357" spans="5:5">
      <c r="E357" s="9" t="s">
        <v>799</v>
      </c>
    </row>
    <row r="358" spans="5:5">
      <c r="E358" s="9" t="s">
        <v>800</v>
      </c>
    </row>
    <row r="359" spans="5:5">
      <c r="E359" s="9" t="s">
        <v>801</v>
      </c>
    </row>
    <row r="360" spans="5:5">
      <c r="E360" s="9" t="s">
        <v>802</v>
      </c>
    </row>
    <row r="361" spans="5:5">
      <c r="E361" s="9" t="s">
        <v>803</v>
      </c>
    </row>
    <row r="362" spans="5:5">
      <c r="E362" s="9" t="s">
        <v>804</v>
      </c>
    </row>
    <row r="363" spans="5:5">
      <c r="E363" s="9" t="s">
        <v>805</v>
      </c>
    </row>
    <row r="364" spans="5:5">
      <c r="E364" s="9" t="s">
        <v>806</v>
      </c>
    </row>
    <row r="365" spans="5:5">
      <c r="E365" s="9" t="s">
        <v>807</v>
      </c>
    </row>
    <row r="366" spans="5:5">
      <c r="E366" s="9" t="s">
        <v>808</v>
      </c>
    </row>
    <row r="367" spans="5:5">
      <c r="E367" s="9" t="s">
        <v>809</v>
      </c>
    </row>
    <row r="368" spans="5:5">
      <c r="E368" s="9" t="s">
        <v>810</v>
      </c>
    </row>
    <row r="369" spans="5:5">
      <c r="E369" s="9" t="s">
        <v>811</v>
      </c>
    </row>
    <row r="370" spans="5:5">
      <c r="E370" s="9" t="s">
        <v>812</v>
      </c>
    </row>
    <row r="371" spans="5:5">
      <c r="E371" s="9" t="s">
        <v>813</v>
      </c>
    </row>
    <row r="372" spans="5:5">
      <c r="E372" s="9" t="s">
        <v>814</v>
      </c>
    </row>
    <row r="373" spans="5:5">
      <c r="E373" s="9" t="s">
        <v>815</v>
      </c>
    </row>
    <row r="374" spans="5:5">
      <c r="E374" s="9" t="s">
        <v>816</v>
      </c>
    </row>
    <row r="375" spans="5:5">
      <c r="E375" s="9" t="s">
        <v>817</v>
      </c>
    </row>
    <row r="376" spans="5:5">
      <c r="E376" s="9" t="s">
        <v>818</v>
      </c>
    </row>
    <row r="377" spans="5:5">
      <c r="E377" s="9" t="s">
        <v>819</v>
      </c>
    </row>
    <row r="378" spans="5:5">
      <c r="E378" s="9" t="s">
        <v>820</v>
      </c>
    </row>
    <row r="379" spans="5:5">
      <c r="E379" s="9" t="s">
        <v>821</v>
      </c>
    </row>
    <row r="380" spans="5:5">
      <c r="E380" s="9" t="s">
        <v>822</v>
      </c>
    </row>
    <row r="381" spans="5:5">
      <c r="E381" s="9" t="s">
        <v>823</v>
      </c>
    </row>
    <row r="382" spans="5:5">
      <c r="E382" s="9" t="s">
        <v>824</v>
      </c>
    </row>
    <row r="383" spans="5:5">
      <c r="E383" s="9" t="s">
        <v>825</v>
      </c>
    </row>
    <row r="384" spans="5:5">
      <c r="E384" s="9" t="s">
        <v>826</v>
      </c>
    </row>
    <row r="385" spans="5:5">
      <c r="E385" s="9" t="s">
        <v>827</v>
      </c>
    </row>
    <row r="386" spans="5:5">
      <c r="E386" s="9" t="s">
        <v>828</v>
      </c>
    </row>
    <row r="387" spans="5:5">
      <c r="E387" s="9" t="s">
        <v>829</v>
      </c>
    </row>
    <row r="388" spans="5:5">
      <c r="E388" s="9" t="s">
        <v>830</v>
      </c>
    </row>
    <row r="389" spans="5:5">
      <c r="E389" s="9" t="s">
        <v>831</v>
      </c>
    </row>
    <row r="390" spans="5:5">
      <c r="E390" s="9" t="s">
        <v>832</v>
      </c>
    </row>
    <row r="391" spans="5:5">
      <c r="E391" s="9" t="s">
        <v>833</v>
      </c>
    </row>
    <row r="392" spans="5:5">
      <c r="E392" s="9" t="s">
        <v>834</v>
      </c>
    </row>
    <row r="393" spans="5:5">
      <c r="E393" s="9" t="s">
        <v>835</v>
      </c>
    </row>
    <row r="394" spans="5:5">
      <c r="E394" s="9" t="s">
        <v>836</v>
      </c>
    </row>
    <row r="395" spans="5:5">
      <c r="E395" s="9" t="s">
        <v>837</v>
      </c>
    </row>
    <row r="396" spans="5:5">
      <c r="E396" s="9" t="s">
        <v>838</v>
      </c>
    </row>
    <row r="397" spans="5:5">
      <c r="E397" s="9" t="s">
        <v>839</v>
      </c>
    </row>
    <row r="398" spans="5:5">
      <c r="E398" s="9" t="s">
        <v>840</v>
      </c>
    </row>
    <row r="399" spans="5:5">
      <c r="E399" s="9" t="s">
        <v>841</v>
      </c>
    </row>
    <row r="400" spans="5:5">
      <c r="E400" s="9" t="s">
        <v>842</v>
      </c>
    </row>
    <row r="401" spans="5:5">
      <c r="E401" s="9" t="s">
        <v>843</v>
      </c>
    </row>
    <row r="402" spans="5:5">
      <c r="E402" s="9" t="s">
        <v>844</v>
      </c>
    </row>
    <row r="403" spans="5:5">
      <c r="E403" s="9" t="s">
        <v>845</v>
      </c>
    </row>
    <row r="404" spans="5:5">
      <c r="E404" s="9" t="s">
        <v>846</v>
      </c>
    </row>
    <row r="405" spans="5:5">
      <c r="E405" s="9" t="s">
        <v>847</v>
      </c>
    </row>
    <row r="406" spans="5:5">
      <c r="E406" s="9" t="s">
        <v>848</v>
      </c>
    </row>
    <row r="407" spans="5:5">
      <c r="E407" s="9" t="s">
        <v>849</v>
      </c>
    </row>
    <row r="408" spans="5:5">
      <c r="E408" s="9" t="s">
        <v>850</v>
      </c>
    </row>
    <row r="409" spans="5:5">
      <c r="E409" s="9" t="s">
        <v>851</v>
      </c>
    </row>
    <row r="410" spans="5:5">
      <c r="E410" s="9" t="s">
        <v>852</v>
      </c>
    </row>
    <row r="411" spans="5:5">
      <c r="E411" s="9" t="s">
        <v>853</v>
      </c>
    </row>
    <row r="412" spans="5:5">
      <c r="E412" s="9" t="s">
        <v>854</v>
      </c>
    </row>
    <row r="413" spans="5:5">
      <c r="E413" s="9" t="s">
        <v>855</v>
      </c>
    </row>
    <row r="414" spans="5:5">
      <c r="E414" s="9" t="s">
        <v>856</v>
      </c>
    </row>
    <row r="415" spans="5:5">
      <c r="E415" s="9" t="s">
        <v>857</v>
      </c>
    </row>
    <row r="416" spans="5:5">
      <c r="E416" s="9" t="s">
        <v>858</v>
      </c>
    </row>
    <row r="417" spans="5:5">
      <c r="E417" s="9" t="s">
        <v>859</v>
      </c>
    </row>
    <row r="418" spans="5:5">
      <c r="E418" s="9" t="s">
        <v>860</v>
      </c>
    </row>
    <row r="419" spans="5:5">
      <c r="E419" s="9" t="s">
        <v>861</v>
      </c>
    </row>
    <row r="420" spans="5:5">
      <c r="E420" s="9" t="s">
        <v>862</v>
      </c>
    </row>
    <row r="421" spans="5:5">
      <c r="E421" s="9" t="s">
        <v>863</v>
      </c>
    </row>
    <row r="422" spans="5:5">
      <c r="E422" s="9" t="s">
        <v>864</v>
      </c>
    </row>
    <row r="423" spans="5:5">
      <c r="E423" s="9" t="s">
        <v>865</v>
      </c>
    </row>
    <row r="424" spans="5:5">
      <c r="E424" s="9" t="s">
        <v>866</v>
      </c>
    </row>
    <row r="425" spans="5:5">
      <c r="E425" s="9" t="s">
        <v>867</v>
      </c>
    </row>
    <row r="426" spans="5:5">
      <c r="E426" s="9" t="s">
        <v>868</v>
      </c>
    </row>
    <row r="427" spans="5:5">
      <c r="E427" s="9" t="s">
        <v>869</v>
      </c>
    </row>
    <row r="428" spans="5:5">
      <c r="E428" s="9" t="s">
        <v>870</v>
      </c>
    </row>
    <row r="429" spans="5:5">
      <c r="E429" s="9" t="s">
        <v>871</v>
      </c>
    </row>
    <row r="430" spans="5:5">
      <c r="E430" s="9" t="s">
        <v>872</v>
      </c>
    </row>
    <row r="431" spans="5:5">
      <c r="E431" s="9" t="s">
        <v>873</v>
      </c>
    </row>
    <row r="432" spans="5:5">
      <c r="E432" s="9" t="s">
        <v>874</v>
      </c>
    </row>
    <row r="433" spans="5:5">
      <c r="E433" s="9" t="s">
        <v>875</v>
      </c>
    </row>
    <row r="434" spans="5:5">
      <c r="E434" s="9" t="s">
        <v>876</v>
      </c>
    </row>
    <row r="435" spans="5:5">
      <c r="E435" s="9" t="s">
        <v>877</v>
      </c>
    </row>
    <row r="436" spans="5:5">
      <c r="E436" s="9" t="s">
        <v>878</v>
      </c>
    </row>
    <row r="437" spans="5:5">
      <c r="E437" s="9" t="s">
        <v>879</v>
      </c>
    </row>
    <row r="438" spans="5:5">
      <c r="E438" s="9" t="s">
        <v>880</v>
      </c>
    </row>
    <row r="439" spans="5:5">
      <c r="E439" s="9" t="s">
        <v>881</v>
      </c>
    </row>
    <row r="440" spans="5:5">
      <c r="E440" s="9" t="s">
        <v>882</v>
      </c>
    </row>
    <row r="441" spans="5:5">
      <c r="E441" s="9" t="s">
        <v>883</v>
      </c>
    </row>
    <row r="442" spans="5:5">
      <c r="E442" s="9" t="s">
        <v>884</v>
      </c>
    </row>
    <row r="443" spans="5:5">
      <c r="E443" s="9" t="s">
        <v>885</v>
      </c>
    </row>
    <row r="444" spans="5:5">
      <c r="E444" s="9" t="s">
        <v>886</v>
      </c>
    </row>
    <row r="445" spans="5:5">
      <c r="E445" s="9" t="s">
        <v>887</v>
      </c>
    </row>
    <row r="446" spans="5:5">
      <c r="E446" s="9" t="s">
        <v>888</v>
      </c>
    </row>
    <row r="447" spans="5:5">
      <c r="E447" s="9" t="s">
        <v>889</v>
      </c>
    </row>
    <row r="448" spans="5:5">
      <c r="E448" s="9" t="s">
        <v>890</v>
      </c>
    </row>
    <row r="449" spans="5:5">
      <c r="E449" s="9" t="s">
        <v>891</v>
      </c>
    </row>
    <row r="450" spans="5:5">
      <c r="E450" s="9" t="s">
        <v>892</v>
      </c>
    </row>
    <row r="451" spans="5:5">
      <c r="E451" s="9" t="s">
        <v>893</v>
      </c>
    </row>
    <row r="452" spans="5:5">
      <c r="E452" s="9" t="s">
        <v>894</v>
      </c>
    </row>
    <row r="453" spans="5:5">
      <c r="E453" s="9" t="s">
        <v>895</v>
      </c>
    </row>
    <row r="454" spans="5:5">
      <c r="E454" s="9" t="s">
        <v>896</v>
      </c>
    </row>
    <row r="455" spans="5:5">
      <c r="E455" s="9" t="s">
        <v>897</v>
      </c>
    </row>
    <row r="456" spans="5:5">
      <c r="E456" s="9" t="s">
        <v>898</v>
      </c>
    </row>
    <row r="457" spans="5:5">
      <c r="E457" s="9" t="s">
        <v>899</v>
      </c>
    </row>
    <row r="458" spans="5:5">
      <c r="E458" s="9" t="s">
        <v>900</v>
      </c>
    </row>
    <row r="459" spans="5:5">
      <c r="E459" s="9" t="s">
        <v>901</v>
      </c>
    </row>
    <row r="460" spans="5:5">
      <c r="E460" s="9" t="s">
        <v>902</v>
      </c>
    </row>
    <row r="461" spans="5:5">
      <c r="E461" s="9" t="s">
        <v>903</v>
      </c>
    </row>
    <row r="462" spans="5:5">
      <c r="E462" s="9" t="s">
        <v>904</v>
      </c>
    </row>
    <row r="463" spans="5:5">
      <c r="E463" s="9" t="s">
        <v>905</v>
      </c>
    </row>
    <row r="464" spans="5:5">
      <c r="E464" s="9" t="s">
        <v>906</v>
      </c>
    </row>
    <row r="465" spans="5:5">
      <c r="E465" s="9" t="s">
        <v>907</v>
      </c>
    </row>
    <row r="466" spans="5:5">
      <c r="E466" s="9" t="s">
        <v>908</v>
      </c>
    </row>
    <row r="467" spans="5:5">
      <c r="E467" s="9" t="s">
        <v>909</v>
      </c>
    </row>
    <row r="468" spans="5:5">
      <c r="E468" s="9" t="s">
        <v>910</v>
      </c>
    </row>
    <row r="469" spans="5:5">
      <c r="E469" s="9" t="s">
        <v>911</v>
      </c>
    </row>
    <row r="470" spans="5:5">
      <c r="E470" s="9" t="s">
        <v>912</v>
      </c>
    </row>
    <row r="471" spans="5:5">
      <c r="E471" s="9" t="s">
        <v>913</v>
      </c>
    </row>
    <row r="472" spans="5:5">
      <c r="E472" s="9" t="s">
        <v>914</v>
      </c>
    </row>
    <row r="473" spans="5:5">
      <c r="E473" s="9" t="s">
        <v>915</v>
      </c>
    </row>
    <row r="474" spans="5:5">
      <c r="E474" s="9" t="s">
        <v>916</v>
      </c>
    </row>
    <row r="475" spans="5:5">
      <c r="E475" s="9" t="s">
        <v>917</v>
      </c>
    </row>
    <row r="476" spans="5:5">
      <c r="E476" s="9" t="s">
        <v>918</v>
      </c>
    </row>
    <row r="477" spans="5:5">
      <c r="E477" s="9" t="s">
        <v>919</v>
      </c>
    </row>
    <row r="478" spans="5:5">
      <c r="E478" s="9" t="s">
        <v>920</v>
      </c>
    </row>
    <row r="479" spans="5:5">
      <c r="E479" s="9" t="s">
        <v>921</v>
      </c>
    </row>
    <row r="480" spans="5:5">
      <c r="E480" s="9" t="s">
        <v>922</v>
      </c>
    </row>
    <row r="481" spans="5:5">
      <c r="E481" s="9" t="s">
        <v>923</v>
      </c>
    </row>
    <row r="482" spans="5:5">
      <c r="E482" s="9" t="s">
        <v>924</v>
      </c>
    </row>
    <row r="483" spans="5:5">
      <c r="E483" s="9" t="s">
        <v>925</v>
      </c>
    </row>
    <row r="484" spans="5:5">
      <c r="E484" s="9" t="s">
        <v>926</v>
      </c>
    </row>
    <row r="485" spans="5:5">
      <c r="E485" s="9" t="s">
        <v>927</v>
      </c>
    </row>
    <row r="486" spans="5:5">
      <c r="E486" s="9" t="s">
        <v>928</v>
      </c>
    </row>
    <row r="487" spans="5:5">
      <c r="E487" s="9" t="s">
        <v>929</v>
      </c>
    </row>
    <row r="488" spans="5:5">
      <c r="E488" s="9" t="s">
        <v>930</v>
      </c>
    </row>
    <row r="489" spans="5:5">
      <c r="E489" s="9" t="s">
        <v>931</v>
      </c>
    </row>
    <row r="490" spans="5:5">
      <c r="E490" s="9" t="s">
        <v>932</v>
      </c>
    </row>
    <row r="491" spans="5:5">
      <c r="E491" s="9" t="s">
        <v>933</v>
      </c>
    </row>
    <row r="492" spans="5:5">
      <c r="E492" s="9" t="s">
        <v>934</v>
      </c>
    </row>
    <row r="493" spans="5:5">
      <c r="E493" s="9" t="s">
        <v>935</v>
      </c>
    </row>
    <row r="494" spans="5:5">
      <c r="E494" s="9" t="s">
        <v>936</v>
      </c>
    </row>
    <row r="495" spans="5:5">
      <c r="E495" s="9" t="s">
        <v>937</v>
      </c>
    </row>
    <row r="496" spans="5:5">
      <c r="E496" s="9" t="s">
        <v>938</v>
      </c>
    </row>
    <row r="497" spans="5:5">
      <c r="E497" s="9" t="s">
        <v>939</v>
      </c>
    </row>
    <row r="498" spans="5:5">
      <c r="E498" s="9" t="s">
        <v>940</v>
      </c>
    </row>
    <row r="499" spans="5:5">
      <c r="E499" s="9" t="s">
        <v>941</v>
      </c>
    </row>
    <row r="500" spans="5:5">
      <c r="E500" s="9" t="s">
        <v>942</v>
      </c>
    </row>
    <row r="501" spans="5:5">
      <c r="E501" s="9" t="s">
        <v>943</v>
      </c>
    </row>
    <row r="502" spans="5:5">
      <c r="E502" s="9" t="s">
        <v>944</v>
      </c>
    </row>
    <row r="503" spans="5:5">
      <c r="E503" s="9" t="s">
        <v>945</v>
      </c>
    </row>
    <row r="504" spans="5:5">
      <c r="E504" s="9" t="s">
        <v>946</v>
      </c>
    </row>
    <row r="505" spans="5:5">
      <c r="E505" s="9" t="s">
        <v>947</v>
      </c>
    </row>
    <row r="506" spans="5:5">
      <c r="E506" s="9" t="s">
        <v>948</v>
      </c>
    </row>
    <row r="507" spans="5:5">
      <c r="E507" s="9" t="s">
        <v>949</v>
      </c>
    </row>
    <row r="508" spans="5:5">
      <c r="E508" s="9" t="s">
        <v>950</v>
      </c>
    </row>
    <row r="509" spans="5:5">
      <c r="E509" s="9" t="s">
        <v>951</v>
      </c>
    </row>
    <row r="510" spans="5:5">
      <c r="E510" s="9" t="s">
        <v>952</v>
      </c>
    </row>
    <row r="511" spans="5:5">
      <c r="E511" s="9" t="s">
        <v>953</v>
      </c>
    </row>
    <row r="512" spans="5:5">
      <c r="E512" s="9" t="s">
        <v>954</v>
      </c>
    </row>
    <row r="513" spans="5:5">
      <c r="E513" s="9" t="s">
        <v>955</v>
      </c>
    </row>
    <row r="514" spans="5:5">
      <c r="E514" s="9" t="s">
        <v>956</v>
      </c>
    </row>
    <row r="515" spans="5:5">
      <c r="E515" s="9" t="s">
        <v>957</v>
      </c>
    </row>
    <row r="516" spans="5:5">
      <c r="E516" s="9" t="s">
        <v>958</v>
      </c>
    </row>
    <row r="517" spans="5:5">
      <c r="E517" s="9" t="s">
        <v>959</v>
      </c>
    </row>
    <row r="518" spans="5:5">
      <c r="E518" s="9" t="s">
        <v>960</v>
      </c>
    </row>
    <row r="519" spans="5:5">
      <c r="E519" s="9" t="s">
        <v>961</v>
      </c>
    </row>
    <row r="520" spans="5:5">
      <c r="E520" s="9" t="s">
        <v>962</v>
      </c>
    </row>
    <row r="521" spans="5:5">
      <c r="E521" s="9" t="s">
        <v>963</v>
      </c>
    </row>
    <row r="522" spans="5:5">
      <c r="E522" s="9" t="s">
        <v>964</v>
      </c>
    </row>
    <row r="523" spans="5:5">
      <c r="E523" s="9" t="s">
        <v>965</v>
      </c>
    </row>
    <row r="524" spans="5:5">
      <c r="E524" s="9" t="s">
        <v>966</v>
      </c>
    </row>
    <row r="525" spans="5:5">
      <c r="E525" s="9" t="s">
        <v>967</v>
      </c>
    </row>
    <row r="526" spans="5:5">
      <c r="E526" s="9" t="s">
        <v>968</v>
      </c>
    </row>
    <row r="527" spans="5:5">
      <c r="E527" s="9" t="s">
        <v>969</v>
      </c>
    </row>
    <row r="528" spans="5:5">
      <c r="E528" s="9" t="s">
        <v>381</v>
      </c>
    </row>
  </sheetData>
  <pageMargins left="0.7" right="0.7" top="0.75" bottom="0.75" header="0.3" footer="0.3"/>
  <pageSetup paperSize="9" orientation="portrait" horizontalDpi="4294967293" verticalDpi="0"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6456-A882-4067-BF7D-B0B465A05D1E}">
  <dimension ref="B2:G23"/>
  <sheetViews>
    <sheetView topLeftCell="A4" zoomScale="175" zoomScaleNormal="175" workbookViewId="0">
      <selection activeCell="G17" sqref="G17"/>
    </sheetView>
  </sheetViews>
  <sheetFormatPr defaultRowHeight="14.25"/>
  <cols>
    <col min="2" max="2" width="15.3984375" bestFit="1" customWidth="1"/>
    <col min="3" max="3" width="28.59765625" bestFit="1" customWidth="1"/>
    <col min="4" max="4" width="30.06640625" bestFit="1" customWidth="1"/>
    <col min="5" max="5" width="6.1328125" customWidth="1"/>
    <col min="6" max="6" width="9.73046875" bestFit="1" customWidth="1"/>
    <col min="7" max="7" width="16.06640625" bestFit="1" customWidth="1"/>
  </cols>
  <sheetData>
    <row r="2" spans="2:7">
      <c r="B2" s="8" t="s">
        <v>380</v>
      </c>
      <c r="C2" t="s">
        <v>420</v>
      </c>
      <c r="D2" t="s">
        <v>971</v>
      </c>
    </row>
    <row r="3" spans="2:7">
      <c r="B3" s="9" t="s">
        <v>68</v>
      </c>
      <c r="C3" s="10">
        <v>5234119</v>
      </c>
      <c r="D3" s="10">
        <v>261705.95</v>
      </c>
      <c r="F3">
        <f>GETPIVOTDATA("Sum of Salary",$B$2,"Department","Customer Support")*0.05</f>
        <v>261705.95</v>
      </c>
      <c r="G3">
        <f>C3*0.05</f>
        <v>261705.95</v>
      </c>
    </row>
    <row r="4" spans="2:7">
      <c r="B4" s="9" t="s">
        <v>95</v>
      </c>
      <c r="C4" s="10">
        <v>4827473</v>
      </c>
      <c r="D4" s="10">
        <v>241373.65000000002</v>
      </c>
      <c r="F4">
        <f t="shared" ref="F4:F9" si="0">GETPIVOTDATA("Sum of Salary",$B$2,"Department","Customer Support")*0.05</f>
        <v>261705.95</v>
      </c>
      <c r="G4">
        <f t="shared" ref="G4:G9" si="1">C4*0.05</f>
        <v>241373.65000000002</v>
      </c>
    </row>
    <row r="5" spans="2:7">
      <c r="B5" s="9" t="s">
        <v>81</v>
      </c>
      <c r="C5" s="10">
        <v>4536135</v>
      </c>
      <c r="D5" s="10">
        <v>226806.75</v>
      </c>
      <c r="F5">
        <f t="shared" si="0"/>
        <v>261705.95</v>
      </c>
      <c r="G5">
        <f t="shared" si="1"/>
        <v>226806.75</v>
      </c>
    </row>
    <row r="6" spans="2:7">
      <c r="B6" s="9" t="s">
        <v>102</v>
      </c>
      <c r="C6" s="10">
        <v>6079030</v>
      </c>
      <c r="D6" s="10">
        <v>303951.5</v>
      </c>
      <c r="F6">
        <f t="shared" si="0"/>
        <v>261705.95</v>
      </c>
      <c r="G6">
        <f t="shared" si="1"/>
        <v>303951.5</v>
      </c>
    </row>
    <row r="7" spans="2:7">
      <c r="B7" s="9" t="s">
        <v>100</v>
      </c>
      <c r="C7" s="10">
        <v>5349648</v>
      </c>
      <c r="D7" s="10">
        <v>267482.40000000002</v>
      </c>
      <c r="F7">
        <f t="shared" si="0"/>
        <v>261705.95</v>
      </c>
      <c r="G7">
        <f t="shared" si="1"/>
        <v>267482.40000000002</v>
      </c>
    </row>
    <row r="8" spans="2:7">
      <c r="B8" s="9" t="s">
        <v>88</v>
      </c>
      <c r="C8" s="10">
        <v>5459033</v>
      </c>
      <c r="D8" s="10">
        <v>272951.65000000002</v>
      </c>
      <c r="F8">
        <f t="shared" si="0"/>
        <v>261705.95</v>
      </c>
      <c r="G8">
        <f t="shared" si="1"/>
        <v>272951.65000000002</v>
      </c>
    </row>
    <row r="9" spans="2:7">
      <c r="B9" s="9" t="s">
        <v>75</v>
      </c>
      <c r="C9" s="10">
        <v>5628667</v>
      </c>
      <c r="D9" s="10">
        <v>281433.35000000003</v>
      </c>
      <c r="F9">
        <f t="shared" si="0"/>
        <v>261705.95</v>
      </c>
      <c r="G9">
        <f t="shared" si="1"/>
        <v>281433.35000000003</v>
      </c>
    </row>
    <row r="10" spans="2:7">
      <c r="B10" s="9" t="s">
        <v>381</v>
      </c>
      <c r="C10" s="10">
        <v>37114105</v>
      </c>
      <c r="D10" s="10">
        <v>1855705.25</v>
      </c>
    </row>
    <row r="13" spans="2:7">
      <c r="B13" s="9" t="s">
        <v>972</v>
      </c>
    </row>
    <row r="15" spans="2:7">
      <c r="B15" s="8" t="s">
        <v>380</v>
      </c>
      <c r="C15" t="s">
        <v>975</v>
      </c>
      <c r="D15" t="s">
        <v>974</v>
      </c>
    </row>
    <row r="16" spans="2:7">
      <c r="B16" s="9" t="s">
        <v>68</v>
      </c>
      <c r="C16" s="17">
        <v>1.0513888888888889</v>
      </c>
      <c r="D16" s="10">
        <v>75.7</v>
      </c>
      <c r="G16" t="s">
        <v>976</v>
      </c>
    </row>
    <row r="17" spans="2:7">
      <c r="B17" s="9" t="s">
        <v>95</v>
      </c>
      <c r="C17" s="17">
        <v>1.0531249999999996</v>
      </c>
      <c r="D17" s="10">
        <v>67.400000000000006</v>
      </c>
      <c r="G17" t="s">
        <v>977</v>
      </c>
    </row>
    <row r="18" spans="2:7">
      <c r="B18" s="9" t="s">
        <v>81</v>
      </c>
      <c r="C18" s="17">
        <v>1.06140350877193</v>
      </c>
      <c r="D18" s="10">
        <v>60.5</v>
      </c>
    </row>
    <row r="19" spans="2:7">
      <c r="B19" s="9" t="s">
        <v>102</v>
      </c>
      <c r="C19" s="17">
        <v>1.0777777777777775</v>
      </c>
      <c r="D19" s="10">
        <v>87.3</v>
      </c>
    </row>
    <row r="20" spans="2:7">
      <c r="B20" s="9" t="s">
        <v>100</v>
      </c>
      <c r="C20" s="17">
        <v>1.1109589041095889</v>
      </c>
      <c r="D20" s="10">
        <v>81.099999999999994</v>
      </c>
    </row>
    <row r="21" spans="2:7">
      <c r="B21" s="9" t="s">
        <v>88</v>
      </c>
      <c r="C21" s="17">
        <v>1.02112676056338</v>
      </c>
      <c r="D21" s="10">
        <v>72.5</v>
      </c>
    </row>
    <row r="22" spans="2:7">
      <c r="B22" s="9" t="s">
        <v>75</v>
      </c>
      <c r="C22" s="17">
        <v>0.96585365853658545</v>
      </c>
      <c r="D22" s="10">
        <v>79.2</v>
      </c>
    </row>
    <row r="23" spans="2:7">
      <c r="B23" s="9" t="s">
        <v>381</v>
      </c>
      <c r="C23" s="10">
        <v>1.0474000000000012</v>
      </c>
      <c r="D23" s="10">
        <v>523.70000000000005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8025-2533-4A92-9BAF-9F564291C9FD}">
  <dimension ref="B2:Q19"/>
  <sheetViews>
    <sheetView zoomScale="115" zoomScaleNormal="115" workbookViewId="0">
      <selection activeCell="D17" sqref="D17"/>
    </sheetView>
  </sheetViews>
  <sheetFormatPr defaultRowHeight="14.25"/>
  <cols>
    <col min="2" max="2" width="13" bestFit="1" customWidth="1"/>
    <col min="3" max="3" width="15.3984375" bestFit="1" customWidth="1"/>
    <col min="4" max="4" width="7.265625" bestFit="1" customWidth="1"/>
    <col min="5" max="7" width="12.46484375" bestFit="1" customWidth="1"/>
    <col min="9" max="9" width="13" bestFit="1" customWidth="1"/>
    <col min="10" max="10" width="15.3984375" bestFit="1" customWidth="1"/>
    <col min="11" max="11" width="12.46484375" bestFit="1" customWidth="1"/>
    <col min="12" max="12" width="8.33203125" bestFit="1" customWidth="1"/>
    <col min="13" max="13" width="11.796875" bestFit="1" customWidth="1"/>
    <col min="14" max="14" width="12.46484375" bestFit="1" customWidth="1"/>
    <col min="15" max="15" width="13.9296875" bestFit="1" customWidth="1"/>
    <col min="16" max="17" width="12.46484375" bestFit="1" customWidth="1"/>
  </cols>
  <sheetData>
    <row r="2" spans="2:17">
      <c r="B2" s="8" t="s">
        <v>383</v>
      </c>
      <c r="C2" s="8" t="s">
        <v>419</v>
      </c>
      <c r="I2" s="8" t="s">
        <v>383</v>
      </c>
      <c r="J2" s="8" t="s">
        <v>419</v>
      </c>
    </row>
    <row r="3" spans="2:17">
      <c r="B3" s="8" t="s">
        <v>380</v>
      </c>
      <c r="C3" t="s">
        <v>77</v>
      </c>
      <c r="D3" t="s">
        <v>90</v>
      </c>
      <c r="E3" t="s">
        <v>98</v>
      </c>
      <c r="F3" t="s">
        <v>70</v>
      </c>
      <c r="G3" t="s">
        <v>381</v>
      </c>
      <c r="I3" s="8" t="s">
        <v>380</v>
      </c>
      <c r="J3" t="s">
        <v>72</v>
      </c>
      <c r="K3" t="s">
        <v>83</v>
      </c>
      <c r="L3" t="s">
        <v>94</v>
      </c>
      <c r="M3" t="s">
        <v>96</v>
      </c>
      <c r="N3" t="s">
        <v>78</v>
      </c>
      <c r="O3" t="s">
        <v>86</v>
      </c>
      <c r="P3" t="s">
        <v>99</v>
      </c>
      <c r="Q3" t="s">
        <v>381</v>
      </c>
    </row>
    <row r="4" spans="2:17">
      <c r="B4" s="9" t="s">
        <v>102</v>
      </c>
      <c r="C4" s="17">
        <v>40.571428571428569</v>
      </c>
      <c r="D4" s="17">
        <v>45.8</v>
      </c>
      <c r="E4" s="17">
        <v>43.294117647058826</v>
      </c>
      <c r="F4" s="17">
        <v>40.555555555555557</v>
      </c>
      <c r="G4" s="17">
        <v>42.753086419753089</v>
      </c>
      <c r="I4" s="9" t="s">
        <v>71</v>
      </c>
      <c r="J4" s="17">
        <v>47.666666666666664</v>
      </c>
      <c r="K4" s="17">
        <v>31.25</v>
      </c>
      <c r="L4" s="17">
        <v>42.5</v>
      </c>
      <c r="M4" s="17">
        <v>46.666666666666664</v>
      </c>
      <c r="N4" s="17">
        <v>43.666666666666664</v>
      </c>
      <c r="O4" s="17">
        <v>49</v>
      </c>
      <c r="P4" s="17">
        <v>41</v>
      </c>
      <c r="Q4" s="17">
        <v>43.888888888888886</v>
      </c>
    </row>
    <row r="5" spans="2:17">
      <c r="B5" s="9" t="s">
        <v>381</v>
      </c>
      <c r="C5" s="10">
        <v>40.571428571428569</v>
      </c>
      <c r="D5" s="10">
        <v>45.8</v>
      </c>
      <c r="E5" s="10">
        <v>43.294117647058826</v>
      </c>
      <c r="F5" s="10">
        <v>40.555555555555557</v>
      </c>
      <c r="G5" s="10">
        <v>42.753086419753089</v>
      </c>
      <c r="I5" s="9" t="s">
        <v>93</v>
      </c>
      <c r="J5" s="17">
        <v>41.666666666666664</v>
      </c>
      <c r="K5" s="17">
        <v>38.5</v>
      </c>
      <c r="L5" s="17">
        <v>43</v>
      </c>
      <c r="M5" s="17">
        <v>37.75</v>
      </c>
      <c r="N5" s="17">
        <v>39.200000000000003</v>
      </c>
      <c r="O5" s="17">
        <v>60</v>
      </c>
      <c r="P5" s="17">
        <v>50.4</v>
      </c>
      <c r="Q5" s="17">
        <v>43.466666666666669</v>
      </c>
    </row>
    <row r="6" spans="2:17">
      <c r="I6" s="9" t="s">
        <v>82</v>
      </c>
      <c r="J6" s="17">
        <v>30.666666666666668</v>
      </c>
      <c r="K6" s="17">
        <v>25</v>
      </c>
      <c r="L6" s="17"/>
      <c r="M6" s="17">
        <v>53.5</v>
      </c>
      <c r="N6" s="17">
        <v>28.5</v>
      </c>
      <c r="O6" s="17">
        <v>40</v>
      </c>
      <c r="P6" s="17">
        <v>53</v>
      </c>
      <c r="Q6" s="17">
        <v>36.583333333333336</v>
      </c>
    </row>
    <row r="7" spans="2:17">
      <c r="I7" s="9" t="s">
        <v>91</v>
      </c>
      <c r="J7" s="17">
        <v>33</v>
      </c>
      <c r="K7" s="17">
        <v>45.333333333333336</v>
      </c>
      <c r="L7" s="17"/>
      <c r="M7" s="17">
        <v>42.5</v>
      </c>
      <c r="N7" s="17">
        <v>46</v>
      </c>
      <c r="O7" s="17">
        <v>43.5</v>
      </c>
      <c r="P7" s="17">
        <v>56</v>
      </c>
      <c r="Q7" s="17">
        <v>44.583333333333336</v>
      </c>
    </row>
    <row r="8" spans="2:17">
      <c r="I8" s="9" t="s">
        <v>381</v>
      </c>
      <c r="J8" s="10">
        <v>41.3125</v>
      </c>
      <c r="K8" s="10">
        <v>35.272727272727273</v>
      </c>
      <c r="L8" s="10">
        <v>42.875</v>
      </c>
      <c r="M8" s="10">
        <v>44.5</v>
      </c>
      <c r="N8" s="10">
        <v>40.153846153846153</v>
      </c>
      <c r="O8" s="10">
        <v>48.3</v>
      </c>
      <c r="P8" s="10">
        <v>49.222222222222221</v>
      </c>
      <c r="Q8" s="10">
        <v>42.753086419753089</v>
      </c>
    </row>
    <row r="14" spans="2:17">
      <c r="B14" s="8" t="s">
        <v>383</v>
      </c>
      <c r="C14" s="8" t="s">
        <v>419</v>
      </c>
    </row>
    <row r="15" spans="2:17">
      <c r="B15" s="8" t="s">
        <v>380</v>
      </c>
      <c r="C15" t="s">
        <v>77</v>
      </c>
      <c r="D15" t="s">
        <v>90</v>
      </c>
      <c r="E15" t="s">
        <v>98</v>
      </c>
      <c r="F15" t="s">
        <v>70</v>
      </c>
      <c r="G15" t="s">
        <v>381</v>
      </c>
    </row>
    <row r="16" spans="2:17">
      <c r="B16" s="9" t="s">
        <v>76</v>
      </c>
      <c r="C16" s="17">
        <v>35.333333333333336</v>
      </c>
      <c r="D16" s="17">
        <v>50.125</v>
      </c>
      <c r="E16" s="17">
        <v>48</v>
      </c>
      <c r="F16" s="17">
        <v>38</v>
      </c>
      <c r="G16" s="17">
        <v>44.913043478260867</v>
      </c>
    </row>
    <row r="17" spans="2:7">
      <c r="B17" s="9" t="s">
        <v>85</v>
      </c>
      <c r="C17" s="17">
        <v>41.375</v>
      </c>
      <c r="D17" s="17">
        <v>45</v>
      </c>
      <c r="E17" s="17">
        <v>48.75</v>
      </c>
      <c r="F17" s="17">
        <v>38.428571428571431</v>
      </c>
      <c r="G17" s="17">
        <v>42.594594594594597</v>
      </c>
    </row>
    <row r="18" spans="2:7">
      <c r="B18" s="9" t="s">
        <v>69</v>
      </c>
      <c r="C18" s="17">
        <v>42</v>
      </c>
      <c r="D18" s="17">
        <v>42</v>
      </c>
      <c r="E18" s="17">
        <v>34.166666666666664</v>
      </c>
      <c r="F18" s="17">
        <v>45.166666666666664</v>
      </c>
      <c r="G18" s="17">
        <v>40.666666666666664</v>
      </c>
    </row>
    <row r="19" spans="2:7">
      <c r="B19" s="9" t="s">
        <v>381</v>
      </c>
      <c r="C19" s="10">
        <v>40.571428571428569</v>
      </c>
      <c r="D19" s="10">
        <v>45.8</v>
      </c>
      <c r="E19" s="10">
        <v>43.294117647058826</v>
      </c>
      <c r="F19" s="10">
        <v>40.555555555555557</v>
      </c>
      <c r="G19" s="10">
        <v>42.753086419753089</v>
      </c>
    </row>
  </sheetData>
  <pageMargins left="0.7" right="0.7" top="0.75" bottom="0.75" header="0.3" footer="0.3"/>
  <pageSetup paperSize="9" orientation="portrait" horizontalDpi="4294967293" verticalDpi="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D6E7-4DF0-4441-8F69-F91312736A5D}">
  <dimension ref="B3:G6"/>
  <sheetViews>
    <sheetView zoomScale="145" zoomScaleNormal="145" workbookViewId="0">
      <selection activeCell="Q10" sqref="Q10"/>
    </sheetView>
  </sheetViews>
  <sheetFormatPr defaultRowHeight="14.25"/>
  <cols>
    <col min="2" max="2" width="11.9296875" bestFit="1" customWidth="1"/>
    <col min="3" max="3" width="14.73046875" bestFit="1" customWidth="1"/>
    <col min="4" max="4" width="6.86328125" bestFit="1" customWidth="1"/>
    <col min="5" max="5" width="5.796875" bestFit="1" customWidth="1"/>
    <col min="6" max="6" width="8.19921875" bestFit="1" customWidth="1"/>
    <col min="7" max="7" width="9.9296875" bestFit="1" customWidth="1"/>
  </cols>
  <sheetData>
    <row r="3" spans="2:7">
      <c r="B3" s="8" t="s">
        <v>440</v>
      </c>
      <c r="C3" s="8" t="s">
        <v>419</v>
      </c>
    </row>
    <row r="4" spans="2:7">
      <c r="B4" s="8" t="s">
        <v>380</v>
      </c>
      <c r="C4" t="s">
        <v>77</v>
      </c>
      <c r="D4" t="s">
        <v>90</v>
      </c>
      <c r="E4" t="s">
        <v>98</v>
      </c>
      <c r="F4" t="s">
        <v>70</v>
      </c>
      <c r="G4" t="s">
        <v>381</v>
      </c>
    </row>
    <row r="5" spans="2:7">
      <c r="B5" s="9" t="s">
        <v>102</v>
      </c>
      <c r="C5" s="10">
        <v>21</v>
      </c>
      <c r="D5" s="10">
        <v>25</v>
      </c>
      <c r="E5" s="10">
        <v>17</v>
      </c>
      <c r="F5" s="10">
        <v>18</v>
      </c>
      <c r="G5" s="10">
        <v>81</v>
      </c>
    </row>
    <row r="6" spans="2:7">
      <c r="B6" s="9" t="s">
        <v>381</v>
      </c>
      <c r="C6" s="10">
        <v>21</v>
      </c>
      <c r="D6" s="10">
        <v>25</v>
      </c>
      <c r="E6" s="10">
        <v>17</v>
      </c>
      <c r="F6" s="10">
        <v>18</v>
      </c>
      <c r="G6" s="10">
        <v>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A805A-E87C-4400-BD47-3CD013306EC7}">
  <dimension ref="A1:A38"/>
  <sheetViews>
    <sheetView showGridLines="0" zoomScale="85" zoomScaleNormal="85" workbookViewId="0">
      <selection activeCell="R24" sqref="R24"/>
    </sheetView>
  </sheetViews>
  <sheetFormatPr defaultColWidth="0" defaultRowHeight="14.25" zeroHeight="1"/>
  <cols>
    <col min="1" max="21" width="9.06640625" customWidth="1"/>
    <col min="22" max="16384" width="9.06640625" hidden="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Button 1">
              <controlPr defaultSize="0" print="0" autoFill="0" autoPict="0">
                <anchor moveWithCells="1" sizeWithCells="1">
                  <from>
                    <xdr:col>10</xdr:col>
                    <xdr:colOff>323850</xdr:colOff>
                    <xdr:row>5</xdr:row>
                    <xdr:rowOff>66675</xdr:rowOff>
                  </from>
                  <to>
                    <xdr:col>13</xdr:col>
                    <xdr:colOff>247650</xdr:colOff>
                    <xdr:row>7</xdr:row>
                    <xdr:rowOff>133350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435E3-3624-48BF-BAA2-5E74043FF72E}">
  <dimension ref="B2:L31"/>
  <sheetViews>
    <sheetView tabSelected="1" topLeftCell="E18" zoomScale="220" zoomScaleNormal="220" workbookViewId="0">
      <selection activeCell="K23" sqref="K23"/>
    </sheetView>
  </sheetViews>
  <sheetFormatPr defaultRowHeight="14.25"/>
  <cols>
    <col min="1" max="1" width="2.265625" customWidth="1"/>
    <col min="5" max="5" width="12.06640625" bestFit="1" customWidth="1"/>
    <col min="6" max="6" width="10.86328125" bestFit="1" customWidth="1"/>
    <col min="8" max="8" width="14.46484375" customWidth="1"/>
    <col min="12" max="12" width="14.86328125" bestFit="1" customWidth="1"/>
  </cols>
  <sheetData>
    <row r="2" spans="2:10">
      <c r="B2" t="s">
        <v>978</v>
      </c>
    </row>
    <row r="4" spans="2:10">
      <c r="B4" s="17"/>
      <c r="E4" t="s">
        <v>979</v>
      </c>
    </row>
    <row r="6" spans="2:10">
      <c r="E6" t="s">
        <v>980</v>
      </c>
      <c r="J6" s="1"/>
    </row>
    <row r="8" spans="2:10">
      <c r="E8" t="s">
        <v>981</v>
      </c>
      <c r="F8" t="s">
        <v>982</v>
      </c>
      <c r="G8" t="e" vm="1">
        <v>#VALUE!</v>
      </c>
      <c r="H8" t="s">
        <v>985</v>
      </c>
      <c r="J8" s="1">
        <v>4</v>
      </c>
    </row>
    <row r="9" spans="2:10">
      <c r="F9" t="s">
        <v>983</v>
      </c>
      <c r="G9" t="e" vm="2">
        <v>#VALUE!</v>
      </c>
      <c r="H9" t="s">
        <v>986</v>
      </c>
      <c r="J9" s="1">
        <v>11</v>
      </c>
    </row>
    <row r="10" spans="2:10">
      <c r="F10" t="s">
        <v>984</v>
      </c>
      <c r="G10" t="e" vm="3">
        <v>#VALUE!</v>
      </c>
      <c r="H10" t="s">
        <v>987</v>
      </c>
      <c r="J10" s="1">
        <v>5</v>
      </c>
    </row>
    <row r="15" spans="2:10">
      <c r="D15" t="s">
        <v>979</v>
      </c>
      <c r="E15" t="s">
        <v>988</v>
      </c>
      <c r="F15" s="1">
        <v>4</v>
      </c>
    </row>
    <row r="16" spans="2:10">
      <c r="E16" t="s">
        <v>989</v>
      </c>
      <c r="F16" s="1">
        <v>4.76</v>
      </c>
    </row>
    <row r="17" spans="5:12">
      <c r="E17" t="s">
        <v>990</v>
      </c>
      <c r="F17" s="21">
        <v>45752</v>
      </c>
    </row>
    <row r="18" spans="5:12">
      <c r="E18" t="s">
        <v>991</v>
      </c>
      <c r="F18" s="1">
        <v>4</v>
      </c>
    </row>
    <row r="19" spans="5:12">
      <c r="E19" t="s">
        <v>992</v>
      </c>
      <c r="F19" s="1" t="s">
        <v>982</v>
      </c>
    </row>
    <row r="20" spans="5:12">
      <c r="E20" t="s">
        <v>993</v>
      </c>
      <c r="F20" s="1">
        <v>7894561230</v>
      </c>
    </row>
    <row r="21" spans="5:12">
      <c r="E21" t="s">
        <v>994</v>
      </c>
      <c r="F21" s="1"/>
      <c r="H21" t="s">
        <v>995</v>
      </c>
      <c r="I21">
        <v>10</v>
      </c>
    </row>
    <row r="22" spans="5:12">
      <c r="F22" s="1"/>
      <c r="I22" t="s">
        <v>241</v>
      </c>
    </row>
    <row r="23" spans="5:12">
      <c r="I23" t="s">
        <v>996</v>
      </c>
    </row>
    <row r="26" spans="5:12">
      <c r="F26" s="1">
        <v>7894561230</v>
      </c>
      <c r="H26" s="23">
        <v>10</v>
      </c>
      <c r="I26" s="23">
        <f>LEN(F26)</f>
        <v>10</v>
      </c>
      <c r="J26" s="23" t="b">
        <f>I26=10</f>
        <v>1</v>
      </c>
      <c r="K26" s="24" t="b">
        <f>AND(J26:J28)</f>
        <v>1</v>
      </c>
      <c r="L26" s="24" t="str">
        <f>IF(K26,"Correct Mobile No", "Invalid")</f>
        <v>Correct Mobile No</v>
      </c>
    </row>
    <row r="27" spans="5:12">
      <c r="H27" s="22" t="s">
        <v>241</v>
      </c>
      <c r="I27" s="22" t="b">
        <f>ISNUMBER(F26)</f>
        <v>1</v>
      </c>
      <c r="J27" s="22" t="b">
        <f>I27</f>
        <v>1</v>
      </c>
    </row>
    <row r="28" spans="5:12">
      <c r="H28" s="1" t="s">
        <v>996</v>
      </c>
      <c r="I28" s="1" t="b">
        <f>VALUE(LEFT($F$26,1))=6</f>
        <v>0</v>
      </c>
      <c r="J28" s="1" t="b">
        <f>OR(I28:I31)</f>
        <v>1</v>
      </c>
    </row>
    <row r="29" spans="5:12">
      <c r="H29" s="1" t="s">
        <v>996</v>
      </c>
      <c r="I29" s="1" t="b">
        <f>VALUE(LEFT($F$26,1))=7</f>
        <v>1</v>
      </c>
    </row>
    <row r="30" spans="5:12">
      <c r="H30" s="1" t="s">
        <v>996</v>
      </c>
      <c r="I30" s="1" t="b">
        <f>VALUE(LEFT($F$26,1))=8</f>
        <v>0</v>
      </c>
    </row>
    <row r="31" spans="5:12">
      <c r="H31" s="1" t="s">
        <v>996</v>
      </c>
      <c r="I31" s="1" t="b">
        <f>VALUE(LEFT($F$26,1))=9</f>
        <v>0</v>
      </c>
    </row>
  </sheetData>
  <phoneticPr fontId="5" type="noConversion"/>
  <dataValidations count="9">
    <dataValidation type="whole" allowBlank="1" showInputMessage="1" promptTitle="Note" prompt="Please enter value between 5 and 10." sqref="J6" xr:uid="{D185CAC2-86A8-4C61-8133-FDF65DA81184}">
      <formula1>5</formula1>
      <formula2>10</formula2>
    </dataValidation>
    <dataValidation type="whole" errorStyle="information" allowBlank="1" showInputMessage="1" showErrorMessage="1" errorTitle="Information" error="Enter value is not between 5 and 10" promptTitle="Note" prompt="Please enter value between 5 and 10." sqref="J8 F18 F21" xr:uid="{3158E390-FCE4-476F-99D8-5E3ACF14524C}">
      <formula1>5</formula1>
      <formula2>10</formula2>
    </dataValidation>
    <dataValidation type="whole" errorStyle="warning" allowBlank="1" showInputMessage="1" showErrorMessage="1" errorTitle="Warning" error="Enter value is not between 5 and 10" promptTitle="Note" prompt="Please enter value between 5 and 10." sqref="J9" xr:uid="{5FDA93D1-BCC2-47B9-9EDC-11A013D79F40}">
      <formula1>5</formula1>
      <formula2>10</formula2>
    </dataValidation>
    <dataValidation type="whole" allowBlank="1" showInputMessage="1" showErrorMessage="1" errorTitle="Stop" error="Enter value is not between 5 and 10" promptTitle="Note" prompt="Please enter value between 5 and 10." sqref="J10" xr:uid="{54B3AA93-E594-44ED-B60B-D48BED2B5C32}">
      <formula1>5</formula1>
      <formula2>10</formula2>
    </dataValidation>
    <dataValidation type="decimal" errorStyle="information" operator="greaterThan" allowBlank="1" showInputMessage="1" showErrorMessage="1" errorTitle="Information" error="Enter value is not between 5 and 10" promptTitle="Note" prompt="Please enter value between 5 and 10." sqref="F15" xr:uid="{940C866D-E51C-4F36-BBE2-2FCA0B9D74D6}">
      <formula1>4.75</formula1>
    </dataValidation>
    <dataValidation type="decimal" errorStyle="warning" operator="greaterThan" allowBlank="1" showInputMessage="1" showErrorMessage="1" sqref="F16" xr:uid="{F6D7D91D-9D81-4F9B-80E1-16DC7730473E}">
      <formula1>4.75</formula1>
    </dataValidation>
    <dataValidation type="date" errorStyle="information" operator="equal" allowBlank="1" showInputMessage="1" showErrorMessage="1" errorTitle="Information" error="Enter value is not between 5 and 10" promptTitle="Note" prompt="Please enter value between 5 and 10." sqref="F17" xr:uid="{ADD20D89-282E-4DD0-AD70-E1BAE8BDEE3C}">
      <formula1>45752</formula1>
    </dataValidation>
    <dataValidation type="list" allowBlank="1" showInputMessage="1" showErrorMessage="1" error="wrong value selected" promptTitle="Note" prompt="Please enter value between 5 and 10." sqref="F19" xr:uid="{E5D8A9C2-0C64-42F8-9712-2293A41FB785}">
      <formula1>$F$8:$F$10</formula1>
    </dataValidation>
    <dataValidation type="textLength" errorStyle="information" operator="equal" allowBlank="1" showInputMessage="1" showErrorMessage="1" errorTitle="Information" error="Enter value is not between 5 and 10" promptTitle="Note" prompt="Please enter value between 5 and 10." sqref="F20" xr:uid="{95A52AD3-3F2A-4E4C-AD4C-4ACFF74C1F4D}">
      <formula1>10</formula1>
    </dataValidation>
  </dataValidations>
  <pageMargins left="0.7" right="0.7" top="0.75" bottom="0.75" header="0.3" footer="0.3"/>
  <pageSetup paperSize="9" orientation="portrait"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0048F75F-05AD-4F95-B5A1-859EABB2174E}">
  <ds:schemaRefs/>
</ds:datastoreItem>
</file>

<file path=customXml/itemProps2.xml><?xml version="1.0" encoding="utf-8"?>
<ds:datastoreItem xmlns:ds="http://schemas.openxmlformats.org/officeDocument/2006/customXml" ds:itemID="{D8253C96-ABC2-4EB4-B415-7D63553FDE3F}">
  <ds:schemaRefs/>
</ds:datastoreItem>
</file>

<file path=customXml/itemProps3.xml><?xml version="1.0" encoding="utf-8"?>
<ds:datastoreItem xmlns:ds="http://schemas.openxmlformats.org/officeDocument/2006/customXml" ds:itemID="{EE7D90CE-3B3E-4096-850B-21BFE33CAC61}">
  <ds:schemaRefs/>
</ds:datastoreItem>
</file>

<file path=customXml/itemProps4.xml><?xml version="1.0" encoding="utf-8"?>
<ds:datastoreItem xmlns:ds="http://schemas.openxmlformats.org/officeDocument/2006/customXml" ds:itemID="{219DA4F4-B05E-41FC-8589-82F4824D7DD0}">
  <ds:schemaRefs/>
</ds:datastoreItem>
</file>

<file path=customXml/itemProps5.xml><?xml version="1.0" encoding="utf-8"?>
<ds:datastoreItem xmlns:ds="http://schemas.openxmlformats.org/officeDocument/2006/customXml" ds:itemID="{90F644EF-3CD5-4306-8EAF-E3FACBBA47DB}">
  <ds:schemaRefs/>
</ds:datastoreItem>
</file>

<file path=customXml/itemProps6.xml><?xml version="1.0" encoding="utf-8"?>
<ds:datastoreItem xmlns:ds="http://schemas.openxmlformats.org/officeDocument/2006/customXml" ds:itemID="{5A2A6180-0122-48B5-9725-A3A6A8942D9B}">
  <ds:schemaRefs/>
</ds:datastoreItem>
</file>

<file path=customXml/itemProps7.xml><?xml version="1.0" encoding="utf-8"?>
<ds:datastoreItem xmlns:ds="http://schemas.openxmlformats.org/officeDocument/2006/customXml" ds:itemID="{3D4E48B2-64EE-4322-9482-F8E9A3479E63}">
  <ds:schemaRefs/>
</ds:datastoreItem>
</file>

<file path=customXml/itemProps8.xml><?xml version="1.0" encoding="utf-8"?>
<ds:datastoreItem xmlns:ds="http://schemas.openxmlformats.org/officeDocument/2006/customXml" ds:itemID="{FD526F42-AE72-4DD2-8EDB-2FD0CA49D25A}">
  <ds:schemaRefs/>
</ds:datastoreItem>
</file>

<file path=customXml/itemProps9.xml><?xml version="1.0" encoding="utf-8"?>
<ds:datastoreItem xmlns:ds="http://schemas.openxmlformats.org/officeDocument/2006/customXml" ds:itemID="{33551520-C2C9-4FF9-BFBE-A2A3E22B5F11}">
  <ds:schemaRefs/>
</ds:datastoreItem>
</file>

<file path=customXml/itemProps10.xml><?xml version="1.0" encoding="utf-8"?>
<ds:datastoreItem xmlns:ds="http://schemas.openxmlformats.org/officeDocument/2006/customXml" ds:itemID="{5BFB8CE4-B891-4A24-A45D-8FF986DA6AF8}">
  <ds:schemaRefs/>
</ds:datastoreItem>
</file>

<file path=customXml/itemProps11.xml><?xml version="1.0" encoding="utf-8"?>
<ds:datastoreItem xmlns:ds="http://schemas.openxmlformats.org/officeDocument/2006/customXml" ds:itemID="{715D16DA-91F1-48B8-A778-F4C022C743A8}">
  <ds:schemaRefs/>
</ds:datastoreItem>
</file>

<file path=customXml/itemProps12.xml><?xml version="1.0" encoding="utf-8"?>
<ds:datastoreItem xmlns:ds="http://schemas.openxmlformats.org/officeDocument/2006/customXml" ds:itemID="{1A846650-F15D-45A1-B42D-6808547FBC38}">
  <ds:schemaRefs/>
</ds:datastoreItem>
</file>

<file path=customXml/itemProps13.xml><?xml version="1.0" encoding="utf-8"?>
<ds:datastoreItem xmlns:ds="http://schemas.openxmlformats.org/officeDocument/2006/customXml" ds:itemID="{6AC2C047-DA2D-4C82-86B9-45C671B5C51A}">
  <ds:schemaRefs/>
</ds:datastoreItem>
</file>

<file path=customXml/itemProps14.xml><?xml version="1.0" encoding="utf-8"?>
<ds:datastoreItem xmlns:ds="http://schemas.openxmlformats.org/officeDocument/2006/customXml" ds:itemID="{1EBD2B59-8503-4EFF-A7CC-32D38508B33F}">
  <ds:schemaRefs/>
</ds:datastoreItem>
</file>

<file path=customXml/itemProps15.xml><?xml version="1.0" encoding="utf-8"?>
<ds:datastoreItem xmlns:ds="http://schemas.openxmlformats.org/officeDocument/2006/customXml" ds:itemID="{BDAE1A57-B0B6-4851-AD0D-EE5EB51F6981}">
  <ds:schemaRefs/>
</ds:datastoreItem>
</file>

<file path=customXml/itemProps16.xml><?xml version="1.0" encoding="utf-8"?>
<ds:datastoreItem xmlns:ds="http://schemas.openxmlformats.org/officeDocument/2006/customXml" ds:itemID="{8CD83FA7-F0E4-48C0-8FED-E549FF5502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Dataset-Range</vt:lpstr>
      <vt:lpstr>Dataset-Table</vt:lpstr>
      <vt:lpstr>Recap</vt:lpstr>
      <vt:lpstr>Agenda</vt:lpstr>
      <vt:lpstr>Practise Questions</vt:lpstr>
      <vt:lpstr>Hard Questions</vt:lpstr>
      <vt:lpstr>Calculated fields Question</vt:lpstr>
      <vt:lpstr>Intro</vt:lpstr>
      <vt:lpstr>Create Pivot Table</vt:lpstr>
      <vt:lpstr>Formatting</vt:lpstr>
      <vt:lpstr>Grouping</vt:lpstr>
      <vt:lpstr>Calculated Field</vt:lpstr>
      <vt:lpstr>Pivot Table SLicer</vt:lpstr>
      <vt:lpstr>Pivot Chart</vt:lpstr>
      <vt:lpstr>Sheet9</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2025-04-05T16:59:42Z</dcterms:modified>
</cp:coreProperties>
</file>