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4"/>
  <workbookPr defaultThemeVersion="202300"/>
  <mc:AlternateContent xmlns:mc="http://schemas.openxmlformats.org/markup-compatibility/2006">
    <mc:Choice Requires="x15">
      <x15ac:absPath xmlns:x15ac="http://schemas.microsoft.com/office/spreadsheetml/2010/11/ac" url="E:\OneDrive\Work\Acciojob\Modules\excel\Batch\20\"/>
    </mc:Choice>
  </mc:AlternateContent>
  <xr:revisionPtr revIDLastSave="0" documentId="13_ncr:1_{FA3604C9-5EEE-42F4-9582-E59FFAC9F218}" xr6:coauthVersionLast="47" xr6:coauthVersionMax="47" xr10:uidLastSave="{00000000-0000-0000-0000-000000000000}"/>
  <bookViews>
    <workbookView xWindow="-28920" yWindow="30" windowWidth="29040" windowHeight="15720" tabRatio="917" activeTab="2" xr2:uid="{E4FAC7A2-194B-4DBE-ACA1-546198A701A9}"/>
  </bookViews>
  <sheets>
    <sheet name="Date Time Questions" sheetId="33" r:id="rId1"/>
    <sheet name="Text Questions" sheetId="32" r:id="rId2"/>
    <sheet name="Data Validation Questions" sheetId="31" r:id="rId3"/>
    <sheet name="Recap" sheetId="1" r:id="rId4"/>
    <sheet name="Agenda" sheetId="2" r:id="rId5"/>
    <sheet name="dataset" sheetId="25" r:id="rId6"/>
    <sheet name="Calculated Field" sheetId="26" r:id="rId7"/>
    <sheet name="Slicer" sheetId="27" r:id="rId8"/>
    <sheet name="Pivot Chart" sheetId="28" r:id="rId9"/>
    <sheet name="Data Validation" sheetId="29" r:id="rId10"/>
    <sheet name="Errors" sheetId="30" r:id="rId11"/>
    <sheet name="Date Time Functions" sheetId="34" r:id="rId12"/>
    <sheet name="Text Functions" sheetId="35" r:id="rId13"/>
  </sheets>
  <definedNames>
    <definedName name="_xlcn.WorksheetConnection_Day_7.xlsxdata" hidden="1">data[]</definedName>
    <definedName name="NativeTimeline_Date_of_Joining">#N/A</definedName>
    <definedName name="Slicer_Gender">#N/A</definedName>
    <definedName name="Slicer_Location">#N/A</definedName>
  </definedNames>
  <calcPr calcId="191029"/>
  <pivotCaches>
    <pivotCache cacheId="0" r:id="rId14"/>
    <pivotCache cacheId="1"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Day_7.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6" i="35" l="1"/>
  <c r="B44" i="35"/>
  <c r="B43" i="35"/>
  <c r="C41" i="35"/>
  <c r="B41" i="35"/>
  <c r="C39" i="35"/>
  <c r="B36" i="35"/>
  <c r="B34" i="35"/>
  <c r="B32" i="35"/>
  <c r="B24" i="35"/>
  <c r="B20" i="35"/>
  <c r="B19" i="35"/>
  <c r="D15" i="35"/>
  <c r="D14" i="35"/>
  <c r="D13" i="35"/>
  <c r="G30" i="34"/>
  <c r="G31" i="34"/>
  <c r="G32" i="34"/>
  <c r="G33" i="34"/>
  <c r="G34" i="34"/>
  <c r="G35" i="34"/>
  <c r="G36" i="34"/>
  <c r="G37" i="34"/>
  <c r="G38" i="34"/>
  <c r="G39" i="34"/>
  <c r="G40" i="34"/>
  <c r="G29" i="34"/>
  <c r="E26" i="34"/>
  <c r="E24" i="34"/>
  <c r="I26" i="34"/>
  <c r="I25" i="34"/>
  <c r="I24" i="34"/>
  <c r="I23" i="34"/>
  <c r="E23" i="34"/>
  <c r="G16" i="34"/>
  <c r="J14" i="34"/>
  <c r="F3" i="34"/>
  <c r="F2" i="34"/>
  <c r="F56" i="30" a="1"/>
  <c r="F56" i="30" s="1"/>
  <c r="F54" i="30" a="1"/>
  <c r="F54" i="30" s="1"/>
  <c r="F53" i="30" a="1"/>
  <c r="F53" i="30" s="1"/>
  <c r="D51" i="30" a="1"/>
  <c r="C46" i="30"/>
  <c r="C40" i="30"/>
  <c r="C34" i="30" a="1"/>
  <c r="C34" i="30" s="1"/>
  <c r="C28" i="30"/>
  <c r="C12" i="30"/>
  <c r="C21" i="30"/>
  <c r="H13" i="26"/>
  <c r="H14" i="26"/>
  <c r="H15" i="26"/>
  <c r="H16" i="26"/>
  <c r="H17" i="26"/>
  <c r="H18" i="26"/>
  <c r="H12" i="26"/>
  <c r="G13" i="26"/>
  <c r="G14" i="26"/>
  <c r="G15" i="26"/>
  <c r="G16" i="26"/>
  <c r="G17" i="26"/>
  <c r="G18" i="26"/>
  <c r="G12" i="26"/>
  <c r="J6" i="34" l="1"/>
  <c r="G8" i="34"/>
  <c r="H5" i="34"/>
  <c r="H6" i="34"/>
  <c r="F11" i="34"/>
  <c r="F12" i="34"/>
  <c r="F9" i="34"/>
  <c r="F10" i="34"/>
  <c r="F7" i="34"/>
  <c r="F8" i="34"/>
  <c r="F5" i="34"/>
  <c r="F6" i="34"/>
  <c r="D51" i="30"/>
  <c r="E14" i="3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352B9D-0465-4DAD-B168-94FDC37A353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2BA0D26-8E89-4304-B389-1A4956F61C4D}" name="WorksheetConnection_Day_7.xlsx!data" type="102" refreshedVersion="8" minRefreshableVersion="5">
    <extLst>
      <ext xmlns:x15="http://schemas.microsoft.com/office/spreadsheetml/2010/11/main" uri="{DE250136-89BD-433C-8126-D09CA5730AF9}">
        <x15:connection id="data">
          <x15:rangePr sourceName="_xlcn.WorksheetConnection_Day_7.xlsxdata"/>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<sst xmlns="http://schemas.openxmlformats.org/spreadsheetml/2006/main" count="5462" uniqueCount="1496">
  <si>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</si>
  <si>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</si>
  <si>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</si>
  <si>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</si>
  <si>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</si>
  <si>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</si>
  <si>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</si>
  <si>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</si>
  <si>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</si>
  <si>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</si>
  <si>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</si>
  <si>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</si>
  <si>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</si>
  <si>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</si>
  <si>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</si>
  <si>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</si>
  <si>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</si>
  <si>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</si>
  <si>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</si>
  <si>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</si>
  <si>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</si>
  <si>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</si>
  <si>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</si>
  <si>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</si>
  <si>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</si>
  <si>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</si>
  <si>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</si>
  <si>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</si>
  <si>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</si>
  <si>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</si>
  <si>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</si>
  <si>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</si>
  <si>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</si>
  <si>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</si>
  <si>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</si>
  <si>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</si>
  <si>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</si>
  <si>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</si>
  <si>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</si>
  <si>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</si>
  <si>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</si>
  <si>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</si>
  <si>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</si>
  <si>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</si>
  <si>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</si>
  <si>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</si>
  <si>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</si>
  <si>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</si>
  <si>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</si>
  <si>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</si>
  <si>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</si>
  <si>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</si>
  <si>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</si>
  <si>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</si>
  <si>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Department</t>
  </si>
  <si>
    <t>Gender</t>
  </si>
  <si>
    <t>Marital Status</t>
  </si>
  <si>
    <t>Education</t>
  </si>
  <si>
    <t>Job Title</t>
  </si>
  <si>
    <t>Employment Status</t>
  </si>
  <si>
    <t>Location</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</si>
  <si>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</si>
  <si>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</si>
  <si>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</si>
  <si>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</si>
  <si>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</si>
  <si>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</si>
  <si>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</si>
  <si>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</si>
  <si>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</si>
  <si>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</si>
  <si>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</si>
  <si>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</si>
  <si>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</si>
  <si>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</si>
  <si>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</si>
  <si>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</si>
  <si>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</si>
  <si>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</si>
  <si>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</si>
  <si>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</si>
  <si>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</si>
  <si>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</si>
  <si>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</si>
  <si>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</si>
  <si>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</si>
  <si>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</si>
  <si>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</si>
  <si>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</si>
  <si>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</si>
  <si>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</si>
  <si>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</si>
  <si>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</si>
  <si>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</si>
  <si>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</si>
  <si>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</si>
  <si>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</si>
  <si>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</si>
  <si>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</si>
  <si>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</si>
  <si>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</si>
  <si>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</si>
  <si>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</si>
  <si>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VLOOKUP</t>
  </si>
  <si>
    <t>HLOOKUP</t>
  </si>
  <si>
    <t>xlookup</t>
  </si>
  <si>
    <t>INDEX</t>
  </si>
  <si>
    <t>MATCH</t>
  </si>
  <si>
    <t>OFFSET</t>
  </si>
  <si>
    <t>ROW</t>
  </si>
  <si>
    <t>ROWS</t>
  </si>
  <si>
    <t>COLUMN</t>
  </si>
  <si>
    <t>COLUMNS</t>
  </si>
  <si>
    <t>INDIRECT</t>
  </si>
  <si>
    <t>Day 5</t>
  </si>
  <si>
    <t>Day 6</t>
  </si>
  <si>
    <t>Excel Chart Types</t>
  </si>
  <si>
    <t>Chart Editing</t>
  </si>
  <si>
    <t>Formatting Chart Elements</t>
  </si>
  <si>
    <t>Combination Charts</t>
  </si>
  <si>
    <t>Handling Gaps in Charts</t>
  </si>
  <si>
    <t>Day 7</t>
  </si>
  <si>
    <t>Introduction to Pivot Tables</t>
  </si>
  <si>
    <t>Creating a Pivot Table in Excel</t>
  </si>
  <si>
    <t>Formatting the Pivot Table</t>
  </si>
  <si>
    <t>Grouping data in an Excel Pivot table</t>
  </si>
  <si>
    <t>Pivot Table Slicers</t>
  </si>
  <si>
    <t>Pivot Charts</t>
  </si>
  <si>
    <t>Data Validation</t>
  </si>
  <si>
    <t>Date of Joining</t>
  </si>
  <si>
    <t>Tabular</t>
  </si>
  <si>
    <t>Compact</t>
  </si>
  <si>
    <t>Show</t>
  </si>
  <si>
    <t>Buttons</t>
  </si>
  <si>
    <t>Field List</t>
  </si>
  <si>
    <t>Row Label</t>
  </si>
  <si>
    <t>Layouts</t>
  </si>
  <si>
    <t>Outline</t>
  </si>
  <si>
    <t>Text Values</t>
  </si>
  <si>
    <t xml:space="preserve">Date </t>
  </si>
  <si>
    <t>Numeric</t>
  </si>
  <si>
    <t xml:space="preserve">Each Text Value </t>
  </si>
  <si>
    <t>Report Connection</t>
  </si>
  <si>
    <t>01-01-10000</t>
  </si>
  <si>
    <t>01-01-10001</t>
  </si>
  <si>
    <t>01-01-10002</t>
  </si>
  <si>
    <t>01-01-10003</t>
  </si>
  <si>
    <t>01-01-10004</t>
  </si>
  <si>
    <t>01-01-10005</t>
  </si>
  <si>
    <t>01-01-10006</t>
  </si>
  <si>
    <t>01-01-10007</t>
  </si>
  <si>
    <t>01-01-10008</t>
  </si>
  <si>
    <t>01-01-10009</t>
  </si>
  <si>
    <t>01-01-10010</t>
  </si>
  <si>
    <t>01-01-10011</t>
  </si>
  <si>
    <t>01-01-10012</t>
  </si>
  <si>
    <t>01-01-10013</t>
  </si>
  <si>
    <t>01-01-10014</t>
  </si>
  <si>
    <t>01-01-10015</t>
  </si>
  <si>
    <t>01-01-10016</t>
  </si>
  <si>
    <t>01-01-10017</t>
  </si>
  <si>
    <t>01-01-10018</t>
  </si>
  <si>
    <t>01-01-10019</t>
  </si>
  <si>
    <t>01-01-10020</t>
  </si>
  <si>
    <t>01-01-10021</t>
  </si>
  <si>
    <t>01-01-10022</t>
  </si>
  <si>
    <t>01-01-10023</t>
  </si>
  <si>
    <t>01-01-10024</t>
  </si>
  <si>
    <t>01-01-10025</t>
  </si>
  <si>
    <t>01-01-10026</t>
  </si>
  <si>
    <t>01-01-10027</t>
  </si>
  <si>
    <t>01-01-10028</t>
  </si>
  <si>
    <t>01-01-10029</t>
  </si>
  <si>
    <t>01-01-10030</t>
  </si>
  <si>
    <t>01-01-10031</t>
  </si>
  <si>
    <t>01-01-10032</t>
  </si>
  <si>
    <t>01-01-10033</t>
  </si>
  <si>
    <t>01-01-10034</t>
  </si>
  <si>
    <t>01-01-10035</t>
  </si>
  <si>
    <t>01-01-10036</t>
  </si>
  <si>
    <t>01-01-10037</t>
  </si>
  <si>
    <t>01-01-10038</t>
  </si>
  <si>
    <t>01-01-10039</t>
  </si>
  <si>
    <t>01-01-10040</t>
  </si>
  <si>
    <t>01-01-10041</t>
  </si>
  <si>
    <t>01-01-10042</t>
  </si>
  <si>
    <t>01-01-10043</t>
  </si>
  <si>
    <t>01-01-10044</t>
  </si>
  <si>
    <t>01-01-10045</t>
  </si>
  <si>
    <t>01-01-10046</t>
  </si>
  <si>
    <t>01-01-10047</t>
  </si>
  <si>
    <t>01-01-10048</t>
  </si>
  <si>
    <t>01-01-10049</t>
  </si>
  <si>
    <t>01-01-10050</t>
  </si>
  <si>
    <t>01-01-10051</t>
  </si>
  <si>
    <t>01-01-10052</t>
  </si>
  <si>
    <t>01-01-10053</t>
  </si>
  <si>
    <t>01-01-10054</t>
  </si>
  <si>
    <t>01-01-10055</t>
  </si>
  <si>
    <t>01-01-10056</t>
  </si>
  <si>
    <t>01-01-10057</t>
  </si>
  <si>
    <t>01-01-10058</t>
  </si>
  <si>
    <t>01-01-10059</t>
  </si>
  <si>
    <t>01-01-10060</t>
  </si>
  <si>
    <t>01-01-10061</t>
  </si>
  <si>
    <t>01-01-10062</t>
  </si>
  <si>
    <t>01-01-10063</t>
  </si>
  <si>
    <t>01-01-10064</t>
  </si>
  <si>
    <t>01-01-10065</t>
  </si>
  <si>
    <t>01-01-10066</t>
  </si>
  <si>
    <t>01-01-10067</t>
  </si>
  <si>
    <t>01-01-10068</t>
  </si>
  <si>
    <t>01-01-10069</t>
  </si>
  <si>
    <t>01-01-10070</t>
  </si>
  <si>
    <t>01-01-10071</t>
  </si>
  <si>
    <t>01-01-10072</t>
  </si>
  <si>
    <t>01-01-10073</t>
  </si>
  <si>
    <t>01-01-10074</t>
  </si>
  <si>
    <t>01-01-10075</t>
  </si>
  <si>
    <t>01-01-10076</t>
  </si>
  <si>
    <t>01-01-10077</t>
  </si>
  <si>
    <t>01-01-10078</t>
  </si>
  <si>
    <t>01-01-10079</t>
  </si>
  <si>
    <t>01-01-10080</t>
  </si>
  <si>
    <t>01-01-10081</t>
  </si>
  <si>
    <t>01-01-10082</t>
  </si>
  <si>
    <t>01-01-10083</t>
  </si>
  <si>
    <t>01-01-10084</t>
  </si>
  <si>
    <t>01-01-10085</t>
  </si>
  <si>
    <t>01-01-10086</t>
  </si>
  <si>
    <t>01-01-10087</t>
  </si>
  <si>
    <t>01-01-10088</t>
  </si>
  <si>
    <t>01-01-10089</t>
  </si>
  <si>
    <t>01-01-10090</t>
  </si>
  <si>
    <t>01-01-10091</t>
  </si>
  <si>
    <t>01-01-10092</t>
  </si>
  <si>
    <t>01-01-10093</t>
  </si>
  <si>
    <t>01-01-10094</t>
  </si>
  <si>
    <t>01-01-10095</t>
  </si>
  <si>
    <t>01-01-10096</t>
  </si>
  <si>
    <t>01-01-10097</t>
  </si>
  <si>
    <t>01-01-10098</t>
  </si>
  <si>
    <t>01-01-10099</t>
  </si>
  <si>
    <t>01-01-10100</t>
  </si>
  <si>
    <t>01-01-10101</t>
  </si>
  <si>
    <t>01-01-10102</t>
  </si>
  <si>
    <t>01-01-10103</t>
  </si>
  <si>
    <t>01-01-10104</t>
  </si>
  <si>
    <t>01-01-10105</t>
  </si>
  <si>
    <t>01-01-10106</t>
  </si>
  <si>
    <t>01-01-10107</t>
  </si>
  <si>
    <t>01-01-10108</t>
  </si>
  <si>
    <t>01-01-10109</t>
  </si>
  <si>
    <t>01-01-10110</t>
  </si>
  <si>
    <t>01-01-10111</t>
  </si>
  <si>
    <t>01-01-10112</t>
  </si>
  <si>
    <t>01-01-10113</t>
  </si>
  <si>
    <t>01-01-10114</t>
  </si>
  <si>
    <t>01-01-10115</t>
  </si>
  <si>
    <t>01-01-10116</t>
  </si>
  <si>
    <t>01-01-10117</t>
  </si>
  <si>
    <t>01-01-10118</t>
  </si>
  <si>
    <t>01-01-10119</t>
  </si>
  <si>
    <t>01-01-10120</t>
  </si>
  <si>
    <t>01-01-10121</t>
  </si>
  <si>
    <t>01-01-10122</t>
  </si>
  <si>
    <t>01-01-10123</t>
  </si>
  <si>
    <t>01-01-10124</t>
  </si>
  <si>
    <t>01-01-10125</t>
  </si>
  <si>
    <t>01-01-10126</t>
  </si>
  <si>
    <t>01-01-10127</t>
  </si>
  <si>
    <t>01-01-10128</t>
  </si>
  <si>
    <t>01-01-10129</t>
  </si>
  <si>
    <t>01-01-10130</t>
  </si>
  <si>
    <t>01-01-10131</t>
  </si>
  <si>
    <t>01-01-10132</t>
  </si>
  <si>
    <t>01-01-10133</t>
  </si>
  <si>
    <t>01-01-10134</t>
  </si>
  <si>
    <t>01-01-10135</t>
  </si>
  <si>
    <t>01-01-10136</t>
  </si>
  <si>
    <t>01-01-10137</t>
  </si>
  <si>
    <t>01-01-10138</t>
  </si>
  <si>
    <t>01-01-10139</t>
  </si>
  <si>
    <t>01-01-10140</t>
  </si>
  <si>
    <t>01-01-10141</t>
  </si>
  <si>
    <t>01-01-10142</t>
  </si>
  <si>
    <t>01-01-10143</t>
  </si>
  <si>
    <t>01-01-10144</t>
  </si>
  <si>
    <t>01-01-10145</t>
  </si>
  <si>
    <t>01-01-10146</t>
  </si>
  <si>
    <t>01-01-10147</t>
  </si>
  <si>
    <t>01-01-10148</t>
  </si>
  <si>
    <t>01-01-10149</t>
  </si>
  <si>
    <t>01-01-10150</t>
  </si>
  <si>
    <t>01-01-10151</t>
  </si>
  <si>
    <t>01-01-10152</t>
  </si>
  <si>
    <t>01-01-10153</t>
  </si>
  <si>
    <t>01-01-10154</t>
  </si>
  <si>
    <t>01-01-10155</t>
  </si>
  <si>
    <t>01-01-10156</t>
  </si>
  <si>
    <t>01-01-10157</t>
  </si>
  <si>
    <t>01-01-10158</t>
  </si>
  <si>
    <t>01-01-10159</t>
  </si>
  <si>
    <t>01-01-10160</t>
  </si>
  <si>
    <t>01-01-10161</t>
  </si>
  <si>
    <t>01-01-10162</t>
  </si>
  <si>
    <t>01-01-10163</t>
  </si>
  <si>
    <t>01-01-10164</t>
  </si>
  <si>
    <t>01-01-10165</t>
  </si>
  <si>
    <t>01-01-10166</t>
  </si>
  <si>
    <t>01-01-10167</t>
  </si>
  <si>
    <t>01-01-10168</t>
  </si>
  <si>
    <t>01-01-10169</t>
  </si>
  <si>
    <t>01-01-10170</t>
  </si>
  <si>
    <t>01-01-10171</t>
  </si>
  <si>
    <t>01-01-10172</t>
  </si>
  <si>
    <t>01-01-10173</t>
  </si>
  <si>
    <t>01-01-10174</t>
  </si>
  <si>
    <t>01-01-10175</t>
  </si>
  <si>
    <t>01-01-10176</t>
  </si>
  <si>
    <t>01-01-10177</t>
  </si>
  <si>
    <t>01-01-10178</t>
  </si>
  <si>
    <t>01-01-10179</t>
  </si>
  <si>
    <t>01-01-10180</t>
  </si>
  <si>
    <t>01-01-10181</t>
  </si>
  <si>
    <t>01-01-10182</t>
  </si>
  <si>
    <t>01-01-10183</t>
  </si>
  <si>
    <t>01-01-10184</t>
  </si>
  <si>
    <t>01-01-10185</t>
  </si>
  <si>
    <t>01-01-10186</t>
  </si>
  <si>
    <t>01-01-10187</t>
  </si>
  <si>
    <t>01-01-10188</t>
  </si>
  <si>
    <t>01-01-10189</t>
  </si>
  <si>
    <t>01-01-10190</t>
  </si>
  <si>
    <t>01-01-10191</t>
  </si>
  <si>
    <t>01-01-10192</t>
  </si>
  <si>
    <t>01-01-10193</t>
  </si>
  <si>
    <t>01-01-10194</t>
  </si>
  <si>
    <t>01-01-10195</t>
  </si>
  <si>
    <t>01-01-10196</t>
  </si>
  <si>
    <t>01-01-10197</t>
  </si>
  <si>
    <t>01-01-10198</t>
  </si>
  <si>
    <t>01-01-10199</t>
  </si>
  <si>
    <t>01-01-10200</t>
  </si>
  <si>
    <t>01-01-10201</t>
  </si>
  <si>
    <t>01-01-10202</t>
  </si>
  <si>
    <t>01-01-10203</t>
  </si>
  <si>
    <t>01-01-10204</t>
  </si>
  <si>
    <t>01-01-10205</t>
  </si>
  <si>
    <t>01-01-10206</t>
  </si>
  <si>
    <t>01-01-10207</t>
  </si>
  <si>
    <t>01-01-10208</t>
  </si>
  <si>
    <t>01-01-10209</t>
  </si>
  <si>
    <t>01-01-10210</t>
  </si>
  <si>
    <t>01-01-10211</t>
  </si>
  <si>
    <t>01-01-10212</t>
  </si>
  <si>
    <t>01-01-10213</t>
  </si>
  <si>
    <t>01-01-10214</t>
  </si>
  <si>
    <t>01-01-10215</t>
  </si>
  <si>
    <t>01-01-10216</t>
  </si>
  <si>
    <t>01-01-10217</t>
  </si>
  <si>
    <t>01-01-10218</t>
  </si>
  <si>
    <t>01-01-10219</t>
  </si>
  <si>
    <t>01-01-10220</t>
  </si>
  <si>
    <t>01-01-10221</t>
  </si>
  <si>
    <t>01-01-10222</t>
  </si>
  <si>
    <t>01-01-10223</t>
  </si>
  <si>
    <t>01-01-10224</t>
  </si>
  <si>
    <t>01-01-10225</t>
  </si>
  <si>
    <t>01-01-10226</t>
  </si>
  <si>
    <t>01-01-10227</t>
  </si>
  <si>
    <t>01-01-10228</t>
  </si>
  <si>
    <t>01-01-10229</t>
  </si>
  <si>
    <t>01-01-10230</t>
  </si>
  <si>
    <t>01-01-10231</t>
  </si>
  <si>
    <t>01-01-10232</t>
  </si>
  <si>
    <t>01-01-10233</t>
  </si>
  <si>
    <t>01-01-10234</t>
  </si>
  <si>
    <t>01-01-10235</t>
  </si>
  <si>
    <t>01-01-10236</t>
  </si>
  <si>
    <t>01-01-10237</t>
  </si>
  <si>
    <t>01-01-10238</t>
  </si>
  <si>
    <t>01-01-10239</t>
  </si>
  <si>
    <t>01-01-10240</t>
  </si>
  <si>
    <t>01-01-10241</t>
  </si>
  <si>
    <t>01-01-10242</t>
  </si>
  <si>
    <t>01-01-10243</t>
  </si>
  <si>
    <t>01-01-10244</t>
  </si>
  <si>
    <t>01-01-10245</t>
  </si>
  <si>
    <t>01-01-10246</t>
  </si>
  <si>
    <t>01-01-10247</t>
  </si>
  <si>
    <t>01-01-10248</t>
  </si>
  <si>
    <t>01-01-10249</t>
  </si>
  <si>
    <t>01-01-10250</t>
  </si>
  <si>
    <t>01-01-10251</t>
  </si>
  <si>
    <t>01-01-10252</t>
  </si>
  <si>
    <t>01-01-10253</t>
  </si>
  <si>
    <t>01-01-10254</t>
  </si>
  <si>
    <t>01-01-10255</t>
  </si>
  <si>
    <t>01-01-10256</t>
  </si>
  <si>
    <t>01-01-10257</t>
  </si>
  <si>
    <t>01-01-10258</t>
  </si>
  <si>
    <t>01-01-10259</t>
  </si>
  <si>
    <t>01-01-10260</t>
  </si>
  <si>
    <t>01-01-10261</t>
  </si>
  <si>
    <t>01-01-10262</t>
  </si>
  <si>
    <t>01-01-10263</t>
  </si>
  <si>
    <t>01-01-10264</t>
  </si>
  <si>
    <t>01-01-10265</t>
  </si>
  <si>
    <t>01-01-10266</t>
  </si>
  <si>
    <t>01-01-10267</t>
  </si>
  <si>
    <t>01-01-10268</t>
  </si>
  <si>
    <t>01-01-10269</t>
  </si>
  <si>
    <t>01-01-10270</t>
  </si>
  <si>
    <t>01-01-10271</t>
  </si>
  <si>
    <t>01-01-10272</t>
  </si>
  <si>
    <t>01-01-10273</t>
  </si>
  <si>
    <t>01-01-10274</t>
  </si>
  <si>
    <t>01-01-10275</t>
  </si>
  <si>
    <t>01-01-10276</t>
  </si>
  <si>
    <t>01-01-10277</t>
  </si>
  <si>
    <t>01-01-10278</t>
  </si>
  <si>
    <t>01-01-10279</t>
  </si>
  <si>
    <t>01-01-10280</t>
  </si>
  <si>
    <t>01-01-10281</t>
  </si>
  <si>
    <t>01-01-10282</t>
  </si>
  <si>
    <t>01-01-10283</t>
  </si>
  <si>
    <t>01-01-10284</t>
  </si>
  <si>
    <t>01-01-10285</t>
  </si>
  <si>
    <t>01-01-10286</t>
  </si>
  <si>
    <t>01-01-10287</t>
  </si>
  <si>
    <t>01-01-10288</t>
  </si>
  <si>
    <t>01-01-10289</t>
  </si>
  <si>
    <t>01-01-10290</t>
  </si>
  <si>
    <t>01-01-10291</t>
  </si>
  <si>
    <t>01-01-10292</t>
  </si>
  <si>
    <t>01-01-10293</t>
  </si>
  <si>
    <t>01-01-10294</t>
  </si>
  <si>
    <t>01-01-10295</t>
  </si>
  <si>
    <t>01-01-10296</t>
  </si>
  <si>
    <t>01-01-10297</t>
  </si>
  <si>
    <t>01-01-10298</t>
  </si>
  <si>
    <t>01-01-10299</t>
  </si>
  <si>
    <t>01-01-10300</t>
  </si>
  <si>
    <t>01-01-10301</t>
  </si>
  <si>
    <t>01-01-10302</t>
  </si>
  <si>
    <t>01-01-10303</t>
  </si>
  <si>
    <t>01-01-10304</t>
  </si>
  <si>
    <t>01-01-10305</t>
  </si>
  <si>
    <t>01-01-10306</t>
  </si>
  <si>
    <t>01-01-10307</t>
  </si>
  <si>
    <t>01-01-10308</t>
  </si>
  <si>
    <t>01-01-10309</t>
  </si>
  <si>
    <t>01-01-10310</t>
  </si>
  <si>
    <t>01-01-10311</t>
  </si>
  <si>
    <t>01-01-10312</t>
  </si>
  <si>
    <t>01-01-10313</t>
  </si>
  <si>
    <t>01-01-10314</t>
  </si>
  <si>
    <t>01-01-10315</t>
  </si>
  <si>
    <t>01-01-10316</t>
  </si>
  <si>
    <t>01-01-10317</t>
  </si>
  <si>
    <t>01-01-10318</t>
  </si>
  <si>
    <t>01-01-10319</t>
  </si>
  <si>
    <t>01-01-10320</t>
  </si>
  <si>
    <t>01-01-10321</t>
  </si>
  <si>
    <t>01-01-10322</t>
  </si>
  <si>
    <t>01-01-10323</t>
  </si>
  <si>
    <t>01-01-10324</t>
  </si>
  <si>
    <t>01-01-10325</t>
  </si>
  <si>
    <t>01-01-10326</t>
  </si>
  <si>
    <t>01-01-10327</t>
  </si>
  <si>
    <t>01-01-10328</t>
  </si>
  <si>
    <t>01-01-10329</t>
  </si>
  <si>
    <t>01-01-10330</t>
  </si>
  <si>
    <t>01-01-10331</t>
  </si>
  <si>
    <t>01-01-10332</t>
  </si>
  <si>
    <t>01-01-10333</t>
  </si>
  <si>
    <t>01-01-10334</t>
  </si>
  <si>
    <t>01-01-10335</t>
  </si>
  <si>
    <t>01-01-10336</t>
  </si>
  <si>
    <t>01-01-10337</t>
  </si>
  <si>
    <t>01-01-10338</t>
  </si>
  <si>
    <t>01-01-10339</t>
  </si>
  <si>
    <t>01-01-10340</t>
  </si>
  <si>
    <t>01-01-10341</t>
  </si>
  <si>
    <t>01-01-10342</t>
  </si>
  <si>
    <t>01-01-10343</t>
  </si>
  <si>
    <t>01-01-10344</t>
  </si>
  <si>
    <t>01-01-10345</t>
  </si>
  <si>
    <t>01-01-10346</t>
  </si>
  <si>
    <t>01-01-10347</t>
  </si>
  <si>
    <t>01-01-10348</t>
  </si>
  <si>
    <t>01-01-10349</t>
  </si>
  <si>
    <t>01-01-10350</t>
  </si>
  <si>
    <t>01-01-10351</t>
  </si>
  <si>
    <t>01-01-10352</t>
  </si>
  <si>
    <t>01-01-10353</t>
  </si>
  <si>
    <t>01-01-10354</t>
  </si>
  <si>
    <t>01-01-10355</t>
  </si>
  <si>
    <t>01-01-10356</t>
  </si>
  <si>
    <t>01-01-10357</t>
  </si>
  <si>
    <t>01-01-10358</t>
  </si>
  <si>
    <t>01-01-10359</t>
  </si>
  <si>
    <t>01-01-10360</t>
  </si>
  <si>
    <t>01-01-10361</t>
  </si>
  <si>
    <t>01-01-10362</t>
  </si>
  <si>
    <t>01-01-10363</t>
  </si>
  <si>
    <t>01-01-10364</t>
  </si>
  <si>
    <t>01-01-10365</t>
  </si>
  <si>
    <t>01-01-10366</t>
  </si>
  <si>
    <t>01-01-10367</t>
  </si>
  <si>
    <t>01-01-10368</t>
  </si>
  <si>
    <t>01-01-10369</t>
  </si>
  <si>
    <t>01-01-10370</t>
  </si>
  <si>
    <t>01-01-10371</t>
  </si>
  <si>
    <t>01-01-10372</t>
  </si>
  <si>
    <t>01-01-10373</t>
  </si>
  <si>
    <t>01-01-10374</t>
  </si>
  <si>
    <t>01-01-10375</t>
  </si>
  <si>
    <t>01-01-10376</t>
  </si>
  <si>
    <t>01-01-10377</t>
  </si>
  <si>
    <t>01-01-10378</t>
  </si>
  <si>
    <t>01-01-10379</t>
  </si>
  <si>
    <t>01-01-10380</t>
  </si>
  <si>
    <t>01-01-10381</t>
  </si>
  <si>
    <t>01-01-10382</t>
  </si>
  <si>
    <t>01-01-10383</t>
  </si>
  <si>
    <t>01-01-10384</t>
  </si>
  <si>
    <t>01-01-10385</t>
  </si>
  <si>
    <t>01-01-10386</t>
  </si>
  <si>
    <t>01-01-10387</t>
  </si>
  <si>
    <t>01-01-10388</t>
  </si>
  <si>
    <t>01-01-10389</t>
  </si>
  <si>
    <t>01-01-10390</t>
  </si>
  <si>
    <t>01-01-10391</t>
  </si>
  <si>
    <t>01-01-10392</t>
  </si>
  <si>
    <t>01-01-10393</t>
  </si>
  <si>
    <t>01-01-10394</t>
  </si>
  <si>
    <t>01-01-10395</t>
  </si>
  <si>
    <t>01-01-10396</t>
  </si>
  <si>
    <t>01-01-10397</t>
  </si>
  <si>
    <t>01-01-10398</t>
  </si>
  <si>
    <t>01-01-10399</t>
  </si>
  <si>
    <t>01-01-10400</t>
  </si>
  <si>
    <t>01-01-10401</t>
  </si>
  <si>
    <t>01-01-10402</t>
  </si>
  <si>
    <t>01-01-10403</t>
  </si>
  <si>
    <t>01-01-10404</t>
  </si>
  <si>
    <t>01-01-10405</t>
  </si>
  <si>
    <t>01-01-10406</t>
  </si>
  <si>
    <t>01-01-10407</t>
  </si>
  <si>
    <t>01-01-10408</t>
  </si>
  <si>
    <t>01-01-10409</t>
  </si>
  <si>
    <t>01-01-10410</t>
  </si>
  <si>
    <t>01-01-10411</t>
  </si>
  <si>
    <t>01-01-10412</t>
  </si>
  <si>
    <t>01-01-10413</t>
  </si>
  <si>
    <t>01-01-10414</t>
  </si>
  <si>
    <t>01-01-10415</t>
  </si>
  <si>
    <t>01-01-10416</t>
  </si>
  <si>
    <t>01-01-10417</t>
  </si>
  <si>
    <t>01-01-10418</t>
  </si>
  <si>
    <t>01-01-10419</t>
  </si>
  <si>
    <t>01-01-10420</t>
  </si>
  <si>
    <t>01-01-10421</t>
  </si>
  <si>
    <t>01-01-10422</t>
  </si>
  <si>
    <t>01-01-10423</t>
  </si>
  <si>
    <t>01-01-10424</t>
  </si>
  <si>
    <t>01-01-10425</t>
  </si>
  <si>
    <t>01-01-10426</t>
  </si>
  <si>
    <t>01-01-10427</t>
  </si>
  <si>
    <t>01-01-10428</t>
  </si>
  <si>
    <t>01-01-10429</t>
  </si>
  <si>
    <t>01-01-10430</t>
  </si>
  <si>
    <t>01-01-10431</t>
  </si>
  <si>
    <t>01-01-10432</t>
  </si>
  <si>
    <t>01-01-10433</t>
  </si>
  <si>
    <t>01-01-10434</t>
  </si>
  <si>
    <t>01-01-10435</t>
  </si>
  <si>
    <t>01-01-10436</t>
  </si>
  <si>
    <t>01-01-10437</t>
  </si>
  <si>
    <t>01-01-10438</t>
  </si>
  <si>
    <t>01-01-10439</t>
  </si>
  <si>
    <t>01-01-10440</t>
  </si>
  <si>
    <t>01-01-10441</t>
  </si>
  <si>
    <t>01-01-10442</t>
  </si>
  <si>
    <t>01-01-10443</t>
  </si>
  <si>
    <t>01-01-10444</t>
  </si>
  <si>
    <t>01-01-10445</t>
  </si>
  <si>
    <t>01-01-10446</t>
  </si>
  <si>
    <t>01-01-10447</t>
  </si>
  <si>
    <t>01-01-10448</t>
  </si>
  <si>
    <t>01-01-10449</t>
  </si>
  <si>
    <t>01-01-10450</t>
  </si>
  <si>
    <t>01-01-10451</t>
  </si>
  <si>
    <t>01-01-10452</t>
  </si>
  <si>
    <t>01-01-10453</t>
  </si>
  <si>
    <t>01-01-10454</t>
  </si>
  <si>
    <t>01-01-10455</t>
  </si>
  <si>
    <t>01-01-10456</t>
  </si>
  <si>
    <t>01-01-10457</t>
  </si>
  <si>
    <t>01-01-10458</t>
  </si>
  <si>
    <t>01-01-10459</t>
  </si>
  <si>
    <t>01-01-10460</t>
  </si>
  <si>
    <t>01-01-10461</t>
  </si>
  <si>
    <t>01-01-10462</t>
  </si>
  <si>
    <t>01-01-10463</t>
  </si>
  <si>
    <t>01-01-10464</t>
  </si>
  <si>
    <t>01-01-10465</t>
  </si>
  <si>
    <t>01-01-10466</t>
  </si>
  <si>
    <t>01-01-10467</t>
  </si>
  <si>
    <t>01-01-10468</t>
  </si>
  <si>
    <t>01-01-10469</t>
  </si>
  <si>
    <t>01-01-10470</t>
  </si>
  <si>
    <t>01-01-10471</t>
  </si>
  <si>
    <t>01-01-10472</t>
  </si>
  <si>
    <t>01-01-10473</t>
  </si>
  <si>
    <t>01-01-10474</t>
  </si>
  <si>
    <t>01-01-10475</t>
  </si>
  <si>
    <t>01-01-10476</t>
  </si>
  <si>
    <t>01-01-10477</t>
  </si>
  <si>
    <t>01-01-10478</t>
  </si>
  <si>
    <t>01-01-10479</t>
  </si>
  <si>
    <t>01-01-10480</t>
  </si>
  <si>
    <t>01-01-10481</t>
  </si>
  <si>
    <t>01-01-10482</t>
  </si>
  <si>
    <t>01-01-10483</t>
  </si>
  <si>
    <t>01-01-10484</t>
  </si>
  <si>
    <t>01-01-10485</t>
  </si>
  <si>
    <t>01-01-10486</t>
  </si>
  <si>
    <t>01-01-10487</t>
  </si>
  <si>
    <t>01-01-10488</t>
  </si>
  <si>
    <t>01-01-10489</t>
  </si>
  <si>
    <t>01-01-10490</t>
  </si>
  <si>
    <t>01-01-10491</t>
  </si>
  <si>
    <t>01-01-10492</t>
  </si>
  <si>
    <t>01-01-10493</t>
  </si>
  <si>
    <t>01-01-10494</t>
  </si>
  <si>
    <t>01-01-10495</t>
  </si>
  <si>
    <t>01-01-10496</t>
  </si>
  <si>
    <t>01-01-10497</t>
  </si>
  <si>
    <t>01-01-10498</t>
  </si>
  <si>
    <t>01-01-10499</t>
  </si>
  <si>
    <t>Example Date</t>
  </si>
  <si>
    <t>Pie Chart</t>
  </si>
  <si>
    <t>Dounut Chart</t>
  </si>
  <si>
    <t>Bar Chart</t>
  </si>
  <si>
    <t>Column Chart</t>
  </si>
  <si>
    <t>Line Chart</t>
  </si>
  <si>
    <t>Combo Chart</t>
  </si>
  <si>
    <t>Radar Chart</t>
  </si>
  <si>
    <t>Funnel Chart</t>
  </si>
  <si>
    <t>Tree Map Chart</t>
  </si>
  <si>
    <t xml:space="preserve">Sun Burst Chart </t>
  </si>
  <si>
    <t>WaterFall Chart</t>
  </si>
  <si>
    <t>Scatter Plot</t>
  </si>
  <si>
    <t>Box &amp; Whisker</t>
  </si>
  <si>
    <t>Text Functions</t>
  </si>
  <si>
    <t>LEFT</t>
  </si>
  <si>
    <t>RIGHT</t>
  </si>
  <si>
    <t>MID</t>
  </si>
  <si>
    <t>LEN</t>
  </si>
  <si>
    <t>LOWER</t>
  </si>
  <si>
    <t>PROPER</t>
  </si>
  <si>
    <t>UPPER</t>
  </si>
  <si>
    <t>FIND</t>
  </si>
  <si>
    <t>REPLACE</t>
  </si>
  <si>
    <t>SUBSTITUTE</t>
  </si>
  <si>
    <t>DATE</t>
  </si>
  <si>
    <t>INT</t>
  </si>
  <si>
    <t>RAND</t>
  </si>
  <si>
    <t>RANDBETWEEN</t>
  </si>
  <si>
    <t>ROUND</t>
  </si>
  <si>
    <t>Errors</t>
  </si>
  <si>
    <t>Emp_Id</t>
  </si>
  <si>
    <t>āhoi</t>
  </si>
  <si>
    <t>How much many we have to spend on bonus for each department</t>
  </si>
  <si>
    <t>Size</t>
  </si>
  <si>
    <t>1.3 MB</t>
  </si>
  <si>
    <t>1.2 MB</t>
  </si>
  <si>
    <t>Row Labels</t>
  </si>
  <si>
    <t>Grand Total</t>
  </si>
  <si>
    <t>Sum of Salary</t>
  </si>
  <si>
    <t>Bonus</t>
  </si>
  <si>
    <t>Calculated Column</t>
  </si>
  <si>
    <t>Measure</t>
  </si>
  <si>
    <t>Sum of Bonus</t>
  </si>
  <si>
    <t>What is the difference between Fliter and Slicer</t>
  </si>
  <si>
    <t>Count of Department</t>
  </si>
  <si>
    <t>(All)</t>
  </si>
  <si>
    <t>Average of Salary</t>
  </si>
  <si>
    <t>21-30</t>
  </si>
  <si>
    <t>31-40</t>
  </si>
  <si>
    <t>41-50</t>
  </si>
  <si>
    <t>51-60</t>
  </si>
  <si>
    <t>61-70</t>
  </si>
  <si>
    <t>Max of Salary</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</si>
  <si>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</si>
  <si>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</si>
  <si>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</si>
  <si>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</si>
  <si>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</si>
  <si>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</si>
  <si>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</si>
  <si>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</si>
  <si>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</si>
  <si>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</si>
  <si>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</si>
  <si>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</si>
  <si>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</si>
  <si>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</si>
  <si>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</si>
  <si>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</si>
  <si>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</si>
  <si>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</si>
  <si>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</si>
  <si>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</si>
  <si>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</si>
  <si>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</si>
  <si>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</si>
  <si>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</si>
  <si>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</si>
  <si>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</si>
  <si>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</si>
  <si>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</si>
  <si>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</si>
  <si>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</si>
  <si>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</si>
  <si>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Count of Emp_Id</t>
  </si>
  <si>
    <t>Dec</t>
  </si>
  <si>
    <t>Jan</t>
  </si>
  <si>
    <t>Feb</t>
  </si>
  <si>
    <t>Mar</t>
  </si>
  <si>
    <t>Apr</t>
  </si>
  <si>
    <t>May</t>
  </si>
  <si>
    <t>Jun</t>
  </si>
  <si>
    <t>Jul</t>
  </si>
  <si>
    <t>Sep</t>
  </si>
  <si>
    <t>Oct</t>
  </si>
  <si>
    <t>Aug</t>
  </si>
  <si>
    <t>Nov</t>
  </si>
  <si>
    <t>Qtr4</t>
  </si>
  <si>
    <t>Qtr1</t>
  </si>
  <si>
    <t>Qtr2</t>
  </si>
  <si>
    <t>Qtr3</t>
  </si>
  <si>
    <t>Validation</t>
  </si>
  <si>
    <t>Informing</t>
  </si>
  <si>
    <t xml:space="preserve">Warning </t>
  </si>
  <si>
    <t>Stop</t>
  </si>
  <si>
    <t>Add Data Validation</t>
  </si>
  <si>
    <t>Settings</t>
  </si>
  <si>
    <t>Input Message</t>
  </si>
  <si>
    <t>Error Alert</t>
  </si>
  <si>
    <t>Define  the rule which you have to follow</t>
  </si>
  <si>
    <t>Placeholder ? Helping Message</t>
  </si>
  <si>
    <t>Whole No</t>
  </si>
  <si>
    <t>List</t>
  </si>
  <si>
    <t>Text Length</t>
  </si>
  <si>
    <t xml:space="preserve">Siraj Ali </t>
  </si>
  <si>
    <t>Length =&gt; 10</t>
  </si>
  <si>
    <t>Starts with 6 7 8 9</t>
  </si>
  <si>
    <t>Only Whole No</t>
  </si>
  <si>
    <t>Warning</t>
  </si>
  <si>
    <t>Information</t>
  </si>
  <si>
    <r>
      <t xml:space="preserve">An error means </t>
    </r>
    <r>
      <rPr>
        <b/>
        <sz val="11"/>
        <color theme="1"/>
        <rFont val="Aptos Narrow"/>
        <family val="2"/>
        <scheme val="minor"/>
      </rPr>
      <t>Excel doesn't understand or cannot perform</t>
    </r>
    <r>
      <rPr>
        <sz val="11"/>
        <color theme="1"/>
        <rFont val="Aptos Narrow"/>
        <family val="2"/>
        <scheme val="minor"/>
      </rPr>
      <t xml:space="preserve"> what you’re asking it to do in a formula.</t>
    </r>
  </si>
  <si>
    <r>
      <t xml:space="preserve">An </t>
    </r>
    <r>
      <rPr>
        <b/>
        <sz val="11"/>
        <color theme="1"/>
        <rFont val="Aptos Narrow"/>
        <family val="2"/>
        <scheme val="minor"/>
      </rPr>
      <t>error in Excel</t>
    </r>
    <r>
      <rPr>
        <sz val="11"/>
        <color theme="1"/>
        <rFont val="Aptos Narrow"/>
        <family val="2"/>
        <scheme val="minor"/>
      </rPr>
      <t xml:space="preserve"> is a message or symbol that appears in a cell when Excel cannot process a formula or function correctly. It indicates that something is wrong with your input, formula, or data.</t>
    </r>
  </si>
  <si>
    <t>1. #DIV/0! – Division by Zero</t>
  </si>
  <si>
    <r>
      <t>Cause:</t>
    </r>
    <r>
      <rPr>
        <sz val="11"/>
        <color theme="1"/>
        <rFont val="Aptos Narrow"/>
        <family val="2"/>
        <scheme val="minor"/>
      </rPr>
      <t xml:space="preserve"> This error occurs when a formula tries to divide a number by zero or an empty cell.</t>
    </r>
  </si>
  <si>
    <r>
      <t>Example:</t>
    </r>
    <r>
      <rPr>
        <sz val="11"/>
        <color theme="1"/>
        <rFont val="Aptos Narrow"/>
        <family val="2"/>
        <scheme val="minor"/>
      </rPr>
      <t xml:space="preserve"> </t>
    </r>
    <r>
      <rPr>
        <sz val="10"/>
        <color theme="1"/>
        <rFont val="Arial Unicode MS"/>
      </rPr>
      <t>=A1/B1</t>
    </r>
    <r>
      <rPr>
        <sz val="11"/>
        <color theme="1"/>
        <rFont val="Aptos Narrow"/>
        <family val="2"/>
        <scheme val="minor"/>
      </rPr>
      <t xml:space="preserve"> where B1 is either zero or empty.</t>
    </r>
  </si>
  <si>
    <r>
      <t>Solution:</t>
    </r>
    <r>
      <rPr>
        <sz val="11"/>
        <color theme="1"/>
        <rFont val="Aptos Narrow"/>
        <family val="2"/>
        <scheme val="minor"/>
      </rPr>
      <t xml:space="preserve"> Ensure that the denominator is not zero or blank before performing the division.</t>
    </r>
  </si>
  <si>
    <t>2. #N/A – Not Available</t>
  </si>
  <si>
    <r>
      <t>Cause:</t>
    </r>
    <r>
      <rPr>
        <sz val="11"/>
        <color theme="1"/>
        <rFont val="Aptos Narrow"/>
        <family val="2"/>
        <scheme val="minor"/>
      </rPr>
      <t xml:space="preserve"> This error occurs when a formula can’t find a value it is searching for, commonly in lookup functions like </t>
    </r>
    <r>
      <rPr>
        <sz val="10"/>
        <color theme="1"/>
        <rFont val="Arial Unicode MS"/>
      </rPr>
      <t>VLOOKUP</t>
    </r>
    <r>
      <rPr>
        <sz val="11"/>
        <color theme="1"/>
        <rFont val="Aptos Narrow"/>
        <family val="2"/>
        <scheme val="minor"/>
      </rPr>
      <t xml:space="preserve"> or </t>
    </r>
    <r>
      <rPr>
        <sz val="10"/>
        <color theme="1"/>
        <rFont val="Arial Unicode MS"/>
      </rPr>
      <t>HLOOKUP</t>
    </r>
    <r>
      <rPr>
        <sz val="11"/>
        <color theme="1"/>
        <rFont val="Aptos Narrow"/>
        <family val="2"/>
        <scheme val="minor"/>
      </rPr>
      <t>.</t>
    </r>
  </si>
  <si>
    <r>
      <t>Example:</t>
    </r>
    <r>
      <rPr>
        <sz val="11"/>
        <color theme="1"/>
        <rFont val="Aptos Narrow"/>
        <family val="2"/>
        <scheme val="minor"/>
      </rPr>
      <t xml:space="preserve"> </t>
    </r>
    <r>
      <rPr>
        <sz val="10"/>
        <color theme="1"/>
        <rFont val="Arial Unicode MS"/>
      </rPr>
      <t>=VLOOKUP("Apple",A1:B10,2,FALSE)</t>
    </r>
    <r>
      <rPr>
        <sz val="11"/>
        <color theme="1"/>
        <rFont val="Aptos Narrow"/>
        <family val="2"/>
        <scheme val="minor"/>
      </rPr>
      <t xml:space="preserve"> where "Apple" is not found in column A.</t>
    </r>
  </si>
  <si>
    <r>
      <t>Solution:</t>
    </r>
    <r>
      <rPr>
        <sz val="11"/>
        <color theme="1"/>
        <rFont val="Aptos Narrow"/>
        <family val="2"/>
        <scheme val="minor"/>
      </rPr>
      <t xml:space="preserve"> Verify that the lookup value exists in the search range.</t>
    </r>
  </si>
  <si>
    <t>3. #VALUE! – Invalid Data Type</t>
  </si>
  <si>
    <r>
      <t>Cause:</t>
    </r>
    <r>
      <rPr>
        <sz val="11"/>
        <color theme="1"/>
        <rFont val="Aptos Narrow"/>
        <family val="2"/>
        <scheme val="minor"/>
      </rPr>
      <t xml:space="preserve"> This error occurs when a formula includes text or characters where a number is expected, or when incorrect data types are used in a function.</t>
    </r>
  </si>
  <si>
    <r>
      <t>Example:</t>
    </r>
    <r>
      <rPr>
        <sz val="11"/>
        <color theme="1"/>
        <rFont val="Aptos Narrow"/>
        <family val="2"/>
        <scheme val="minor"/>
      </rPr>
      <t xml:space="preserve"> </t>
    </r>
    <r>
      <rPr>
        <sz val="10"/>
        <color theme="1"/>
        <rFont val="Arial Unicode MS"/>
      </rPr>
      <t>=A1 + "text"</t>
    </r>
    <r>
      <rPr>
        <sz val="11"/>
        <color theme="1"/>
        <rFont val="Aptos Narrow"/>
        <family val="2"/>
        <scheme val="minor"/>
      </rPr>
      <t xml:space="preserve"> or </t>
    </r>
    <r>
      <rPr>
        <sz val="10"/>
        <color theme="1"/>
        <rFont val="Arial Unicode MS"/>
      </rPr>
      <t>=SUM("Text", A1:A10)</t>
    </r>
  </si>
  <si>
    <r>
      <t>Solution:</t>
    </r>
    <r>
      <rPr>
        <sz val="11"/>
        <color theme="1"/>
        <rFont val="Aptos Narrow"/>
        <family val="2"/>
        <scheme val="minor"/>
      </rPr>
      <t xml:space="preserve"> Ensure that the data types are compatible (e.g., only use numbers where numbers are required).</t>
    </r>
  </si>
  <si>
    <t>4. #REF! – Invalid Cell Reference</t>
  </si>
  <si>
    <r>
      <t>Cause:</t>
    </r>
    <r>
      <rPr>
        <sz val="11"/>
        <color theme="1"/>
        <rFont val="Aptos Narrow"/>
        <family val="2"/>
        <scheme val="minor"/>
      </rPr>
      <t xml:space="preserve"> This error occurs when a formula refers to a cell that no longer exists, often due to deleting cells or rows that a formula depends on.</t>
    </r>
  </si>
  <si>
    <r>
      <t>Example:</t>
    </r>
    <r>
      <rPr>
        <sz val="11"/>
        <color theme="1"/>
        <rFont val="Aptos Narrow"/>
        <family val="2"/>
        <scheme val="minor"/>
      </rPr>
      <t xml:space="preserve"> </t>
    </r>
    <r>
      <rPr>
        <sz val="10"/>
        <color theme="1"/>
        <rFont val="Arial Unicode MS"/>
      </rPr>
      <t>=A1+B1</t>
    </r>
    <r>
      <rPr>
        <sz val="11"/>
        <color theme="1"/>
        <rFont val="Aptos Narrow"/>
        <family val="2"/>
        <scheme val="minor"/>
      </rPr>
      <t>, and then column B is deleted.</t>
    </r>
  </si>
  <si>
    <r>
      <t>Solution:</t>
    </r>
    <r>
      <rPr>
        <sz val="11"/>
        <color theme="1"/>
        <rFont val="Aptos Narrow"/>
        <family val="2"/>
        <scheme val="minor"/>
      </rPr>
      <t xml:space="preserve"> Adjust the formula to refer to valid cells and avoid deleting referenced data.</t>
    </r>
  </si>
  <si>
    <t>5. #NAME? – Invalid Function or Range Name</t>
  </si>
  <si>
    <r>
      <t>Cause:</t>
    </r>
    <r>
      <rPr>
        <sz val="11"/>
        <color theme="1"/>
        <rFont val="Aptos Narrow"/>
        <family val="2"/>
        <scheme val="minor"/>
      </rPr>
      <t xml:space="preserve"> This error occurs when Excel doesn’t recognize text in a formula, such as misspelled function names or undefined named ranges.</t>
    </r>
  </si>
  <si>
    <r>
      <t>Example:</t>
    </r>
    <r>
      <rPr>
        <sz val="11"/>
        <color theme="1"/>
        <rFont val="Aptos Narrow"/>
        <family val="2"/>
        <scheme val="minor"/>
      </rPr>
      <t xml:space="preserve"> </t>
    </r>
    <r>
      <rPr>
        <sz val="10"/>
        <color theme="1"/>
        <rFont val="Arial Unicode MS"/>
      </rPr>
      <t>=SMM(A1:A10)</t>
    </r>
    <r>
      <rPr>
        <sz val="11"/>
        <color theme="1"/>
        <rFont val="Aptos Narrow"/>
        <family val="2"/>
        <scheme val="minor"/>
      </rPr>
      <t xml:space="preserve"> instead of </t>
    </r>
    <r>
      <rPr>
        <sz val="10"/>
        <color theme="1"/>
        <rFont val="Arial Unicode MS"/>
      </rPr>
      <t>=SUM(A1:A10)</t>
    </r>
  </si>
  <si>
    <r>
      <t>Solution:</t>
    </r>
    <r>
      <rPr>
        <sz val="11"/>
        <color theme="1"/>
        <rFont val="Aptos Narrow"/>
        <family val="2"/>
        <scheme val="minor"/>
      </rPr>
      <t xml:space="preserve"> Check for typos in function names, named ranges, or missing quotes for text strings.</t>
    </r>
  </si>
  <si>
    <t>6. #NULL! – Incorrect Range Separator</t>
  </si>
  <si>
    <r>
      <t>Cause:</t>
    </r>
    <r>
      <rPr>
        <sz val="11"/>
        <color theme="1"/>
        <rFont val="Aptos Narrow"/>
        <family val="2"/>
        <scheme val="minor"/>
      </rPr>
      <t xml:space="preserve"> This error occurs when two ranges in a formula are not separated correctly, or there’s an incorrect use of spaces instead of commas or colons.</t>
    </r>
  </si>
  <si>
    <r>
      <t>Example:</t>
    </r>
    <r>
      <rPr>
        <sz val="11"/>
        <color theme="1"/>
        <rFont val="Aptos Narrow"/>
        <family val="2"/>
        <scheme val="minor"/>
      </rPr>
      <t xml:space="preserve"> </t>
    </r>
    <r>
      <rPr>
        <sz val="10"/>
        <color theme="1"/>
        <rFont val="Arial Unicode MS"/>
      </rPr>
      <t>=SUM(A1 A10)</t>
    </r>
    <r>
      <rPr>
        <sz val="11"/>
        <color theme="1"/>
        <rFont val="Aptos Narrow"/>
        <family val="2"/>
        <scheme val="minor"/>
      </rPr>
      <t xml:space="preserve"> instead of </t>
    </r>
    <r>
      <rPr>
        <sz val="10"/>
        <color theme="1"/>
        <rFont val="Arial Unicode MS"/>
      </rPr>
      <t>=SUM(A1:A10)</t>
    </r>
  </si>
  <si>
    <r>
      <t>Solution:</t>
    </r>
    <r>
      <rPr>
        <sz val="11"/>
        <color theme="1"/>
        <rFont val="Aptos Narrow"/>
        <family val="2"/>
        <scheme val="minor"/>
      </rPr>
      <t xml:space="preserve"> Use the correct range separators (comma </t>
    </r>
    <r>
      <rPr>
        <sz val="10"/>
        <color theme="1"/>
        <rFont val="Arial Unicode MS"/>
      </rPr>
      <t>,</t>
    </r>
    <r>
      <rPr>
        <sz val="11"/>
        <color theme="1"/>
        <rFont val="Aptos Narrow"/>
        <family val="2"/>
        <scheme val="minor"/>
      </rPr>
      <t xml:space="preserve"> or colon </t>
    </r>
    <r>
      <rPr>
        <sz val="10"/>
        <color theme="1"/>
        <rFont val="Arial Unicode MS"/>
      </rPr>
      <t>:</t>
    </r>
    <r>
      <rPr>
        <sz val="11"/>
        <color theme="1"/>
        <rFont val="Aptos Narrow"/>
        <family val="2"/>
        <scheme val="minor"/>
      </rPr>
      <t>) between ranges.</t>
    </r>
  </si>
  <si>
    <t>7. #NUM! – Invalid Number</t>
  </si>
  <si>
    <r>
      <t>Cause:</t>
    </r>
    <r>
      <rPr>
        <sz val="11"/>
        <color theme="1"/>
        <rFont val="Aptos Narrow"/>
        <family val="2"/>
        <scheme val="minor"/>
      </rPr>
      <t xml:space="preserve"> This error occurs when a formula generates a number that’s too large or small for Excel to handle, or when the wrong kind of numerical input is provided.</t>
    </r>
  </si>
  <si>
    <r>
      <t>Example:</t>
    </r>
    <r>
      <rPr>
        <sz val="11"/>
        <color theme="1"/>
        <rFont val="Aptos Narrow"/>
        <family val="2"/>
        <scheme val="minor"/>
      </rPr>
      <t xml:space="preserve"> </t>
    </r>
    <r>
      <rPr>
        <sz val="10"/>
        <color theme="1"/>
        <rFont val="Arial Unicode MS"/>
      </rPr>
      <t>=SQRT(-1)</t>
    </r>
    <r>
      <rPr>
        <sz val="11"/>
        <color theme="1"/>
        <rFont val="Aptos Narrow"/>
        <family val="2"/>
        <scheme val="minor"/>
      </rPr>
      <t xml:space="preserve"> or an exponential calculation too large for Excel to display.</t>
    </r>
  </si>
  <si>
    <r>
      <t>Solution:</t>
    </r>
    <r>
      <rPr>
        <sz val="11"/>
        <color theme="1"/>
        <rFont val="Aptos Narrow"/>
        <family val="2"/>
        <scheme val="minor"/>
      </rPr>
      <t xml:space="preserve"> Adjust the formula or input values to keep numbers within acceptable limits.</t>
    </r>
  </si>
  <si>
    <t>8. #SPILL! – Array Spill Error</t>
  </si>
  <si>
    <r>
      <t>Cause:</t>
    </r>
    <r>
      <rPr>
        <sz val="11"/>
        <color theme="1"/>
        <rFont val="Aptos Narrow"/>
        <family val="2"/>
        <scheme val="minor"/>
      </rPr>
      <t xml:space="preserve"> This error occurs when a formula that returns multiple results (like a dynamic array formula) encounters a blocked or overlapping range.</t>
    </r>
  </si>
  <si>
    <r>
      <t>Example:</t>
    </r>
    <r>
      <rPr>
        <sz val="11"/>
        <color theme="1"/>
        <rFont val="Aptos Narrow"/>
        <family val="2"/>
        <scheme val="minor"/>
      </rPr>
      <t xml:space="preserve"> </t>
    </r>
    <r>
      <rPr>
        <sz val="10"/>
        <color theme="1"/>
        <rFont val="Arial Unicode MS"/>
      </rPr>
      <t>=SEQUENCE(10)</t>
    </r>
    <r>
      <rPr>
        <sz val="11"/>
        <color theme="1"/>
        <rFont val="Aptos Narrow"/>
        <family val="2"/>
        <scheme val="minor"/>
      </rPr>
      <t xml:space="preserve"> with cells below that are not empty.</t>
    </r>
  </si>
  <si>
    <r>
      <t>Solution:</t>
    </r>
    <r>
      <rPr>
        <sz val="11"/>
        <color theme="1"/>
        <rFont val="Aptos Narrow"/>
        <family val="2"/>
        <scheme val="minor"/>
      </rPr>
      <t xml:space="preserve"> Clear the cells in the range where the result needs to "spill" or adjust the formula to fit the available space.</t>
    </r>
  </si>
  <si>
    <t>9. #CALC! – Calculation Error</t>
  </si>
  <si>
    <r>
      <t>Cause:</t>
    </r>
    <r>
      <rPr>
        <sz val="11"/>
        <color theme="1"/>
        <rFont val="Aptos Narrow"/>
        <family val="2"/>
        <scheme val="minor"/>
      </rPr>
      <t xml:space="preserve"> This error appears when a calculation cannot be completed, often due to issues in Excel’s calculation engine, like circular references or computational limitations.</t>
    </r>
  </si>
  <si>
    <r>
      <t>Solution:</t>
    </r>
    <r>
      <rPr>
        <sz val="11"/>
        <color theme="1"/>
        <rFont val="Aptos Narrow"/>
        <family val="2"/>
        <scheme val="minor"/>
      </rPr>
      <t xml:space="preserve"> Check for circular references or complex formulas that exceed Excel’s calculation limits.</t>
    </r>
  </si>
  <si>
    <t>10. #ERROR – General Formula Error</t>
  </si>
  <si>
    <r>
      <t>Cause:</t>
    </r>
    <r>
      <rPr>
        <sz val="11"/>
        <color theme="1"/>
        <rFont val="Aptos Narrow"/>
        <family val="2"/>
        <scheme val="minor"/>
      </rPr>
      <t xml:space="preserve"> This is a placeholder error that appears when Excel cannot calculate the formula for various reasons not covered by other specific errors.</t>
    </r>
  </si>
  <si>
    <r>
      <t>Solution:</t>
    </r>
    <r>
      <rPr>
        <sz val="11"/>
        <color theme="1"/>
        <rFont val="Aptos Narrow"/>
        <family val="2"/>
        <scheme val="minor"/>
      </rPr>
      <t xml:space="preserve"> Review the entire formula to ensure all components are correct and valid.</t>
    </r>
  </si>
  <si>
    <t>1. Data Validation (Dropdown List)</t>
  </si>
  <si>
    <t>Story:</t>
  </si>
  <si>
    <t>You are tasked with ensuring that employees from the "Location" field only belong to certain predefined cities (e.g., New York, Chicago, Austin).</t>
  </si>
  <si>
    <t>Question:</t>
  </si>
  <si>
    <r>
      <t xml:space="preserve">Set up a </t>
    </r>
    <r>
      <rPr>
        <b/>
        <sz val="11"/>
        <color theme="1"/>
        <rFont val="Aptos Narrow"/>
        <family val="2"/>
        <scheme val="minor"/>
      </rPr>
      <t>Data Validation</t>
    </r>
    <r>
      <rPr>
        <sz val="11"/>
        <color theme="1"/>
        <rFont val="Aptos Narrow"/>
        <family val="2"/>
        <scheme val="minor"/>
      </rPr>
      <t xml:space="preserve"> dropdown list for the "Location" column so that users can only select from a list of predefined cities: New York, Chicago, Austin, Seattle, and Boston.</t>
    </r>
  </si>
  <si>
    <t>2. Data Validation (Date Range)</t>
  </si>
  <si>
    <t>To track the hiring periods, you want to ensure that all dates entered in the "Date of Joining" column are between January 1, 2000, and today.</t>
  </si>
  <si>
    <r>
      <t xml:space="preserve">Create a </t>
    </r>
    <r>
      <rPr>
        <b/>
        <sz val="11"/>
        <color theme="1"/>
        <rFont val="Aptos Narrow"/>
        <family val="2"/>
        <scheme val="minor"/>
      </rPr>
      <t>Data Validation</t>
    </r>
    <r>
      <rPr>
        <sz val="11"/>
        <color theme="1"/>
        <rFont val="Aptos Narrow"/>
        <family val="2"/>
        <scheme val="minor"/>
      </rPr>
      <t xml:space="preserve"> rule for the "Date of Joining" column, allowing only dates between January 1, 2000, and today (use the </t>
    </r>
    <r>
      <rPr>
        <b/>
        <sz val="11"/>
        <color theme="1"/>
        <rFont val="Aptos Narrow"/>
        <family val="2"/>
        <scheme val="minor"/>
      </rPr>
      <t>TODAY()</t>
    </r>
    <r>
      <rPr>
        <sz val="11"/>
        <color theme="1"/>
        <rFont val="Aptos Narrow"/>
        <family val="2"/>
        <scheme val="minor"/>
      </rPr>
      <t xml:space="preserve"> function for dynamic checking).</t>
    </r>
  </si>
  <si>
    <t>3. Data Validation (Whole Numbers)</t>
  </si>
  <si>
    <t>The HR team has asked you to ensure that the "Years of Experience" field only contains positive integers.</t>
  </si>
  <si>
    <r>
      <t xml:space="preserve">Set up </t>
    </r>
    <r>
      <rPr>
        <b/>
        <sz val="11"/>
        <color theme="1"/>
        <rFont val="Aptos Narrow"/>
        <family val="2"/>
        <scheme val="minor"/>
      </rPr>
      <t>Data Validation</t>
    </r>
    <r>
      <rPr>
        <sz val="11"/>
        <color theme="1"/>
        <rFont val="Aptos Narrow"/>
        <family val="2"/>
        <scheme val="minor"/>
      </rPr>
      <t xml:space="preserve"> in the "Years of Experience" column so that only positive whole numbers are allowed.</t>
    </r>
  </si>
  <si>
    <t>4. Data Validation (Decimal Range)</t>
  </si>
  <si>
    <t>For performance reviews, you want to ensure that employees’ "Performance Rating" is between 1 and 10 with one decimal place allowed (e.g., 7.5).</t>
  </si>
  <si>
    <r>
      <t xml:space="preserve">Apply </t>
    </r>
    <r>
      <rPr>
        <b/>
        <sz val="11"/>
        <color theme="1"/>
        <rFont val="Aptos Narrow"/>
        <family val="2"/>
        <scheme val="minor"/>
      </rPr>
      <t>Data Validation</t>
    </r>
    <r>
      <rPr>
        <sz val="11"/>
        <color theme="1"/>
        <rFont val="Aptos Narrow"/>
        <family val="2"/>
        <scheme val="minor"/>
      </rPr>
      <t xml:space="preserve"> to the "Performance Rating" column, allowing only decimal values between 1 and 10, with one decimal place.</t>
    </r>
  </si>
  <si>
    <t>5. Data Validation (Custom Formula)</t>
  </si>
  <si>
    <t>You want to ensure that in the "Salary" column, any salary entered is greater than or equal to 30,000 and less than or equal to 150,000.</t>
  </si>
  <si>
    <r>
      <t xml:space="preserve">Set up a </t>
    </r>
    <r>
      <rPr>
        <b/>
        <sz val="11"/>
        <color theme="1"/>
        <rFont val="Aptos Narrow"/>
        <family val="2"/>
        <scheme val="minor"/>
      </rPr>
      <t>Custom Formula</t>
    </r>
    <r>
      <rPr>
        <sz val="11"/>
        <color theme="1"/>
        <rFont val="Aptos Narrow"/>
        <family val="2"/>
        <scheme val="minor"/>
      </rPr>
      <t xml:space="preserve"> rule in the "Salary" column to ensure that the entered value is between 30,000 and 150,000.</t>
    </r>
  </si>
  <si>
    <t>6. Data Validation (Text Length)</t>
  </si>
  <si>
    <t>To ensure data consistency, you need to limit the length of job titles in the "Job Title" field to a maximum of 30 characters.</t>
  </si>
  <si>
    <r>
      <t xml:space="preserve">Create a </t>
    </r>
    <r>
      <rPr>
        <b/>
        <sz val="11"/>
        <color theme="1"/>
        <rFont val="Aptos Narrow"/>
        <family val="2"/>
        <scheme val="minor"/>
      </rPr>
      <t>Data Validation</t>
    </r>
    <r>
      <rPr>
        <sz val="11"/>
        <color theme="1"/>
        <rFont val="Aptos Narrow"/>
        <family val="2"/>
        <scheme val="minor"/>
      </rPr>
      <t xml:space="preserve"> rule in the "Job Title" column that restricts the text length to a maximum of 30 characters.</t>
    </r>
  </si>
  <si>
    <t>7. Data Validation (List for Gender Selection)</t>
  </si>
  <si>
    <t>The "Gender" column must contain only specific entries (Male, Female, Other) for reporting purposes.</t>
  </si>
  <si>
    <r>
      <t xml:space="preserve">Create a </t>
    </r>
    <r>
      <rPr>
        <b/>
        <sz val="11"/>
        <color theme="1"/>
        <rFont val="Aptos Narrow"/>
        <family val="2"/>
        <scheme val="minor"/>
      </rPr>
      <t>Data Validation</t>
    </r>
    <r>
      <rPr>
        <sz val="11"/>
        <color theme="1"/>
        <rFont val="Aptos Narrow"/>
        <family val="2"/>
        <scheme val="minor"/>
      </rPr>
      <t xml:space="preserve"> dropdown list for the "Gender" column that allows only "Male," "Female," or "Other."</t>
    </r>
  </si>
  <si>
    <t>8. Data Validation (Custom Error Message)</t>
  </si>
  <si>
    <t>When entering performance ratings, you want to provide a custom error message if the rating falls outside the valid range of 1-10.</t>
  </si>
  <si>
    <r>
      <t xml:space="preserve">Set up </t>
    </r>
    <r>
      <rPr>
        <b/>
        <sz val="11"/>
        <color theme="1"/>
        <rFont val="Aptos Narrow"/>
        <family val="2"/>
        <scheme val="minor"/>
      </rPr>
      <t>Data Validation</t>
    </r>
    <r>
      <rPr>
        <sz val="11"/>
        <color theme="1"/>
        <rFont val="Aptos Narrow"/>
        <family val="2"/>
        <scheme val="minor"/>
      </rPr>
      <t xml:space="preserve"> for the "Performance Rating" column to display a custom error message like "Please enter a rating between 1 and 10."</t>
    </r>
  </si>
  <si>
    <t>9. Data Validation (List for Education Level)</t>
  </si>
  <si>
    <t>To standardize the entries in the "Education" column, you want to limit users to selecting from the following degrees: High School, Bachelor, Master, PhD.</t>
  </si>
  <si>
    <r>
      <t xml:space="preserve">Create a </t>
    </r>
    <r>
      <rPr>
        <b/>
        <sz val="11"/>
        <color theme="1"/>
        <rFont val="Aptos Narrow"/>
        <family val="2"/>
        <scheme val="minor"/>
      </rPr>
      <t>Data Validation</t>
    </r>
    <r>
      <rPr>
        <sz val="11"/>
        <color theme="1"/>
        <rFont val="Aptos Narrow"/>
        <family val="2"/>
        <scheme val="minor"/>
      </rPr>
      <t xml:space="preserve"> dropdown list for the "Education" column to ensure users select one of the specified degree levels.</t>
    </r>
  </si>
  <si>
    <t>10. Data Validation (Custom Formula for Employment Status)</t>
  </si>
  <si>
    <r>
      <t xml:space="preserve">You want to ensure that when "Employment Status" is "Contract," the "Not Contract" field is set to </t>
    </r>
    <r>
      <rPr>
        <b/>
        <sz val="11"/>
        <color theme="1"/>
        <rFont val="Aptos Narrow"/>
        <family val="2"/>
        <scheme val="minor"/>
      </rPr>
      <t>FALSE</t>
    </r>
    <r>
      <rPr>
        <sz val="11"/>
        <color theme="1"/>
        <rFont val="Aptos Narrow"/>
        <family val="2"/>
        <scheme val="minor"/>
      </rPr>
      <t xml:space="preserve">, and when "Employment Status" is "Permanent," the "Not Contract" field is set to </t>
    </r>
    <r>
      <rPr>
        <b/>
        <sz val="11"/>
        <color theme="1"/>
        <rFont val="Aptos Narrow"/>
        <family val="2"/>
        <scheme val="minor"/>
      </rPr>
      <t>TRUE</t>
    </r>
    <r>
      <rPr>
        <sz val="11"/>
        <color theme="1"/>
        <rFont val="Aptos Narrow"/>
        <family val="2"/>
        <scheme val="minor"/>
      </rPr>
      <t>.</t>
    </r>
  </si>
  <si>
    <r>
      <t xml:space="preserve">Set up a </t>
    </r>
    <r>
      <rPr>
        <b/>
        <sz val="11"/>
        <color theme="1"/>
        <rFont val="Aptos Narrow"/>
        <family val="2"/>
        <scheme val="minor"/>
      </rPr>
      <t>Custom Formula</t>
    </r>
    <r>
      <rPr>
        <sz val="11"/>
        <color theme="1"/>
        <rFont val="Aptos Narrow"/>
        <family val="2"/>
        <scheme val="minor"/>
      </rPr>
      <t xml:space="preserve"> in the "Not Contract" column to ensure that its value depends on the "Employment Status" column.</t>
    </r>
  </si>
  <si>
    <t>LEN(text)</t>
  </si>
  <si>
    <r>
      <t>1. Length of Job Titles:</t>
    </r>
    <r>
      <rPr>
        <sz val="11"/>
        <color theme="1"/>
        <rFont val="Aptos Narrow"/>
        <family val="2"/>
        <scheme val="minor"/>
      </rPr>
      <t xml:space="preserve"> Find the length of each "Job Title" to analyze which job titles are the longest.</t>
    </r>
  </si>
  <si>
    <t>Email</t>
  </si>
  <si>
    <t>First Name</t>
  </si>
  <si>
    <t>Last Name</t>
  </si>
  <si>
    <t>Company</t>
  </si>
  <si>
    <r>
      <t>2. Length of Location Names:</t>
    </r>
    <r>
      <rPr>
        <sz val="11"/>
        <color theme="1"/>
        <rFont val="Aptos Narrow"/>
        <family val="2"/>
        <scheme val="minor"/>
      </rPr>
      <t xml:space="preserve"> Calculate the number of characters in the "Location" column to see which cities have longer names.</t>
    </r>
  </si>
  <si>
    <t>Siraj.ahmad@acciojob.com</t>
  </si>
  <si>
    <r>
      <t>3. Salary Length:</t>
    </r>
    <r>
      <rPr>
        <sz val="11"/>
        <color theme="1"/>
        <rFont val="Aptos Narrow"/>
        <family val="2"/>
        <scheme val="minor"/>
      </rPr>
      <t xml:space="preserve"> Use LEN to find the length of the salary number to detect salary ranges.</t>
    </r>
  </si>
  <si>
    <t>vishu.vaidwan@tcs.com</t>
  </si>
  <si>
    <r>
      <t>4. Marital Status Analysis:</t>
    </r>
    <r>
      <rPr>
        <sz val="11"/>
        <color theme="1"/>
        <rFont val="Aptos Narrow"/>
        <family val="2"/>
        <scheme val="minor"/>
      </rPr>
      <t xml:space="preserve"> Use LEN to check the number of characters in the "Marital Status" column.</t>
    </r>
  </si>
  <si>
    <t>Srinath.m@nestle.com</t>
  </si>
  <si>
    <r>
      <t>5. Education Degree Length:</t>
    </r>
    <r>
      <rPr>
        <sz val="11"/>
        <color theme="1"/>
        <rFont val="Aptos Narrow"/>
        <family val="2"/>
        <scheme val="minor"/>
      </rPr>
      <t xml:space="preserve"> Find the length of each entry in the "Education" column to determine which degrees have the longest names.</t>
    </r>
  </si>
  <si>
    <t>Bhatia.anuj@google.com</t>
  </si>
  <si>
    <r>
      <t>6. Years in Current Role Length:</t>
    </r>
    <r>
      <rPr>
        <sz val="11"/>
        <color theme="1"/>
        <rFont val="Aptos Narrow"/>
        <family val="2"/>
        <scheme val="minor"/>
      </rPr>
      <t xml:space="preserve"> Find how many characters each "Years in Current Role" entry has.</t>
    </r>
  </si>
  <si>
    <t>Abdul.rahman@aramco.com</t>
  </si>
  <si>
    <r>
      <t>7. Experience Length:</t>
    </r>
    <r>
      <rPr>
        <sz val="11"/>
        <color theme="1"/>
        <rFont val="Aptos Narrow"/>
        <family val="2"/>
        <scheme val="minor"/>
      </rPr>
      <t xml:space="preserve"> Find the length of each entry in the "Years of Experience" column to categorize the entries.</t>
    </r>
  </si>
  <si>
    <t>arpit.verma@tcs.com</t>
  </si>
  <si>
    <r>
      <t>8. Work Hours Weekly Length:</t>
    </r>
    <r>
      <rPr>
        <sz val="11"/>
        <color theme="1"/>
        <rFont val="Aptos Narrow"/>
        <family val="2"/>
        <scheme val="minor"/>
      </rPr>
      <t xml:space="preserve"> Use LEN to find out the character length in "Work Hours Per Week" to detect inconsistencies.</t>
    </r>
  </si>
  <si>
    <t>tanya.vishnoi@genpact.com</t>
  </si>
  <si>
    <r>
      <t>9. Length of Performance Rating:</t>
    </r>
    <r>
      <rPr>
        <sz val="11"/>
        <color theme="1"/>
        <rFont val="Aptos Narrow"/>
        <family val="2"/>
        <scheme val="minor"/>
      </rPr>
      <t xml:space="preserve"> Find out how many characters are used for "Performance Rating" to detect errors in data input.</t>
    </r>
  </si>
  <si>
    <t>kumar.ak@pg.com</t>
  </si>
  <si>
    <r>
      <t>10. Joining Date Length:</t>
    </r>
    <r>
      <rPr>
        <sz val="11"/>
        <color theme="1"/>
        <rFont val="Aptos Narrow"/>
        <family val="2"/>
        <scheme val="minor"/>
      </rPr>
      <t xml:space="preserve"> Use LEN to find how many characters are used in the "Date of Joining" field to analyze the format used.</t>
    </r>
  </si>
  <si>
    <t>Priyanshu.soabhagya@ahead.com</t>
  </si>
  <si>
    <t>TRIM(text)</t>
  </si>
  <si>
    <t>babblu.kumar@ecl.com</t>
  </si>
  <si>
    <r>
      <t>1. Cleaning Job Titles:</t>
    </r>
    <r>
      <rPr>
        <sz val="11"/>
        <color theme="1"/>
        <rFont val="Aptos Narrow"/>
        <family val="2"/>
        <scheme val="minor"/>
      </rPr>
      <t xml:space="preserve"> The "Job Title" field may have extra spaces at the beginning or end. Use </t>
    </r>
    <r>
      <rPr>
        <b/>
        <sz val="11"/>
        <color theme="1"/>
        <rFont val="Aptos Narrow"/>
        <family val="2"/>
        <scheme val="minor"/>
      </rPr>
      <t>TRIM</t>
    </r>
    <r>
      <rPr>
        <sz val="11"/>
        <color theme="1"/>
        <rFont val="Aptos Narrow"/>
        <family val="2"/>
        <scheme val="minor"/>
      </rPr>
      <t xml:space="preserve"> to clean up the entries.</t>
    </r>
  </si>
  <si>
    <t>arzoo.afsar@gmail.com</t>
  </si>
  <si>
    <r>
      <t>2. Cleaning Location Names:</t>
    </r>
    <r>
      <rPr>
        <sz val="11"/>
        <color theme="1"/>
        <rFont val="Aptos Narrow"/>
        <family val="2"/>
        <scheme val="minor"/>
      </rPr>
      <t xml:space="preserve"> If the "Location" field contains any leading or trailing spaces, clean them up using </t>
    </r>
    <r>
      <rPr>
        <b/>
        <sz val="11"/>
        <color theme="1"/>
        <rFont val="Aptos Narrow"/>
        <family val="2"/>
        <scheme val="minor"/>
      </rPr>
      <t>TRIM</t>
    </r>
    <r>
      <rPr>
        <sz val="11"/>
        <color theme="1"/>
        <rFont val="Aptos Narrow"/>
        <family val="2"/>
        <scheme val="minor"/>
      </rPr>
      <t>.</t>
    </r>
  </si>
  <si>
    <r>
      <t>3. Cleaning Marital Status Entries:</t>
    </r>
    <r>
      <rPr>
        <sz val="11"/>
        <color theme="1"/>
        <rFont val="Aptos Narrow"/>
        <family val="2"/>
        <scheme val="minor"/>
      </rPr>
      <t xml:space="preserve"> Use TRIM to remove unnecessary spaces from the "Marital Status" column.</t>
    </r>
  </si>
  <si>
    <r>
      <t>4. Cleaning Education Degrees:</t>
    </r>
    <r>
      <rPr>
        <sz val="11"/>
        <color theme="1"/>
        <rFont val="Aptos Narrow"/>
        <family val="2"/>
        <scheme val="minor"/>
      </rPr>
      <t xml:space="preserve"> The "Education" field may have extra spaces. Use </t>
    </r>
    <r>
      <rPr>
        <b/>
        <sz val="11"/>
        <color theme="1"/>
        <rFont val="Aptos Narrow"/>
        <family val="2"/>
        <scheme val="minor"/>
      </rPr>
      <t>TRIM</t>
    </r>
    <r>
      <rPr>
        <sz val="11"/>
        <color theme="1"/>
        <rFont val="Aptos Narrow"/>
        <family val="2"/>
        <scheme val="minor"/>
      </rPr>
      <t xml:space="preserve"> to clean up these entries.</t>
    </r>
  </si>
  <si>
    <r>
      <t>5. Trim Gender Column:</t>
    </r>
    <r>
      <rPr>
        <sz val="11"/>
        <color theme="1"/>
        <rFont val="Aptos Narrow"/>
        <family val="2"/>
        <scheme val="minor"/>
      </rPr>
      <t xml:space="preserve"> Clean up any extra spaces in the "Gender" field using </t>
    </r>
    <r>
      <rPr>
        <b/>
        <sz val="11"/>
        <color theme="1"/>
        <rFont val="Aptos Narrow"/>
        <family val="2"/>
        <scheme val="minor"/>
      </rPr>
      <t>TRIM</t>
    </r>
    <r>
      <rPr>
        <sz val="11"/>
        <color theme="1"/>
        <rFont val="Aptos Narrow"/>
        <family val="2"/>
        <scheme val="minor"/>
      </rPr>
      <t>.</t>
    </r>
  </si>
  <si>
    <r>
      <t>6. Cleaning Salary Entries:</t>
    </r>
    <r>
      <rPr>
        <sz val="11"/>
        <color theme="1"/>
        <rFont val="Aptos Narrow"/>
        <family val="2"/>
        <scheme val="minor"/>
      </rPr>
      <t xml:space="preserve"> Remove unnecessary spaces from the "Salary" column to ensure clean data.</t>
    </r>
  </si>
  <si>
    <r>
      <t>7. Trim Experience Years:</t>
    </r>
    <r>
      <rPr>
        <sz val="11"/>
        <color theme="1"/>
        <rFont val="Aptos Narrow"/>
        <family val="2"/>
        <scheme val="minor"/>
      </rPr>
      <t xml:space="preserve"> The "Years of Experience" column might have spaces that need to be cleaned using </t>
    </r>
    <r>
      <rPr>
        <b/>
        <sz val="11"/>
        <color theme="1"/>
        <rFont val="Aptos Narrow"/>
        <family val="2"/>
        <scheme val="minor"/>
      </rPr>
      <t>TRIM</t>
    </r>
    <r>
      <rPr>
        <sz val="11"/>
        <color theme="1"/>
        <rFont val="Aptos Narrow"/>
        <family val="2"/>
        <scheme val="minor"/>
      </rPr>
      <t>.</t>
    </r>
  </si>
  <si>
    <r>
      <t>8. Clean Performance Ratings:</t>
    </r>
    <r>
      <rPr>
        <sz val="11"/>
        <color theme="1"/>
        <rFont val="Aptos Narrow"/>
        <family val="2"/>
        <scheme val="minor"/>
      </rPr>
      <t xml:space="preserve"> Use </t>
    </r>
    <r>
      <rPr>
        <b/>
        <sz val="11"/>
        <color theme="1"/>
        <rFont val="Aptos Narrow"/>
        <family val="2"/>
        <scheme val="minor"/>
      </rPr>
      <t>TRIM</t>
    </r>
    <r>
      <rPr>
        <sz val="11"/>
        <color theme="1"/>
        <rFont val="Aptos Narrow"/>
        <family val="2"/>
        <scheme val="minor"/>
      </rPr>
      <t xml:space="preserve"> to remove any spaces from the "Performance Rating" column.</t>
    </r>
  </si>
  <si>
    <r>
      <t>9. Cleaning Joining Dates:</t>
    </r>
    <r>
      <rPr>
        <sz val="11"/>
        <color theme="1"/>
        <rFont val="Aptos Narrow"/>
        <family val="2"/>
        <scheme val="minor"/>
      </rPr>
      <t xml:space="preserve"> Ensure there are no extra spaces in the "Date of Joining" using </t>
    </r>
    <r>
      <rPr>
        <b/>
        <sz val="11"/>
        <color theme="1"/>
        <rFont val="Aptos Narrow"/>
        <family val="2"/>
        <scheme val="minor"/>
      </rPr>
      <t>TRIM</t>
    </r>
    <r>
      <rPr>
        <sz val="11"/>
        <color theme="1"/>
        <rFont val="Aptos Narrow"/>
        <family val="2"/>
        <scheme val="minor"/>
      </rPr>
      <t>.</t>
    </r>
  </si>
  <si>
    <r>
      <t>10. Work Hours Clean-up:</t>
    </r>
    <r>
      <rPr>
        <sz val="11"/>
        <color theme="1"/>
        <rFont val="Aptos Narrow"/>
        <family val="2"/>
        <scheme val="minor"/>
      </rPr>
      <t xml:space="preserve"> Clean up the "Work Hours Per Week" field for any extra spaces using </t>
    </r>
    <r>
      <rPr>
        <b/>
        <sz val="11"/>
        <color theme="1"/>
        <rFont val="Aptos Narrow"/>
        <family val="2"/>
        <scheme val="minor"/>
      </rPr>
      <t>TRIM</t>
    </r>
    <r>
      <rPr>
        <sz val="11"/>
        <color theme="1"/>
        <rFont val="Aptos Narrow"/>
        <family val="2"/>
        <scheme val="minor"/>
      </rPr>
      <t>.</t>
    </r>
  </si>
  <si>
    <t>LOWER(text)</t>
  </si>
  <si>
    <r>
      <t>1. Lowercase Job Titles:</t>
    </r>
    <r>
      <rPr>
        <sz val="11"/>
        <color theme="1"/>
        <rFont val="Aptos Narrow"/>
        <family val="2"/>
        <scheme val="minor"/>
      </rPr>
      <t xml:space="preserve"> Convert all entries in the "Job Title" column to lowercase for consistency.</t>
    </r>
  </si>
  <si>
    <r>
      <t>2. Lowercase Location Names:</t>
    </r>
    <r>
      <rPr>
        <sz val="11"/>
        <color theme="1"/>
        <rFont val="Aptos Narrow"/>
        <family val="2"/>
        <scheme val="minor"/>
      </rPr>
      <t xml:space="preserve"> Convert all city names in the "Location" column to lowercase.</t>
    </r>
  </si>
  <si>
    <r>
      <t>3. Lowercase Education Entries:</t>
    </r>
    <r>
      <rPr>
        <sz val="11"/>
        <color theme="1"/>
        <rFont val="Aptos Narrow"/>
        <family val="2"/>
        <scheme val="minor"/>
      </rPr>
      <t xml:space="preserve"> Convert the "Education" entries to lowercase for consistency in the dataset.</t>
    </r>
  </si>
  <si>
    <r>
      <t>4. Lowercase Marital Status:</t>
    </r>
    <r>
      <rPr>
        <sz val="11"/>
        <color theme="1"/>
        <rFont val="Aptos Narrow"/>
        <family val="2"/>
        <scheme val="minor"/>
      </rPr>
      <t xml:space="preserve"> Convert the "Marital Status" entries to lowercase.</t>
    </r>
  </si>
  <si>
    <r>
      <t>5. Lowercase Gender Entries:</t>
    </r>
    <r>
      <rPr>
        <sz val="11"/>
        <color theme="1"/>
        <rFont val="Aptos Narrow"/>
        <family val="2"/>
        <scheme val="minor"/>
      </rPr>
      <t xml:space="preserve"> Convert the "Gender" field to lowercase to standardize the data.</t>
    </r>
  </si>
  <si>
    <r>
      <t>6. Lowercase Salary Field:</t>
    </r>
    <r>
      <rPr>
        <sz val="11"/>
        <color theme="1"/>
        <rFont val="Aptos Narrow"/>
        <family val="2"/>
        <scheme val="minor"/>
      </rPr>
      <t xml:space="preserve"> Although numeric, convert the currency format to lowercase for consistency in some countries.</t>
    </r>
  </si>
  <si>
    <r>
      <t>7. Lowercase Experience Years:</t>
    </r>
    <r>
      <rPr>
        <sz val="11"/>
        <color theme="1"/>
        <rFont val="Aptos Narrow"/>
        <family val="2"/>
        <scheme val="minor"/>
      </rPr>
      <t xml:space="preserve"> Convert the "Years of Experience" entries to lowercase for uniformity.</t>
    </r>
  </si>
  <si>
    <r>
      <t>8. Lowercase Performance Rating:</t>
    </r>
    <r>
      <rPr>
        <sz val="11"/>
        <color theme="1"/>
        <rFont val="Aptos Narrow"/>
        <family val="2"/>
        <scheme val="minor"/>
      </rPr>
      <t xml:space="preserve"> Convert "Performance Rating" to lowercase to ensure all data is consistent.</t>
    </r>
  </si>
  <si>
    <r>
      <t>9. Lowercase Joining Date:</t>
    </r>
    <r>
      <rPr>
        <sz val="11"/>
        <color theme="1"/>
        <rFont val="Aptos Narrow"/>
        <family val="2"/>
        <scheme val="minor"/>
      </rPr>
      <t xml:space="preserve"> Convert the months in the "Date of Joining" field to lowercase (if represented in text form).</t>
    </r>
  </si>
  <si>
    <r>
      <t>10. Lowercase Weekly Hours:</t>
    </r>
    <r>
      <rPr>
        <sz val="11"/>
        <color theme="1"/>
        <rFont val="Aptos Narrow"/>
        <family val="2"/>
        <scheme val="minor"/>
      </rPr>
      <t xml:space="preserve"> Convert the "Work Hours Per Week" field to lowercase to standardize the format.</t>
    </r>
  </si>
  <si>
    <t>1. LEFT(text, [num_chars])</t>
  </si>
  <si>
    <t>1. In the "Job Title" column, extract the first 3 letters to identify the department each employee works in.</t>
  </si>
  <si>
    <t>2. The "Location" field contains city names. Extract the first 2 characters to create a city code.</t>
  </si>
  <si>
    <t>3. You need to extract the first 4 characters of the "Education" field to categorize degrees quickly.</t>
  </si>
  <si>
    <t>4. The "Gender" column contains full words; extract the first letter to represent gender by initials.</t>
  </si>
  <si>
    <t>5. Use the first digit of the "Age" column to group employees by age brackets.</t>
  </si>
  <si>
    <t>6. For the "Salary" column, extract the first 2 digits to assign employees into salary brackets.</t>
  </si>
  <si>
    <t>7. Extract the first 3 letters of "Marital Status" to create a quick marital status code.</t>
  </si>
  <si>
    <t>8. In the "Years of Experience" column, extract the first 2 characters to identify employees with significant experience.</t>
  </si>
  <si>
    <t>9. For quick identification of the first name in the employee names (if included), extract the first few letters.</t>
  </si>
  <si>
    <t>10. Use the first letter of each employee’s "Performance Rating" to create a summary.</t>
  </si>
  <si>
    <t>2. RIGHT(text, [num_chars])</t>
  </si>
  <si>
    <t>1. Extract the last 2 letters from the "Location" field to create a geographic zone identifier.</t>
  </si>
  <si>
    <t>2. The "Age" column contains employee ages. Extract the last digit to check odd or even ages.</t>
  </si>
  <si>
    <t>3. Extract the last 2 digits from the "Salary" field to determine the decimal part of the salary.</t>
  </si>
  <si>
    <t>4. From the "Date of Joining," extract the last two characters to find the year each employee joined.</t>
  </si>
  <si>
    <t>5. The "Number of Projects" field contains numbers. Extract the last digit to analyze completed projects.</t>
  </si>
  <si>
    <t>6. The "Work Hours Per Week" field contains full hours. Extract the last digit to check time compliance.</t>
  </si>
  <si>
    <t>7. Extract the last 2 characters from the "Education" field to categorize by degree type (e.g., BA, BS).</t>
  </si>
  <si>
    <t>8. The "Performance Rating" field contains ratings; extract the last character to group employees.</t>
  </si>
  <si>
    <t>9. Extract the last 3 characters from the "Marital Status" column to create marital codes.</t>
  </si>
  <si>
    <t>10. For employees working odd-numbered projects, extract the last character from "Years in Current Role."</t>
  </si>
  <si>
    <t>3. MID(text, start_num, num_chars)</t>
  </si>
  <si>
    <t>1. Extract the middle part of the "Job Title" from the 2nd to 4th character to analyze internal roles.</t>
  </si>
  <si>
    <t>2. From the "Location" column, extract characters from the 3rd to 6th position to create a region code.</t>
  </si>
  <si>
    <t>3. In the "Salary" field, extract the 3rd and 4th digits to focus on mid-range salaries.</t>
  </si>
  <si>
    <t>4. For the "Date of Joining," extract the day by focusing on the middle 2 digits.</t>
  </si>
  <si>
    <t>5. From the "Years of Experience" column, extract characters 2 to 4 to find mid-level experience.</t>
  </si>
  <si>
    <t>6. Use the "Work Hours Per Week" field to extract the middle digits and create a consistency report.</t>
  </si>
  <si>
    <t>7. Extract the middle characters of the "Performance Rating" field to analyze detailed reviews.</t>
  </si>
  <si>
    <t>8. For the "Marital Status" column, extract characters from position 2 to 4 to create short codes.</t>
  </si>
  <si>
    <t>9. In the "Education" field, extract the 2nd to 5th characters to create a study-level code.</t>
  </si>
  <si>
    <t>10. From the "Gender" column, extract the middle letter to form a new gender identification system.</t>
  </si>
  <si>
    <t>4. LEN(text)</t>
  </si>
  <si>
    <t>1. Calculate the length of each "Job Title" to find the longest and shortest titles in the company.</t>
  </si>
  <si>
    <t>2. Use LEN to calculate how many characters each city name in the "Location" column contains.</t>
  </si>
  <si>
    <t>3. Find the number of characters in each "Education" entry to categorize degrees by length.</t>
  </si>
  <si>
    <t>4. In the "Salary" field, calculate the number of characters to identify high-value salaries.</t>
  </si>
  <si>
    <t>5. Use LEN on the "Years of Experience" column to analyze entries of different lengths.</t>
  </si>
  <si>
    <t>6. For the "Performance Rating" column, find out how long the reviews are on average.</t>
  </si>
  <si>
    <t>7. Calculate the length of entries in the "Marital Status" column to check consistency.</t>
  </si>
  <si>
    <t>8. Use LEN to check if the entries in "Work Hours Per Week" follow a standard format.</t>
  </si>
  <si>
    <t>9. In the "Number of Projects" field, calculate the number of digits in each project number.</t>
  </si>
  <si>
    <t>10. Calculate the character length of the "Date of Joining" field to ensure uniform formatting.</t>
  </si>
  <si>
    <t>5. TRIM(text)</t>
  </si>
  <si>
    <t>1. Clean up extra spaces in the "Job Title" field by using TRIM to standardize data.</t>
  </si>
  <si>
    <t>2. Use TRIM to remove leading and trailing spaces in the "Location" column for consistency.</t>
  </si>
  <si>
    <t>3. Clean up the "Education" field to ensure there are no unnecessary spaces in degree names.</t>
  </si>
  <si>
    <t>4. Use TRIM to clean up the "Salary" field, ensuring no extra spaces are causing format issues.</t>
  </si>
  <si>
    <t>5. Clean up the "Years of Experience" field by removing any leading or trailing spaces.</t>
  </si>
  <si>
    <t>6. Use TRIM to clean the "Performance Rating" column and avoid any data input errors.</t>
  </si>
  <si>
    <t>7. The "Marital Status" column may have extra spaces, so use TRIM to make it consistent.</t>
  </si>
  <si>
    <t>8. Clean up the "Work Hours Per Week" field by removing any extra spaces.</t>
  </si>
  <si>
    <t>9. In the "Number of Projects" column, use TRIM to clean up any extra spaces in the data.</t>
  </si>
  <si>
    <t>10. Use TRIM on the "Date of Joining" field to remove spaces and ensure clean data formatting.</t>
  </si>
  <si>
    <t>6. LOWER(text)</t>
  </si>
  <si>
    <t>1. Convert the "Job Title" field to lowercase to make all entries consistent in format.</t>
  </si>
  <si>
    <t>2. Change all city names in the "Location" column to lowercase to avoid discrepancies.</t>
  </si>
  <si>
    <t>3. Convert the "Education" field to lowercase for consistency across all entries.</t>
  </si>
  <si>
    <t>4. Convert all entries in the "Gender" column to lowercase for standardized gender coding.</t>
  </si>
  <si>
    <t>5. In the "Salary" field, convert all text to lowercase for formatting consistency.</t>
  </si>
  <si>
    <t>6. Use LOWER on the "Years of Experience" field to ensure that all data is in lowercase.</t>
  </si>
  <si>
    <t>7. Convert the "Performance Rating" field to lowercase for ease of comparison.</t>
  </si>
  <si>
    <t>8. Change all entries in the "Marital Status" column to lowercase for a uniform appearance.</t>
  </si>
  <si>
    <t>9. Use LOWER to standardize the "Work Hours Per Week" field in lowercase.</t>
  </si>
  <si>
    <t>10. In the "Date of Joining" field, convert any textual month names to lowercase.</t>
  </si>
  <si>
    <t>7. UPPER(text)</t>
  </si>
  <si>
    <t>1. Convert all job titles to uppercase to highlight important employee roles in the company.</t>
  </si>
  <si>
    <t>2. Standardize the "Location" column by converting all city names to uppercase.</t>
  </si>
  <si>
    <t>3. Use UPPER to make all entries in the "Education" field consistent and easier to read.</t>
  </si>
  <si>
    <t>4. Convert the "Gender" column to uppercase to highlight key demographic information.</t>
  </si>
  <si>
    <t>5. In the "Salary" column, convert all text to uppercase to ensure uniform presentation.</t>
  </si>
  <si>
    <t>6. Use UPPER to convert all entries in the "Years of Experience" field for clarity.</t>
  </si>
  <si>
    <t>7. Convert the "Performance Rating" field to uppercase to make it stand out in reports.</t>
  </si>
  <si>
    <t>8. Use UPPER to standardize all "Marital Status" entries, making them easier to filter.</t>
  </si>
  <si>
    <t>9. Convert the "Work Hours Per Week" column to uppercase for a clean, professional look.</t>
  </si>
  <si>
    <t>10. Convert any textual parts of the "Date of Joining" field to uppercase to ensure consistency.</t>
  </si>
  <si>
    <t>8. PROPER(text)</t>
  </si>
  <si>
    <t>1. Convert all job titles in the "Job Title" column to proper case, ensuring each word starts with a capital letter.</t>
  </si>
  <si>
    <t>2. Standardize city names in the "Location" column by converting them to proper case.</t>
  </si>
  <si>
    <t>3. In the "Education" column, use PROPER to ensure all degree names are capitalized correctly.</t>
  </si>
  <si>
    <t>4. Convert names in the "Gender" field to proper case for ease of reference in reports.</t>
  </si>
  <si>
    <t>5. Use PROPER on the "Salary" field to format any currency names correctly.</t>
  </si>
  <si>
    <t>6. For the "Years of Experience" field, convert entries to proper case for clarity.</t>
  </si>
  <si>
    <t>7. Convert "Performance Rating" entries to proper case for a more professional look.</t>
  </si>
  <si>
    <t>8. Standardize entries in the "Marital Status" column by converting them to proper case.</t>
  </si>
  <si>
    <t>9. Use PROPER on the "Work Hours Per Week" field to ensure consistent formatting.</t>
  </si>
  <si>
    <t>10. Convert month names in the "Date of Joining" column to proper case for uniformity.</t>
  </si>
  <si>
    <t>9. CONCATENATE(text1, text2, …) (or CONCAT() in newer versions)</t>
  </si>
  <si>
    <t>1. Combine the employee's "Job Title" and "Location" to create a unique identifier for each employee.</t>
  </si>
  <si>
    <t>2. Use CONCATENATE to merge the "Education" and "Years of Experience" fields for a combined qualification summary.</t>
  </si>
  <si>
    <t>3. Combine the "Gender" and "Marital Status" fields to create a demographic code.</t>
  </si>
  <si>
    <t>4. Merge the "Salary" and "Years in Current Role" columns to generate an employment value.</t>
  </si>
  <si>
    <t>5. Use CONCAT to merge the first two letters of "Location" and "Performance Rating" to create a performance code.</t>
  </si>
  <si>
    <t>6. Combine "Work Hours Per Week" and "Number of Projects" to calculate productivity metrics.</t>
  </si>
  <si>
    <t>7. Concatenate the "Education" field with "Salary" to create a qualification-salary profile.</t>
  </si>
  <si>
    <t>8. Merge the first three letters of "Job Title" and "Years of Experience" to create a role-experience identifier.</t>
  </si>
  <si>
    <t>9. Use CONCAT to join the "Date of Joining" with the "Marital Status" to analyze marital trends.</t>
  </si>
  <si>
    <t>10. Concatenate the "Performance Rating" with "Years in Current Role" to evaluate employee growth.</t>
  </si>
  <si>
    <t>10. TEXTJOIN(delimiter, ignore_empty, text1, text2, …)</t>
  </si>
  <si>
    <t>1. Combine the "Job Title," "Location," and "Years of Experience" fields, separated by a hyphen, to create a unique employee profile.</t>
  </si>
  <si>
    <t>2. Use TEXTJOIN to merge the "Education," "Salary," and "Performance Rating" fields, ignoring empty values, to create a qualification summary.</t>
  </si>
  <si>
    <t>3. Create a string by joining "Marital Status," "Gender," and "Date of Joining," separated by commas, for a demographic analysis.</t>
  </si>
  <si>
    <t>4. Join the first two letters of the "Location" and the first three characters of the "Job Title," ignoring empty values, to generate a location-based job code.</t>
  </si>
  <si>
    <t>5. Merge the "Salary" and "Work Hours Per Week" fields with a space in between to analyze wage-to-hour ratios.</t>
  </si>
  <si>
    <t>6. Use TEXTJOIN to join the "Education," "Years of Experience," and "Number of Projects" with a comma delimiter for a detailed employee summary.</t>
  </si>
  <si>
    <t>7. Create a unique identifier by joining the "Gender" and "Performance Rating" fields with a hyphen.</t>
  </si>
  <si>
    <t>8. Merge the "Years in Current Role," "Number of Projects," and "Performance Rating" to evaluate employee performance based on tenure.</t>
  </si>
  <si>
    <t>9. Join the first two letters of "Location" and "Marital Status" with a slash (/) to create a quick reference code.</t>
  </si>
  <si>
    <t>10. Combine the "Work Hours Per Week" and "Date of Joining," separated by a space, to determine how long employees have maintained their working hours.</t>
  </si>
  <si>
    <t>11. REPT(text, number_times)</t>
  </si>
  <si>
    <t>1. Use REPT to repeat the "Job Title" based on the employee's "Years of Experience" to highlight experience-related roles.</t>
  </si>
  <si>
    <t>2. Repeat the "Salary" value five times for visualization of high-income employees.</t>
  </si>
  <si>
    <t>3. In the "Number of Projects" column, use REPT to repeat project count for employees managing multiple projects.</t>
  </si>
  <si>
    <t>4. Repeat the first letter of the "Marital Status" five times to represent employees' family-related responsibilities.</t>
  </si>
  <si>
    <t>5. Repeat the "Performance Rating" value based on the "Years in Current Role" to indicate performance consistency.</t>
  </si>
  <si>
    <t>6. Repeat the "Location" name based on the number of years the employee has worked in that city.</t>
  </si>
  <si>
    <t>7. Repeat the "Education" field based on the "Years of Experience" to see education-driven employee retention.</t>
  </si>
  <si>
    <t>8. Repeat the "Gender" field twice to create a demographic visualization.</t>
  </si>
  <si>
    <t>9. Use REPT to repeat the "Work Hours Per Week" based on the "Salary" bracket to analyze working patterns.</t>
  </si>
  <si>
    <t>10. Repeat the "Date of Joining" value 3 times for employees who have been in the company for more than 5 years.</t>
  </si>
  <si>
    <t>12. SUBSTITUTE(text, old_text, new_text, [instance_num])</t>
  </si>
  <si>
    <t>1. In the "Job Title" column, use SUBSTITUTE to replace "Manager" with "Lead" for specific positions.</t>
  </si>
  <si>
    <t>2. Substitute "Bachelor's" with "BA" in the "Education" field to abbreviate academic qualifications.</t>
  </si>
  <si>
    <t>3. Replace "Female" with "F" and "Male" with "M" in the "Gender" field for simplified entries.</t>
  </si>
  <si>
    <t>4. In the "Location" column, substitute "New York" with "NY" to create shorter city names.</t>
  </si>
  <si>
    <t>5. Replace "Single" with "S" in the "Marital Status" field to create a quick status code.</t>
  </si>
  <si>
    <t>6. Substitute "K" with "Thousand" in the "Salary" field to display full salary values.</t>
  </si>
  <si>
    <t>7. Replace "10" with "X" in the "Years of Experience" field to mark employees with significant experience.</t>
  </si>
  <si>
    <t>8. In the "Performance Rating" field, substitute "Excellent" with "Ex" to create a shorter code.</t>
  </si>
  <si>
    <t>9. Substitute "5" with "Five" in the "Number of Projects" column to change the numerical format to text.</t>
  </si>
  <si>
    <t>10. Replace the month "January" with "01" in the "Date of Joining" field to make it numerical.</t>
  </si>
  <si>
    <t>13. REPLACE(old_text, start_num, num_chars, new_text)</t>
  </si>
  <si>
    <t>1. Replace the first 3 letters of the "Job Title" with "Lead" for senior employees.</t>
  </si>
  <si>
    <t>2. In the "Location" column, replace the first 2 characters with "Region" to group city-based employees.</t>
  </si>
  <si>
    <t>3. Replace the first 2 digits of "Salary" with "XX" to anonymize salary data for analysis.</t>
  </si>
  <si>
    <t>4. Use REPLACE to change the first letter of the "Marital Status" field to "M" for all married employees.</t>
  </si>
  <si>
    <t>5. In the "Years of Experience" column, replace the middle digit with "5" to indicate mid-level experience.</t>
  </si>
  <si>
    <t>6. Replace the first 2 characters of the "Performance Rating" field with "PR" to standardize the format.</t>
  </si>
  <si>
    <t>7. In the "Work Hours Per Week" field, replace the first 3 characters with "WH" to shorten the data format.</t>
  </si>
  <si>
    <t>8. Replace the middle letters of "Education" with "GRD" for a quick summary of graduate employees.</t>
  </si>
  <si>
    <t>9. In the "Date of Joining" column, replace the first two digits with "20" to reflect the current century.</t>
  </si>
  <si>
    <t>10. Replace the first 4 characters of the "Years in Current Role" with "X" to indicate anonymized tenure.</t>
  </si>
  <si>
    <t>14. FIND(find_text, within_text, [start_num])</t>
  </si>
  <si>
    <t>1. Find the position of the word "Manager" in the "Job Title" field for hierarchical analysis.</t>
  </si>
  <si>
    <t>2. Use FIND to locate the first occurrence of "New" in the "Location" column to identify cities starting with "New."</t>
  </si>
  <si>
    <t>3. Find the location of the first comma in the "Salary" field to understand the salary format.</t>
  </si>
  <si>
    <t>4. In the "Gender" column, find the position of "F" for female employees.</t>
  </si>
  <si>
    <t>5. Find the first occurrence of the number "5" in the "Years of Experience" field to track mid-career employees.</t>
  </si>
  <si>
    <t>6. Use FIND to locate the first instance of "Excellent" in the "Performance Rating" column for top performers.</t>
  </si>
  <si>
    <t>7. Find the position of the word "Single" in the "Marital Status" field to identify unmarried employees.</t>
  </si>
  <si>
    <t>8. In the "Work Hours Per Week" field, find the first occurrence of "40" to check for full-time work schedules.</t>
  </si>
  <si>
    <t>9. Use FIND to locate the first instance of "Project" in the "Number of Projects" field for analysis.</t>
  </si>
  <si>
    <t>10. Find the first occurrence of "January" in the "Date of Joining" field to analyze employees who joined in January.</t>
  </si>
  <si>
    <t>15. SEARCH(find_text, within_text, [start_num])</t>
  </si>
  <si>
    <t>1. Search for the word "Lead" in the "Job Title" column to identify leadership positions.</t>
  </si>
  <si>
    <t>2. In the "Location" column, search for "NY" to find employees based in New York.</t>
  </si>
  <si>
    <t>3. Search for the word "Master's" in the "Education" field to categorize advanced-degree holders.</t>
  </si>
  <si>
    <t>4. In the "Gender" field, search for "M" to identify male employees.</t>
  </si>
  <si>
    <t>5. Search for the number "6" in the "Salary" field to find employees earning six-figure salaries.</t>
  </si>
  <si>
    <t>6. In the "Years of Experience" column, search for "10" to identify highly experienced employees.</t>
  </si>
  <si>
    <t>7. Use SEARCH to find the word "Excellent" in the "Performance Rating" column to find top performers.</t>
  </si>
  <si>
    <t>8. Search for "Single" in the "Marital Status" column to identify single employees.</t>
  </si>
  <si>
    <t>9. In the "Work Hours Per Week" field, search for "50" to identify employees working overtime.</t>
  </si>
  <si>
    <t>10. Search for "Feb" in the "Date of Joining" field to find employees who joined in February.</t>
  </si>
  <si>
    <t>16. TEXT(value, format_text)</t>
  </si>
  <si>
    <t>1. Use TEXT to format the "Salary" field into currency format (e.g., $12,000).</t>
  </si>
  <si>
    <t>2. Format the "Date of Joining" field as "dd/mm/yyyy" to standardize the date format.</t>
  </si>
  <si>
    <t>3. In the "Work Hours Per Week" field, format numbers to display as whole hours (e.g., 40.00 hours).</t>
  </si>
  <si>
    <t>4. Use TEXT to format the "Years of Experience" column as a percentage for a retention analysis.</t>
  </si>
  <si>
    <t>5. Format the "Performance Rating" column to display ratings with two decimal places.</t>
  </si>
  <si>
    <t>6. In the "Salary" field, use TEXT to convert the numbers into thousands (e.g., 12K for $12,000).</t>
  </si>
  <si>
    <t>7. Use TEXT to format the "Date of Joining" field to show only the month and year.</t>
  </si>
  <si>
    <t>8. In the "Work Hours Per Week" column, use TEXT to display the number of hours with a time format.</t>
  </si>
  <si>
    <t>9. Format the "Years in Current Role" field to display with a two-decimal precision.</t>
  </si>
  <si>
    <t>10. Use TEXT to format the "Number of Projects" field into a whole number format.</t>
  </si>
  <si>
    <t>17. VALUE(text)</t>
  </si>
  <si>
    <t>1. Convert the "Salary" column from text to numbers for salary calculation.</t>
  </si>
  <si>
    <t>2. In the "Work Hours Per Week" field, convert text values to numeric values to calculate total hours.</t>
  </si>
  <si>
    <t>3. Use VALUE to convert the "Years of Experience" field from text to numbers for comparison.</t>
  </si>
  <si>
    <t>4. Convert the "Performance Rating" field from text to a numerical score for employee evaluation.</t>
  </si>
  <si>
    <t>5. Use VALUE to convert "Number of Projects" from text to numbers for statistical analysis.</t>
  </si>
  <si>
    <t>6. Convert the "Years in Current Role" from text to numbers to calculate the average tenure.</t>
  </si>
  <si>
    <t>7. In the "Date of Joining" field, convert text dates to actual date values for time analysis.</t>
  </si>
  <si>
    <t>8. Use VALUE to convert "Salary" bonuses (in text format) into numerical values for tax calculations.</t>
  </si>
  <si>
    <t>9. Convert textual "Education" entries into numerical codes for easier data processing.</t>
  </si>
  <si>
    <t>10. In the "Work Hours Per Week" column, use VALUE to convert text entries into actual numbers for comparison.</t>
  </si>
  <si>
    <t>18. EXACT(text1, text2)</t>
  </si>
  <si>
    <t>1. Check if the "Job Title" in two different cells is exactly the same using EXACT to spot duplicate titles.</t>
  </si>
  <si>
    <t>2. Compare two "Location" fields to see if the employees are from the same city using EXACT.</t>
  </si>
  <si>
    <t>3. Use EXACT to verify if two "Education" entries are identical to ensure consistent data entry.</t>
  </si>
  <si>
    <t>4. Check if the "Performance Rating" given by two different managers is exactly the same using EXACT.</t>
  </si>
  <si>
    <t>5. Compare two employees' "Marital Status" to ensure the same marital category is being used across entries.</t>
  </si>
  <si>
    <t>6. Use EXACT to check if two "Gender" entries match for demographic analysis.</t>
  </si>
  <si>
    <t>7. Verify if the "Salary" field for two employees matches exactly, indicating equal compensation.</t>
  </si>
  <si>
    <t>8. Use EXACT to check if two "Years of Experience" entries are exactly the same.</t>
  </si>
  <si>
    <t>9. Compare two employees’ "Work Hours Per Week" to ensure that they work the same amount of hours.</t>
  </si>
  <si>
    <t>10. Use EXACT to verify that two entries in the "Date of Joining" column are the same for scheduling consistency.</t>
  </si>
  <si>
    <t>19. CODE(text)</t>
  </si>
  <si>
    <t>1. Use CODE to get the ASCII value of the first character in the "Job Title" to categorize employees.</t>
  </si>
  <si>
    <t>2. In the "Location" field, find the ASCII code for the first letter of each city name.</t>
  </si>
  <si>
    <t>3. Get the ASCII code of the first letter in the "Education" field to create a unique degree identifier.</t>
  </si>
  <si>
    <t>4. Use CODE to get the ASCII value for the first letter of "Gender" to analyze demographic data.</t>
  </si>
  <si>
    <t>5. Find the ASCII value of the first character in the "Marital Status" column for quick marital analysis.</t>
  </si>
  <si>
    <t>6. Get the ASCII code of the first character in "Performance Rating" to create a code for each review.</t>
  </si>
  <si>
    <t>7. Use CODE to extract the first character's value in "Years of Experience" for sorting purposes.</t>
  </si>
  <si>
    <t>8. In the "Salary" field, use CODE to retrieve the ASCII code of the first number for salary categorization.</t>
  </si>
  <si>
    <t>9. Use CODE to analyze the first character of the "Number of Projects" column for project analysis.</t>
  </si>
  <si>
    <t>10. Get the ASCII value for the first character of the "Work Hours Per Week" field to check for data consistency.</t>
  </si>
  <si>
    <t>20. CHAR(number)</t>
  </si>
  <si>
    <t>1. Convert ASCII code 77 into the character "M" to categorize "Manager" titles in the "Job Title" field.</t>
  </si>
  <si>
    <t>2. Use CHAR(78) to return the character "N" for "New York" in the "Location" field.</t>
  </si>
  <si>
    <t>3. Convert ASCII code 70 into the letter "F" to denote "Female" in the "Gender" column.</t>
  </si>
  <si>
    <t>4. Use CHAR to convert ASCII code 83 into "S" for employees marked as "Single" in the "Marital Status" field.</t>
  </si>
  <si>
    <t>5. Convert ASCII code 69 into "E" to standardize "Excellent" ratings in the "Performance Rating" column.</t>
  </si>
  <si>
    <t>6. Use CHAR to convert ASCII code 66 into "B" for "Bachelor’s" in the "Education" field.</t>
  </si>
  <si>
    <t>7. Convert ASCII code 72 into "H" to represent high-level experience in the "Years of Experience" field.</t>
  </si>
  <si>
    <t>8. In the "Salary" column, use CHAR to convert ASCII code 75 into "K" to represent salaries in thousands.</t>
  </si>
  <si>
    <t>9. Use CHAR to return "T" for ASCII code 84 in the "Number of Projects" field to identify technical projects.</t>
  </si>
  <si>
    <t>10. Convert ASCII code 72 into "H" to identify high work hours in the "Work Hours Per Week" field.</t>
  </si>
  <si>
    <t>21. UNICODE(text)</t>
  </si>
  <si>
    <t>1. Get the Unicode value of the first letter in "Job Title" to categorize titles based on regions.</t>
  </si>
  <si>
    <t>2. Find the Unicode of the first character in the "Location" field to analyze regional job distribution.</t>
  </si>
  <si>
    <t>3. Use UNICODE to get the code for the first character in the "Education" field to categorize qualifications.</t>
  </si>
  <si>
    <t>4. Get the Unicode value of the first letter in the "Gender" column to analyze gender distribution.</t>
  </si>
  <si>
    <t>5. Use UNICODE to find the code of the first character in "Marital Status" for marital analysis.</t>
  </si>
  <si>
    <t>6. In the "Performance Rating" field, find the Unicode value of the first character to categorize ratings.</t>
  </si>
  <si>
    <t>7. Use UNICODE to get the value of the first letter in the "Years of Experience" field for employee tenure.</t>
  </si>
  <si>
    <t>8. Get the Unicode value of the first number in the "Salary" column to check salary consistency.</t>
  </si>
  <si>
    <t>9. Use UNICODE to analyze the first character of "Number of Projects" for project categorization.</t>
  </si>
  <si>
    <t>10. Find the Unicode value of the first character in "Work Hours Per Week" for data accuracy checks.</t>
  </si>
  <si>
    <t>22. UNICHAR(number)</t>
  </si>
  <si>
    <t>1. Convert Unicode 65 to the letter "A" for employees with an "Analyst" role in the "Job Title" field.</t>
  </si>
  <si>
    <t>2. Use UNICHAR to return "C" from Unicode 67 to indicate employees based in "California" in the "Location" column.</t>
  </si>
  <si>
    <t>3. Convert Unicode 66 into "B" to represent "Bachelor’s" degree holders in the "Education" field.</t>
  </si>
  <si>
    <t>4. Use UNICHAR to return "M" for Unicode 77, representing male employees in the "Gender" field.</t>
  </si>
  <si>
    <t>5. Convert Unicode 83 into "S" to indicate single employees in the "Marital Status" column.</t>
  </si>
  <si>
    <t>6. Use UNICHAR to return "E" for Unicode 69 to mark "Excellent" performers in the "Performance Rating" field.</t>
  </si>
  <si>
    <t>7. Convert Unicode 50 into the character "2" to represent mid-level employees in the "Years of Experience" field.</t>
  </si>
  <si>
    <t>8. Use UNICHAR to return the character "$" for Unicode 36 to symbolize salary in the "Salary" column.</t>
  </si>
  <si>
    <t>9. Convert Unicode 51 into "3" to mark the number of projects in the "Number of Projects" column.</t>
  </si>
  <si>
    <t>10. Use UNICHAR to return "W" for Unicode 87 to identify work hour consistency in the "Work Hours Per Week" field.</t>
  </si>
  <si>
    <t>23. FIXED(number, [decimals], [no_commas])</t>
  </si>
  <si>
    <t>1. Use FIXED to format "Salary" to display 2 decimal places, ensuring all salary values are consistent.</t>
  </si>
  <si>
    <t>2. In the "Years of Experience" field, use FIXED to round the number to one decimal place.</t>
  </si>
  <si>
    <t>3. Use FIXED to display "Work Hours Per Week" with no decimal places to make the data easier to read.</t>
  </si>
  <si>
    <t>4. Format the "Performance Rating" field to display ratings with 2 decimal places for uniformity.</t>
  </si>
  <si>
    <t>5. Use FIXED to display "Number of Projects" as whole numbers, omitting decimals.</t>
  </si>
  <si>
    <t>6. In the "Salary" field, remove commas from large numbers to make the data presentation more compact.</t>
  </si>
  <si>
    <t>7. Use FIXED to round "Years in Current Role" to two decimal places for a detailed tenure analysis.</t>
  </si>
  <si>
    <t>8. Format "Date of Joining" to show whole numbers for days, months, and years with no commas.</t>
  </si>
  <si>
    <t>9. In the "Marital Status" column, format any numeric codes to show without commas for simplicity.</t>
  </si>
  <si>
    <t>10. Use FIXED to round salary bonuses to the nearest whole number to make reports more readable.</t>
  </si>
  <si>
    <t>24. TEXTSPLIT(text, col_delimiter, row_delimiter, [ignore_empty], [match_mode], [pad_width])</t>
  </si>
  <si>
    <t>1. Use TEXTSPLIT to divide the "Job Title" into two parts: one for the role and another for the specialization.</t>
  </si>
  <si>
    <t>2. Split the "Location" field into separate columns for city and state using TEXTSPLIT with a comma delimiter.</t>
  </si>
  <si>
    <t>3. In the "Education" column, split the degree type and specialization into separate columns.</t>
  </si>
  <si>
    <t>4. Use TEXTSPLIT to divide the "Salary" field into base salary and bonus using a hyphen as the delimiter.</t>
  </si>
  <si>
    <t>5. Split the "Years of Experience" field into decades using TEXTSPLIT, with a space as the delimiter.</t>
  </si>
  <si>
    <t>6. Divide the "Performance Rating" field into individual categories using a semicolon as the delimiter.</t>
  </si>
  <si>
    <t>7. Use TEXTSPLIT to split the "Marital Status" into separate categories (e.g., Single, Married) with a comma.</t>
  </si>
  <si>
    <t>8. In the "Work Hours Per Week" field, split the hours into weekday and weekend hours using a space as the delimiter.</t>
  </si>
  <si>
    <t>9. Use TEXTSPLIT to divide the "Number of Projects" into individual project codes using a space as the delimiter.</t>
  </si>
  <si>
    <t>10. Split the "Date of Joining" field into day, month, and year using a slash (/) as the delimiter.</t>
  </si>
  <si>
    <t>25. TEXTAFTER(text, delimiter, [instance_num], [match_mode], [pad_width])</t>
  </si>
  <si>
    <t>1. Use TEXTAFTER to extract everything after "Manager" in the "Job Title" field to get the department details.</t>
  </si>
  <si>
    <t>2. In the "Location" column, extract the part of the text after the city name to get the state abbreviation.</t>
  </si>
  <si>
    <t>3. Extract the part of the "Education" field after "Bachelor's" to get the degree specialization.</t>
  </si>
  <si>
    <t>4. Use TEXTAFTER to extract the text after the first hyphen in "Salary" to get the bonus information.</t>
  </si>
  <si>
    <t>5. Extract the text after the first space in the "Years of Experience" column to find the exact experience.</t>
  </si>
  <si>
    <t>6. Use TEXTAFTER to get the category that comes after "Excellent" in the "Performance Rating" field.</t>
  </si>
  <si>
    <t>7. Extract the part of the "Marital Status" that comes after the word "Married" for additional details.</t>
  </si>
  <si>
    <t>8. Use TEXTAFTER to extract the weekend hours from the "Work Hours Per Week"</t>
  </si>
  <si>
    <t>9. Extract everything after the first project name in the "Number of Projects" column to get the remaining project names.</t>
  </si>
  <si>
    <t>10. Use TEXTAFTER to extract the year portion of the "Date of Joining" field after the day and month.</t>
  </si>
  <si>
    <t>26. TEXTBEFORE(text, delimiter, [instance_num], [match_mode], [pad_width])</t>
  </si>
  <si>
    <t>1. In the "Job Title" field, extract the part before the word "Manager" to identify the employee’s role level.</t>
  </si>
  <si>
    <t>2. Use TEXTBEFORE to extract the city name before the state abbreviation in the "Location" field.</t>
  </si>
  <si>
    <t>3. Extract everything before the word "Bachelor’s" in the "Education" field to identify the field of study.</t>
  </si>
  <si>
    <t>4. Use TEXTBEFORE to extract the base salary from the "Salary" field before the hyphen separating the bonus.</t>
  </si>
  <si>
    <t>5. Extract everything before the first space in the "Years of Experience" column to focus on the years value.</t>
  </si>
  <si>
    <t>6. Use TEXTBEFORE to extract the main rating in the "Performance Rating" field before any additional comments.</t>
  </si>
  <si>
    <t>7. In the "Marital Status" column, extract the status before any descriptive details (e.g., before "with children").</t>
  </si>
  <si>
    <t>8. Use TEXTBEFORE to extract the weekday hours from the "Work Hours Per Week" field before the weekend hours.</t>
  </si>
  <si>
    <t>9. Extract the first project code before any other projects listed in the "Number of Projects" field.</t>
  </si>
  <si>
    <t>10. Use TEXTBEFORE to extract the day and month from the "Date of Joining" field before the year.</t>
  </si>
  <si>
    <t>27. PHONETIC(reference)</t>
  </si>
  <si>
    <t>1. In the "Job Title" field, use PHONETIC to return the furigana (phonetic characters) of each job title for easier pronunciation.</t>
  </si>
  <si>
    <t>2. Use PHONETIC to get the phonetic representation of city names in the "Location" column for international readers.</t>
  </si>
  <si>
    <t>3. In the "Education" field, return the furigana of degree names to assist in pronouncing academic titles.</t>
  </si>
  <si>
    <t>4. Use PHONETIC to return phonetic characters for employee names (if included) for improved reading.</t>
  </si>
  <si>
    <t>5. In the "Gender" column, use PHONETIC to help standardize the pronunciation of gender-related terms.</t>
  </si>
  <si>
    <t>6. Use PHONETIC in the "Marital Status" column to return phonetic characters for easier pronunciation of terms like "Married" and "Single."</t>
  </si>
  <si>
    <t>7. In the "Performance Rating" field, use PHONETIC to provide phonetic guidance for reviewers unfamiliar with certain terms.</t>
  </si>
  <si>
    <t>8. Use PHONETIC in the "Location" field to assist employees from other regions in pronouncing city names.</t>
  </si>
  <si>
    <t>9. In the "Salary" field, use PHONETIC to help read large salary values correctly, especially for non-native speakers.</t>
  </si>
  <si>
    <t>10. Use PHONETIC in the "Years of Experience" field to return phonetic characters for easier understanding of experience levels.</t>
  </si>
  <si>
    <t>TODAY()</t>
  </si>
  <si>
    <r>
      <t xml:space="preserve">1. Jake from "Customer Support" wants to see today’s date in his report. Use the </t>
    </r>
    <r>
      <rPr>
        <b/>
        <sz val="11"/>
        <color theme="1"/>
        <rFont val="Aptos Narrow"/>
        <family val="2"/>
        <scheme val="minor"/>
      </rPr>
      <t>TODAY()</t>
    </r>
    <r>
      <rPr>
        <sz val="11"/>
        <color theme="1"/>
        <rFont val="Aptos Narrow"/>
        <family val="2"/>
        <scheme val="minor"/>
      </rPr>
      <t xml:space="preserve"> function to show the current date.</t>
    </r>
  </si>
  <si>
    <r>
      <t xml:space="preserve">2. Emma from "Sales" wants to calculate how many days have passed since she joined the company on </t>
    </r>
    <r>
      <rPr>
        <sz val="10"/>
        <color theme="1"/>
        <rFont val="Arial Unicode MS"/>
      </rPr>
      <t>25-09-1995</t>
    </r>
    <r>
      <rPr>
        <sz val="11"/>
        <color theme="1"/>
        <rFont val="Aptos Narrow"/>
        <family val="2"/>
        <scheme val="minor"/>
      </rPr>
      <t xml:space="preserve">. Use </t>
    </r>
    <r>
      <rPr>
        <b/>
        <sz val="11"/>
        <color theme="1"/>
        <rFont val="Aptos Narrow"/>
        <family val="2"/>
        <scheme val="minor"/>
      </rPr>
      <t>TODAY()</t>
    </r>
    <r>
      <rPr>
        <sz val="11"/>
        <color theme="1"/>
        <rFont val="Aptos Narrow"/>
        <family val="2"/>
        <scheme val="minor"/>
      </rPr>
      <t xml:space="preserve"> to help her find out.</t>
    </r>
  </si>
  <si>
    <r>
      <t xml:space="preserve">3. Alex from "Finance" is trying to figure out how many days are left until his work anniversary on </t>
    </r>
    <r>
      <rPr>
        <sz val="10"/>
        <color theme="1"/>
        <rFont val="Arial Unicode MS"/>
      </rPr>
      <t>30-11-2024</t>
    </r>
    <r>
      <rPr>
        <sz val="11"/>
        <color theme="1"/>
        <rFont val="Aptos Narrow"/>
        <family val="2"/>
        <scheme val="minor"/>
      </rPr>
      <t xml:space="preserve">. Use </t>
    </r>
    <r>
      <rPr>
        <b/>
        <sz val="11"/>
        <color theme="1"/>
        <rFont val="Aptos Narrow"/>
        <family val="2"/>
        <scheme val="minor"/>
      </rPr>
      <t>TODAY()</t>
    </r>
    <r>
      <rPr>
        <sz val="11"/>
        <color theme="1"/>
        <rFont val="Aptos Narrow"/>
        <family val="2"/>
        <scheme val="minor"/>
      </rPr>
      <t xml:space="preserve"> to calculate the remaining days.</t>
    </r>
  </si>
  <si>
    <r>
      <t xml:space="preserve">4. Amelia from "Marketing" wants to calculate her exact age in days from her date of birth, </t>
    </r>
    <r>
      <rPr>
        <sz val="10"/>
        <color theme="1"/>
        <rFont val="Arial Unicode MS"/>
      </rPr>
      <t>04-10-1995</t>
    </r>
    <r>
      <rPr>
        <sz val="11"/>
        <color theme="1"/>
        <rFont val="Aptos Narrow"/>
        <family val="2"/>
        <scheme val="minor"/>
      </rPr>
      <t xml:space="preserve">, to today’s date. Use </t>
    </r>
    <r>
      <rPr>
        <b/>
        <sz val="11"/>
        <color theme="1"/>
        <rFont val="Aptos Narrow"/>
        <family val="2"/>
        <scheme val="minor"/>
      </rPr>
      <t>TODAY()</t>
    </r>
    <r>
      <rPr>
        <sz val="11"/>
        <color theme="1"/>
        <rFont val="Aptos Narrow"/>
        <family val="2"/>
        <scheme val="minor"/>
      </rPr>
      <t>.</t>
    </r>
  </si>
  <si>
    <r>
      <t xml:space="preserve">5. Lucas, an "HR" manager, wants to track how many days he has left to complete his ongoing project. The due date is </t>
    </r>
    <r>
      <rPr>
        <sz val="10"/>
        <color theme="1"/>
        <rFont val="Arial Unicode MS"/>
      </rPr>
      <t>15-11-2024</t>
    </r>
    <r>
      <rPr>
        <sz val="11"/>
        <color theme="1"/>
        <rFont val="Aptos Narrow"/>
        <family val="2"/>
        <scheme val="minor"/>
      </rPr>
      <t xml:space="preserve">. Use </t>
    </r>
    <r>
      <rPr>
        <b/>
        <sz val="11"/>
        <color theme="1"/>
        <rFont val="Aptos Narrow"/>
        <family val="2"/>
        <scheme val="minor"/>
      </rPr>
      <t>TODAY()</t>
    </r>
    <r>
      <rPr>
        <sz val="11"/>
        <color theme="1"/>
        <rFont val="Aptos Narrow"/>
        <family val="2"/>
        <scheme val="minor"/>
      </rPr>
      <t xml:space="preserve"> to find the remaining days.</t>
    </r>
  </si>
  <si>
    <r>
      <t xml:space="preserve">6. Sophia from "Engineering" joined on </t>
    </r>
    <r>
      <rPr>
        <sz val="10"/>
        <color theme="1"/>
        <rFont val="Arial Unicode MS"/>
      </rPr>
      <t>10-10-2020</t>
    </r>
    <r>
      <rPr>
        <sz val="11"/>
        <color theme="1"/>
        <rFont val="Aptos Narrow"/>
        <family val="2"/>
        <scheme val="minor"/>
      </rPr>
      <t xml:space="preserve">. She wants to calculate how long she has been working here in days using </t>
    </r>
    <r>
      <rPr>
        <b/>
        <sz val="11"/>
        <color theme="1"/>
        <rFont val="Aptos Narrow"/>
        <family val="2"/>
        <scheme val="minor"/>
      </rPr>
      <t>TODAY()</t>
    </r>
    <r>
      <rPr>
        <sz val="11"/>
        <color theme="1"/>
        <rFont val="Aptos Narrow"/>
        <family val="2"/>
        <scheme val="minor"/>
      </rPr>
      <t>.</t>
    </r>
  </si>
  <si>
    <r>
      <t xml:space="preserve">7. Olivia from "IT" needs to display today’s date on an invoice. Use </t>
    </r>
    <r>
      <rPr>
        <b/>
        <sz val="11"/>
        <color theme="1"/>
        <rFont val="Aptos Narrow"/>
        <family val="2"/>
        <scheme val="minor"/>
      </rPr>
      <t>TODAY()</t>
    </r>
    <r>
      <rPr>
        <sz val="11"/>
        <color theme="1"/>
        <rFont val="Aptos Narrow"/>
        <family val="2"/>
        <scheme val="minor"/>
      </rPr>
      <t xml:space="preserve"> to display the current date.</t>
    </r>
  </si>
  <si>
    <r>
      <t xml:space="preserve">8. Noah from "Sales" wants to know how many days it has been since the start of this year. Use </t>
    </r>
    <r>
      <rPr>
        <b/>
        <sz val="11"/>
        <color theme="1"/>
        <rFont val="Aptos Narrow"/>
        <family val="2"/>
        <scheme val="minor"/>
      </rPr>
      <t>TODAY()</t>
    </r>
    <r>
      <rPr>
        <sz val="11"/>
        <color theme="1"/>
        <rFont val="Aptos Narrow"/>
        <family val="2"/>
        <scheme val="minor"/>
      </rPr>
      <t xml:space="preserve"> to calculate.</t>
    </r>
  </si>
  <si>
    <r>
      <t xml:space="preserve">9. Isabella from "Customer Support" needs to create a task tracker that shows the number of days since each task was assigned. Use </t>
    </r>
    <r>
      <rPr>
        <b/>
        <sz val="11"/>
        <color theme="1"/>
        <rFont val="Aptos Narrow"/>
        <family val="2"/>
        <scheme val="minor"/>
      </rPr>
      <t>TODAY()</t>
    </r>
    <r>
      <rPr>
        <sz val="11"/>
        <color theme="1"/>
        <rFont val="Aptos Narrow"/>
        <family val="2"/>
        <scheme val="minor"/>
      </rPr>
      <t xml:space="preserve"> to get the current date for your calculation.</t>
    </r>
  </si>
  <si>
    <r>
      <t xml:space="preserve">10. Jack from "Finance" wants to create a countdown for his retirement, which is on </t>
    </r>
    <r>
      <rPr>
        <sz val="10"/>
        <color theme="1"/>
        <rFont val="Arial Unicode MS"/>
      </rPr>
      <t>31-12-2030</t>
    </r>
    <r>
      <rPr>
        <sz val="11"/>
        <color theme="1"/>
        <rFont val="Aptos Narrow"/>
        <family val="2"/>
        <scheme val="minor"/>
      </rPr>
      <t xml:space="preserve">. Use </t>
    </r>
    <r>
      <rPr>
        <b/>
        <sz val="11"/>
        <color theme="1"/>
        <rFont val="Aptos Narrow"/>
        <family val="2"/>
        <scheme val="minor"/>
      </rPr>
      <t>TODAY()</t>
    </r>
    <r>
      <rPr>
        <sz val="11"/>
        <color theme="1"/>
        <rFont val="Aptos Narrow"/>
        <family val="2"/>
        <scheme val="minor"/>
      </rPr>
      <t xml:space="preserve"> to find how many days are left.</t>
    </r>
  </si>
  <si>
    <t>NOW()</t>
  </si>
  <si>
    <r>
      <t xml:space="preserve">1. David from "Sales" needs to include the exact date and time a report was generated. Use the </t>
    </r>
    <r>
      <rPr>
        <b/>
        <sz val="11"/>
        <color theme="1"/>
        <rFont val="Aptos Narrow"/>
        <family val="2"/>
        <scheme val="minor"/>
      </rPr>
      <t>NOW()</t>
    </r>
    <r>
      <rPr>
        <sz val="11"/>
        <color theme="1"/>
        <rFont val="Aptos Narrow"/>
        <family val="2"/>
        <scheme val="minor"/>
      </rPr>
      <t xml:space="preserve"> function to display this.</t>
    </r>
  </si>
  <si>
    <r>
      <t xml:space="preserve">2. Olivia from "Finance" is scheduling meetings and wants to know the current date and time for her calendar entries. Use </t>
    </r>
    <r>
      <rPr>
        <b/>
        <sz val="11"/>
        <color theme="1"/>
        <rFont val="Aptos Narrow"/>
        <family val="2"/>
        <scheme val="minor"/>
      </rPr>
      <t>NOW()</t>
    </r>
    <r>
      <rPr>
        <sz val="11"/>
        <color theme="1"/>
        <rFont val="Aptos Narrow"/>
        <family val="2"/>
        <scheme val="minor"/>
      </rPr>
      <t>.</t>
    </r>
  </si>
  <si>
    <r>
      <t xml:space="preserve">3. Jake wants to track how long it takes to process customer support tickets. Use </t>
    </r>
    <r>
      <rPr>
        <b/>
        <sz val="11"/>
        <color theme="1"/>
        <rFont val="Aptos Narrow"/>
        <family val="2"/>
        <scheme val="minor"/>
      </rPr>
      <t>NOW()</t>
    </r>
    <r>
      <rPr>
        <sz val="11"/>
        <color theme="1"/>
        <rFont val="Aptos Narrow"/>
        <family val="2"/>
        <scheme val="minor"/>
      </rPr>
      <t xml:space="preserve"> to capture the current time.</t>
    </r>
  </si>
  <si>
    <r>
      <t xml:space="preserve">4. Alex is working on a financial model that requires the exact time of the analysis. Use </t>
    </r>
    <r>
      <rPr>
        <b/>
        <sz val="11"/>
        <color theme="1"/>
        <rFont val="Aptos Narrow"/>
        <family val="2"/>
        <scheme val="minor"/>
      </rPr>
      <t>NOW()</t>
    </r>
    <r>
      <rPr>
        <sz val="11"/>
        <color theme="1"/>
        <rFont val="Aptos Narrow"/>
        <family val="2"/>
        <scheme val="minor"/>
      </rPr>
      <t xml:space="preserve"> to insert the current time.</t>
    </r>
  </si>
  <si>
    <r>
      <t xml:space="preserve">5. Emma is running a real-time survey and wants to timestamp the responses. Use </t>
    </r>
    <r>
      <rPr>
        <b/>
        <sz val="11"/>
        <color theme="1"/>
        <rFont val="Aptos Narrow"/>
        <family val="2"/>
        <scheme val="minor"/>
      </rPr>
      <t>NOW()</t>
    </r>
    <r>
      <rPr>
        <sz val="11"/>
        <color theme="1"/>
        <rFont val="Aptos Narrow"/>
        <family val="2"/>
        <scheme val="minor"/>
      </rPr>
      <t xml:space="preserve"> to insert the current date and time.</t>
    </r>
  </si>
  <si>
    <r>
      <t xml:space="preserve">6. Lucas from "HR" is trying to track the time spent on a task. Start the timer using the </t>
    </r>
    <r>
      <rPr>
        <b/>
        <sz val="11"/>
        <color theme="1"/>
        <rFont val="Aptos Narrow"/>
        <family val="2"/>
        <scheme val="minor"/>
      </rPr>
      <t>NOW()</t>
    </r>
    <r>
      <rPr>
        <sz val="11"/>
        <color theme="1"/>
        <rFont val="Aptos Narrow"/>
        <family val="2"/>
        <scheme val="minor"/>
      </rPr>
      <t xml:space="preserve"> function when the task begins.</t>
    </r>
  </si>
  <si>
    <r>
      <t xml:space="preserve">7. Mia from "Engineering" wants to create a timestamp to show the time a file was last updated. Use </t>
    </r>
    <r>
      <rPr>
        <b/>
        <sz val="11"/>
        <color theme="1"/>
        <rFont val="Aptos Narrow"/>
        <family val="2"/>
        <scheme val="minor"/>
      </rPr>
      <t>NOW()</t>
    </r>
    <r>
      <rPr>
        <sz val="11"/>
        <color theme="1"/>
        <rFont val="Aptos Narrow"/>
        <family val="2"/>
        <scheme val="minor"/>
      </rPr>
      <t xml:space="preserve"> for this.</t>
    </r>
  </si>
  <si>
    <r>
      <t xml:space="preserve">8. Ava from "Marketing" needs to log the current time in her task management system whenever she closes a task. Use </t>
    </r>
    <r>
      <rPr>
        <b/>
        <sz val="11"/>
        <color theme="1"/>
        <rFont val="Aptos Narrow"/>
        <family val="2"/>
        <scheme val="minor"/>
      </rPr>
      <t>NOW()</t>
    </r>
    <r>
      <rPr>
        <sz val="11"/>
        <color theme="1"/>
        <rFont val="Aptos Narrow"/>
        <family val="2"/>
        <scheme val="minor"/>
      </rPr>
      <t>.</t>
    </r>
  </si>
  <si>
    <r>
      <t xml:space="preserve">9. Benjamin from "IT" wants to display the exact time on the dashboard for network monitoring. Use </t>
    </r>
    <r>
      <rPr>
        <b/>
        <sz val="11"/>
        <color theme="1"/>
        <rFont val="Aptos Narrow"/>
        <family val="2"/>
        <scheme val="minor"/>
      </rPr>
      <t>NOW()</t>
    </r>
    <r>
      <rPr>
        <sz val="11"/>
        <color theme="1"/>
        <rFont val="Aptos Narrow"/>
        <family val="2"/>
        <scheme val="minor"/>
      </rPr>
      <t xml:space="preserve"> to get the current time.</t>
    </r>
  </si>
  <si>
    <r>
      <t xml:space="preserve">10. Jake is developing a report on the response time of the customer support team. Use </t>
    </r>
    <r>
      <rPr>
        <b/>
        <sz val="11"/>
        <color theme="1"/>
        <rFont val="Aptos Narrow"/>
        <family val="2"/>
        <scheme val="minor"/>
      </rPr>
      <t>NOW()</t>
    </r>
    <r>
      <rPr>
        <sz val="11"/>
        <color theme="1"/>
        <rFont val="Aptos Narrow"/>
        <family val="2"/>
        <scheme val="minor"/>
      </rPr>
      <t xml:space="preserve"> to record the time a ticket was first received.</t>
    </r>
  </si>
  <si>
    <t>DATE(year, month, day)</t>
  </si>
  <si>
    <r>
      <t xml:space="preserve">1. Emma from "Sales" knows she joined on </t>
    </r>
    <r>
      <rPr>
        <sz val="10"/>
        <color theme="1"/>
        <rFont val="Arial Unicode MS"/>
      </rPr>
      <t>25-09-1995</t>
    </r>
    <r>
      <rPr>
        <sz val="11"/>
        <color theme="1"/>
        <rFont val="Aptos Narrow"/>
        <family val="2"/>
        <scheme val="minor"/>
      </rPr>
      <t xml:space="preserve">. Input this date into Excel using the </t>
    </r>
    <r>
      <rPr>
        <b/>
        <sz val="11"/>
        <color theme="1"/>
        <rFont val="Aptos Narrow"/>
        <family val="2"/>
        <scheme val="minor"/>
      </rPr>
      <t>DATE()</t>
    </r>
    <r>
      <rPr>
        <sz val="11"/>
        <color theme="1"/>
        <rFont val="Aptos Narrow"/>
        <family val="2"/>
        <scheme val="minor"/>
      </rPr>
      <t xml:space="preserve"> function.</t>
    </r>
  </si>
  <si>
    <r>
      <t xml:space="preserve">2. David from "Finance" wants to record the exact date for an upcoming financial meeting on </t>
    </r>
    <r>
      <rPr>
        <sz val="10"/>
        <color theme="1"/>
        <rFont val="Arial Unicode MS"/>
      </rPr>
      <t>15-11-2024</t>
    </r>
    <r>
      <rPr>
        <sz val="11"/>
        <color theme="1"/>
        <rFont val="Aptos Narrow"/>
        <family val="2"/>
        <scheme val="minor"/>
      </rPr>
      <t xml:space="preserve">. Use the </t>
    </r>
    <r>
      <rPr>
        <b/>
        <sz val="11"/>
        <color theme="1"/>
        <rFont val="Aptos Narrow"/>
        <family val="2"/>
        <scheme val="minor"/>
      </rPr>
      <t>DATE()</t>
    </r>
    <r>
      <rPr>
        <sz val="11"/>
        <color theme="1"/>
        <rFont val="Aptos Narrow"/>
        <family val="2"/>
        <scheme val="minor"/>
      </rPr>
      <t xml:space="preserve"> function to create the date.</t>
    </r>
  </si>
  <si>
    <r>
      <t xml:space="preserve">3. Mia from "Customer Support" wants to create a project plan starting on </t>
    </r>
    <r>
      <rPr>
        <sz val="10"/>
        <color theme="1"/>
        <rFont val="Arial Unicode MS"/>
      </rPr>
      <t>01-01-2025</t>
    </r>
    <r>
      <rPr>
        <sz val="11"/>
        <color theme="1"/>
        <rFont val="Aptos Narrow"/>
        <family val="2"/>
        <scheme val="minor"/>
      </rPr>
      <t xml:space="preserve">. Use </t>
    </r>
    <r>
      <rPr>
        <b/>
        <sz val="11"/>
        <color theme="1"/>
        <rFont val="Aptos Narrow"/>
        <family val="2"/>
        <scheme val="minor"/>
      </rPr>
      <t>DATE()</t>
    </r>
    <r>
      <rPr>
        <sz val="11"/>
        <color theme="1"/>
        <rFont val="Aptos Narrow"/>
        <family val="2"/>
        <scheme val="minor"/>
      </rPr>
      <t xml:space="preserve"> to record this as the project start date.</t>
    </r>
  </si>
  <si>
    <r>
      <t xml:space="preserve">4. Benjamin from "IT" is writing a code to calculate the fiscal year end, which is </t>
    </r>
    <r>
      <rPr>
        <sz val="10"/>
        <color theme="1"/>
        <rFont val="Arial Unicode MS"/>
      </rPr>
      <t>31-03-2025</t>
    </r>
    <r>
      <rPr>
        <sz val="11"/>
        <color theme="1"/>
        <rFont val="Aptos Narrow"/>
        <family val="2"/>
        <scheme val="minor"/>
      </rPr>
      <t xml:space="preserve">. Use </t>
    </r>
    <r>
      <rPr>
        <b/>
        <sz val="11"/>
        <color theme="1"/>
        <rFont val="Aptos Narrow"/>
        <family val="2"/>
        <scheme val="minor"/>
      </rPr>
      <t>DATE()</t>
    </r>
    <r>
      <rPr>
        <sz val="11"/>
        <color theme="1"/>
        <rFont val="Aptos Narrow"/>
        <family val="2"/>
        <scheme val="minor"/>
      </rPr>
      <t xml:space="preserve"> to specify this date.</t>
    </r>
  </si>
  <si>
    <r>
      <t xml:space="preserve">5. Lucas from "HR" needs to input the date he hired his first employee, which was </t>
    </r>
    <r>
      <rPr>
        <sz val="10"/>
        <color theme="1"/>
        <rFont val="Arial Unicode MS"/>
      </rPr>
      <t>12-05-2010</t>
    </r>
    <r>
      <rPr>
        <sz val="11"/>
        <color theme="1"/>
        <rFont val="Aptos Narrow"/>
        <family val="2"/>
        <scheme val="minor"/>
      </rPr>
      <t xml:space="preserve">. Use the </t>
    </r>
    <r>
      <rPr>
        <b/>
        <sz val="11"/>
        <color theme="1"/>
        <rFont val="Aptos Narrow"/>
        <family val="2"/>
        <scheme val="minor"/>
      </rPr>
      <t>DATE()</t>
    </r>
    <r>
      <rPr>
        <sz val="11"/>
        <color theme="1"/>
        <rFont val="Aptos Narrow"/>
        <family val="2"/>
        <scheme val="minor"/>
      </rPr>
      <t xml:space="preserve"> function.</t>
    </r>
  </si>
  <si>
    <r>
      <t xml:space="preserve">6. Olivia from "Marketing" is setting up reminders for upcoming campaigns and wants to enter the launch date as </t>
    </r>
    <r>
      <rPr>
        <sz val="10"/>
        <color theme="1"/>
        <rFont val="Arial Unicode MS"/>
      </rPr>
      <t>01-07-2025</t>
    </r>
    <r>
      <rPr>
        <sz val="11"/>
        <color theme="1"/>
        <rFont val="Aptos Narrow"/>
        <family val="2"/>
        <scheme val="minor"/>
      </rPr>
      <t xml:space="preserve">. Use </t>
    </r>
    <r>
      <rPr>
        <b/>
        <sz val="11"/>
        <color theme="1"/>
        <rFont val="Aptos Narrow"/>
        <family val="2"/>
        <scheme val="minor"/>
      </rPr>
      <t>DATE()</t>
    </r>
    <r>
      <rPr>
        <sz val="11"/>
        <color theme="1"/>
        <rFont val="Aptos Narrow"/>
        <family val="2"/>
        <scheme val="minor"/>
      </rPr>
      <t>.</t>
    </r>
  </si>
  <si>
    <r>
      <t xml:space="preserve">7. Ava from "Engineering" wants to log her equipment's next service date, which is </t>
    </r>
    <r>
      <rPr>
        <sz val="10"/>
        <color theme="1"/>
        <rFont val="Arial Unicode MS"/>
      </rPr>
      <t>30-08-2024</t>
    </r>
    <r>
      <rPr>
        <sz val="11"/>
        <color theme="1"/>
        <rFont val="Aptos Narrow"/>
        <family val="2"/>
        <scheme val="minor"/>
      </rPr>
      <t xml:space="preserve">. Use the </t>
    </r>
    <r>
      <rPr>
        <b/>
        <sz val="11"/>
        <color theme="1"/>
        <rFont val="Aptos Narrow"/>
        <family val="2"/>
        <scheme val="minor"/>
      </rPr>
      <t>DATE()</t>
    </r>
    <r>
      <rPr>
        <sz val="11"/>
        <color theme="1"/>
        <rFont val="Aptos Narrow"/>
        <family val="2"/>
        <scheme val="minor"/>
      </rPr>
      <t xml:space="preserve"> function.</t>
    </r>
  </si>
  <si>
    <r>
      <t xml:space="preserve">8. Amelia from "Sales" wants to input the exact date of her promotion, which is </t>
    </r>
    <r>
      <rPr>
        <sz val="10"/>
        <color theme="1"/>
        <rFont val="Arial Unicode MS"/>
      </rPr>
      <t>15-03-2023</t>
    </r>
    <r>
      <rPr>
        <sz val="11"/>
        <color theme="1"/>
        <rFont val="Aptos Narrow"/>
        <family val="2"/>
        <scheme val="minor"/>
      </rPr>
      <t xml:space="preserve">. Use </t>
    </r>
    <r>
      <rPr>
        <b/>
        <sz val="11"/>
        <color theme="1"/>
        <rFont val="Aptos Narrow"/>
        <family val="2"/>
        <scheme val="minor"/>
      </rPr>
      <t>DATE()</t>
    </r>
    <r>
      <rPr>
        <sz val="11"/>
        <color theme="1"/>
        <rFont val="Aptos Narrow"/>
        <family val="2"/>
        <scheme val="minor"/>
      </rPr>
      <t xml:space="preserve"> to enter this date.</t>
    </r>
  </si>
  <si>
    <r>
      <t xml:space="preserve">9. David is logging employee start dates in the system, and needs to input the date </t>
    </r>
    <r>
      <rPr>
        <sz val="10"/>
        <color theme="1"/>
        <rFont val="Arial Unicode MS"/>
      </rPr>
      <t>20-04-2022</t>
    </r>
    <r>
      <rPr>
        <sz val="11"/>
        <color theme="1"/>
        <rFont val="Aptos Narrow"/>
        <family val="2"/>
        <scheme val="minor"/>
      </rPr>
      <t xml:space="preserve">. Use </t>
    </r>
    <r>
      <rPr>
        <b/>
        <sz val="11"/>
        <color theme="1"/>
        <rFont val="Aptos Narrow"/>
        <family val="2"/>
        <scheme val="minor"/>
      </rPr>
      <t>DATE()</t>
    </r>
    <r>
      <rPr>
        <sz val="11"/>
        <color theme="1"/>
        <rFont val="Aptos Narrow"/>
        <family val="2"/>
        <scheme val="minor"/>
      </rPr>
      <t>.</t>
    </r>
  </si>
  <si>
    <r>
      <t xml:space="preserve">10. Olivia from "Customer Support" is scheduling an important event for </t>
    </r>
    <r>
      <rPr>
        <sz val="10"/>
        <color theme="1"/>
        <rFont val="Arial Unicode MS"/>
      </rPr>
      <t>19-06-2025</t>
    </r>
    <r>
      <rPr>
        <sz val="11"/>
        <color theme="1"/>
        <rFont val="Aptos Narrow"/>
        <family val="2"/>
        <scheme val="minor"/>
      </rPr>
      <t xml:space="preserve"> and wants to log this using </t>
    </r>
    <r>
      <rPr>
        <b/>
        <sz val="11"/>
        <color theme="1"/>
        <rFont val="Aptos Narrow"/>
        <family val="2"/>
        <scheme val="minor"/>
      </rPr>
      <t>DATE()</t>
    </r>
    <r>
      <rPr>
        <sz val="11"/>
        <color theme="1"/>
        <rFont val="Aptos Narrow"/>
        <family val="2"/>
        <scheme val="minor"/>
      </rPr>
      <t>.</t>
    </r>
  </si>
  <si>
    <t>DAY(serial_number)</t>
  </si>
  <si>
    <r>
      <t xml:space="preserve">1. Olivia from "Finance" joined on </t>
    </r>
    <r>
      <rPr>
        <sz val="10"/>
        <color theme="1"/>
        <rFont val="Arial Unicode MS"/>
      </rPr>
      <t>13-12-2014</t>
    </r>
    <r>
      <rPr>
        <sz val="11"/>
        <color theme="1"/>
        <rFont val="Aptos Narrow"/>
        <family val="2"/>
        <scheme val="minor"/>
      </rPr>
      <t xml:space="preserve">. She wants to know which day of the month it was. Use </t>
    </r>
    <r>
      <rPr>
        <b/>
        <sz val="11"/>
        <color theme="1"/>
        <rFont val="Aptos Narrow"/>
        <family val="2"/>
        <scheme val="minor"/>
      </rPr>
      <t>DAY()</t>
    </r>
    <r>
      <rPr>
        <sz val="11"/>
        <color theme="1"/>
        <rFont val="Aptos Narrow"/>
        <family val="2"/>
        <scheme val="minor"/>
      </rPr>
      <t xml:space="preserve"> to extract the day.</t>
    </r>
  </si>
  <si>
    <r>
      <t xml:space="preserve">2. David wants to calculate the specific day of the month on which an important invoice was received, which was </t>
    </r>
    <r>
      <rPr>
        <sz val="10"/>
        <color theme="1"/>
        <rFont val="Arial Unicode MS"/>
      </rPr>
      <t>15-05-2023</t>
    </r>
    <r>
      <rPr>
        <sz val="11"/>
        <color theme="1"/>
        <rFont val="Aptos Narrow"/>
        <family val="2"/>
        <scheme val="minor"/>
      </rPr>
      <t xml:space="preserve">. Use </t>
    </r>
    <r>
      <rPr>
        <b/>
        <sz val="11"/>
        <color theme="1"/>
        <rFont val="Aptos Narrow"/>
        <family val="2"/>
        <scheme val="minor"/>
      </rPr>
      <t>DAY()</t>
    </r>
    <r>
      <rPr>
        <sz val="11"/>
        <color theme="1"/>
        <rFont val="Aptos Narrow"/>
        <family val="2"/>
        <scheme val="minor"/>
      </rPr>
      <t xml:space="preserve"> to extract the day.</t>
    </r>
  </si>
  <si>
    <r>
      <t xml:space="preserve">3. Amelia is inputting sales data and needs to find out which day of the month a key transaction happened on </t>
    </r>
    <r>
      <rPr>
        <sz val="10"/>
        <color theme="1"/>
        <rFont val="Arial Unicode MS"/>
      </rPr>
      <t>27-07-2022</t>
    </r>
    <r>
      <rPr>
        <sz val="11"/>
        <color theme="1"/>
        <rFont val="Aptos Narrow"/>
        <family val="2"/>
        <scheme val="minor"/>
      </rPr>
      <t xml:space="preserve">. Use </t>
    </r>
    <r>
      <rPr>
        <b/>
        <sz val="11"/>
        <color theme="1"/>
        <rFont val="Aptos Narrow"/>
        <family val="2"/>
        <scheme val="minor"/>
      </rPr>
      <t>DAY()</t>
    </r>
    <r>
      <rPr>
        <sz val="11"/>
        <color theme="1"/>
        <rFont val="Aptos Narrow"/>
        <family val="2"/>
        <scheme val="minor"/>
      </rPr>
      <t>.</t>
    </r>
  </si>
  <si>
    <r>
      <t xml:space="preserve">4. Lucas from "HR" was hired on </t>
    </r>
    <r>
      <rPr>
        <sz val="10"/>
        <color theme="1"/>
        <rFont val="Arial Unicode MS"/>
      </rPr>
      <t>21-04-2005</t>
    </r>
    <r>
      <rPr>
        <sz val="11"/>
        <color theme="1"/>
        <rFont val="Aptos Narrow"/>
        <family val="2"/>
        <scheme val="minor"/>
      </rPr>
      <t xml:space="preserve">. Find the day of the month using the </t>
    </r>
    <r>
      <rPr>
        <b/>
        <sz val="11"/>
        <color theme="1"/>
        <rFont val="Aptos Narrow"/>
        <family val="2"/>
        <scheme val="minor"/>
      </rPr>
      <t>DAY()</t>
    </r>
    <r>
      <rPr>
        <sz val="11"/>
        <color theme="1"/>
        <rFont val="Aptos Narrow"/>
        <family val="2"/>
        <scheme val="minor"/>
      </rPr>
      <t xml:space="preserve"> function.</t>
    </r>
  </si>
  <si>
    <r>
      <t xml:space="preserve">5. Mia from "Marketing" needs to extract the day from an event date, which is </t>
    </r>
    <r>
      <rPr>
        <sz val="10"/>
        <color theme="1"/>
        <rFont val="Arial Unicode MS"/>
      </rPr>
      <t>06-10-2021</t>
    </r>
    <r>
      <rPr>
        <sz val="11"/>
        <color theme="1"/>
        <rFont val="Aptos Narrow"/>
        <family val="2"/>
        <scheme val="minor"/>
      </rPr>
      <t xml:space="preserve">. Use </t>
    </r>
    <r>
      <rPr>
        <b/>
        <sz val="11"/>
        <color theme="1"/>
        <rFont val="Aptos Narrow"/>
        <family val="2"/>
        <scheme val="minor"/>
      </rPr>
      <t>DAY()</t>
    </r>
    <r>
      <rPr>
        <sz val="11"/>
        <color theme="1"/>
        <rFont val="Aptos Narrow"/>
        <family val="2"/>
        <scheme val="minor"/>
      </rPr>
      <t>.</t>
    </r>
  </si>
  <si>
    <r>
      <t xml:space="preserve">6. Jack from "Customer Support" needs to find out which day he last resolved a major ticket on </t>
    </r>
    <r>
      <rPr>
        <sz val="10"/>
        <color theme="1"/>
        <rFont val="Arial Unicode MS"/>
      </rPr>
      <t>16-09-2020</t>
    </r>
    <r>
      <rPr>
        <sz val="11"/>
        <color theme="1"/>
        <rFont val="Aptos Narrow"/>
        <family val="2"/>
        <scheme val="minor"/>
      </rPr>
      <t xml:space="preserve">. Use </t>
    </r>
    <r>
      <rPr>
        <b/>
        <sz val="11"/>
        <color theme="1"/>
        <rFont val="Aptos Narrow"/>
        <family val="2"/>
        <scheme val="minor"/>
      </rPr>
      <t>DAY()</t>
    </r>
    <r>
      <rPr>
        <sz val="11"/>
        <color theme="1"/>
        <rFont val="Aptos Narrow"/>
        <family val="2"/>
        <scheme val="minor"/>
      </rPr>
      <t>.</t>
    </r>
  </si>
  <si>
    <r>
      <t xml:space="preserve">7. Ava from "IT" wants to find out the day of the month she completed a major project on </t>
    </r>
    <r>
      <rPr>
        <sz val="10"/>
        <color theme="1"/>
        <rFont val="Arial Unicode MS"/>
      </rPr>
      <t>29-11-2019</t>
    </r>
    <r>
      <rPr>
        <sz val="11"/>
        <color theme="1"/>
        <rFont val="Aptos Narrow"/>
        <family val="2"/>
        <scheme val="minor"/>
      </rPr>
      <t xml:space="preserve">. Use </t>
    </r>
    <r>
      <rPr>
        <b/>
        <sz val="11"/>
        <color theme="1"/>
        <rFont val="Aptos Narrow"/>
        <family val="2"/>
        <scheme val="minor"/>
      </rPr>
      <t>DAY()</t>
    </r>
    <r>
      <rPr>
        <sz val="11"/>
        <color theme="1"/>
        <rFont val="Aptos Narrow"/>
        <family val="2"/>
        <scheme val="minor"/>
      </rPr>
      <t>.</t>
    </r>
  </si>
  <si>
    <r>
      <t xml:space="preserve">8. Benjamin from "Engineering" wants to track the specific day he submitted his timesheet on </t>
    </r>
    <r>
      <rPr>
        <sz val="10"/>
        <color theme="1"/>
        <rFont val="Arial Unicode MS"/>
      </rPr>
      <t>03-05-2023</t>
    </r>
    <r>
      <rPr>
        <sz val="11"/>
        <color theme="1"/>
        <rFont val="Aptos Narrow"/>
        <family val="2"/>
        <scheme val="minor"/>
      </rPr>
      <t xml:space="preserve">. Use </t>
    </r>
    <r>
      <rPr>
        <b/>
        <sz val="11"/>
        <color theme="1"/>
        <rFont val="Aptos Narrow"/>
        <family val="2"/>
        <scheme val="minor"/>
      </rPr>
      <t>DAY()</t>
    </r>
    <r>
      <rPr>
        <sz val="11"/>
        <color theme="1"/>
        <rFont val="Aptos Narrow"/>
        <family val="2"/>
        <scheme val="minor"/>
      </rPr>
      <t>.</t>
    </r>
  </si>
  <si>
    <r>
      <t xml:space="preserve">9. David wants to extract the day of the month from a due date of </t>
    </r>
    <r>
      <rPr>
        <sz val="10"/>
        <color theme="1"/>
        <rFont val="Arial Unicode MS"/>
      </rPr>
      <t>18-12-2024</t>
    </r>
    <r>
      <rPr>
        <sz val="11"/>
        <color theme="1"/>
        <rFont val="Aptos Narrow"/>
        <family val="2"/>
        <scheme val="minor"/>
      </rPr>
      <t xml:space="preserve">. Use </t>
    </r>
    <r>
      <rPr>
        <b/>
        <sz val="11"/>
        <color theme="1"/>
        <rFont val="Aptos Narrow"/>
        <family val="2"/>
        <scheme val="minor"/>
      </rPr>
      <t>DAY()</t>
    </r>
    <r>
      <rPr>
        <sz val="11"/>
        <color theme="1"/>
        <rFont val="Aptos Narrow"/>
        <family val="2"/>
        <scheme val="minor"/>
      </rPr>
      <t>.</t>
    </r>
  </si>
  <si>
    <r>
      <t xml:space="preserve">10. Olivia wants to find out what day of the month her performance review is scheduled on </t>
    </r>
    <r>
      <rPr>
        <sz val="10"/>
        <color theme="1"/>
        <rFont val="Arial Unicode MS"/>
      </rPr>
      <t>30-06-2024</t>
    </r>
    <r>
      <rPr>
        <sz val="11"/>
        <color theme="1"/>
        <rFont val="Aptos Narrow"/>
        <family val="2"/>
        <scheme val="minor"/>
      </rPr>
      <t xml:space="preserve">. Use </t>
    </r>
    <r>
      <rPr>
        <b/>
        <sz val="11"/>
        <color theme="1"/>
        <rFont val="Aptos Narrow"/>
        <family val="2"/>
        <scheme val="minor"/>
      </rPr>
      <t>DAY()</t>
    </r>
    <r>
      <rPr>
        <sz val="11"/>
        <color theme="1"/>
        <rFont val="Aptos Narrow"/>
        <family val="2"/>
        <scheme val="minor"/>
      </rPr>
      <t>.</t>
    </r>
  </si>
  <si>
    <t>MONTH(serial_number)</t>
  </si>
  <si>
    <r>
      <t xml:space="preserve">1. David from "Finance" wants to know the month he was hired, which was </t>
    </r>
    <r>
      <rPr>
        <sz val="10"/>
        <color theme="1"/>
        <rFont val="Arial Unicode MS"/>
      </rPr>
      <t>14-03-1995</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 xml:space="preserve"> to extract the month.</t>
    </r>
  </si>
  <si>
    <r>
      <t xml:space="preserve">2. Olivia wants to find out the month her contract started, which was on </t>
    </r>
    <r>
      <rPr>
        <sz val="10"/>
        <color theme="1"/>
        <rFont val="Arial Unicode MS"/>
      </rPr>
      <t>25-09-1995</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 xml:space="preserve"> to extract this.</t>
    </r>
  </si>
  <si>
    <r>
      <t xml:space="preserve">3. Amelia needs to input expense data and extract the month from the expense date </t>
    </r>
    <r>
      <rPr>
        <sz val="10"/>
        <color theme="1"/>
        <rFont val="Arial Unicode MS"/>
      </rPr>
      <t>05-04-2023</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t>
    </r>
  </si>
  <si>
    <r>
      <t xml:space="preserve">4. Jake from "Customer Support" needs to know in which month he resolved a major issue on </t>
    </r>
    <r>
      <rPr>
        <sz val="10"/>
        <color theme="1"/>
        <rFont val="Arial Unicode MS"/>
      </rPr>
      <t>12-08-2022</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t>
    </r>
  </si>
  <si>
    <r>
      <t xml:space="preserve">5. Ava from "Engineering" wants to know which month she completed her certification on </t>
    </r>
    <r>
      <rPr>
        <sz val="10"/>
        <color theme="1"/>
        <rFont val="Arial Unicode MS"/>
      </rPr>
      <t>18-10-2020</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t>
    </r>
  </si>
  <si>
    <r>
      <t xml:space="preserve">6. Benjamin is inputting data on project deadlines and needs to find out the month for a task due on </t>
    </r>
    <r>
      <rPr>
        <sz val="10"/>
        <color theme="1"/>
        <rFont val="Arial Unicode MS"/>
      </rPr>
      <t>30-11-2024</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t>
    </r>
  </si>
  <si>
    <r>
      <t xml:space="preserve">7. Emma from "Sales" wants to know in which month her promotion became effective, which was on </t>
    </r>
    <r>
      <rPr>
        <sz val="10"/>
        <color theme="1"/>
        <rFont val="Arial Unicode MS"/>
      </rPr>
      <t>09-02-2022</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t>
    </r>
  </si>
  <si>
    <r>
      <t xml:space="preserve">8. Lucas from "HR" is reviewing hiring dates and wants to know the month for a specific employee hired on </t>
    </r>
    <r>
      <rPr>
        <sz val="10"/>
        <color theme="1"/>
        <rFont val="Arial Unicode MS"/>
      </rPr>
      <t>07-01-1997</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t>
    </r>
  </si>
  <si>
    <r>
      <t xml:space="preserve">9. Amelia from "Marketing" needs to extract the month of an upcoming campaign that starts on </t>
    </r>
    <r>
      <rPr>
        <sz val="10"/>
        <color theme="1"/>
        <rFont val="Arial Unicode MS"/>
      </rPr>
      <t>22-06-2025</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t>
    </r>
  </si>
  <si>
    <r>
      <t xml:space="preserve">10. David from "Sales" needs to determine the month for a performance review scheduled on </t>
    </r>
    <r>
      <rPr>
        <sz val="10"/>
        <color theme="1"/>
        <rFont val="Arial Unicode MS"/>
      </rPr>
      <t>04-09-2024</t>
    </r>
    <r>
      <rPr>
        <sz val="11"/>
        <color theme="1"/>
        <rFont val="Aptos Narrow"/>
        <family val="2"/>
        <scheme val="minor"/>
      </rPr>
      <t xml:space="preserve">. Use </t>
    </r>
    <r>
      <rPr>
        <b/>
        <sz val="11"/>
        <color theme="1"/>
        <rFont val="Aptos Narrow"/>
        <family val="2"/>
        <scheme val="minor"/>
      </rPr>
      <t>MONTH()</t>
    </r>
    <r>
      <rPr>
        <sz val="11"/>
        <color theme="1"/>
        <rFont val="Aptos Narrow"/>
        <family val="2"/>
        <scheme val="minor"/>
      </rPr>
      <t>.</t>
    </r>
  </si>
  <si>
    <t>YEAR(serial_number)</t>
  </si>
  <si>
    <r>
      <t xml:space="preserve">1. David from "Sales" was hired on </t>
    </r>
    <r>
      <rPr>
        <sz val="10"/>
        <color theme="1"/>
        <rFont val="Arial Unicode MS"/>
      </rPr>
      <t>25-09-1995</t>
    </r>
    <r>
      <rPr>
        <sz val="11"/>
        <color theme="1"/>
        <rFont val="Aptos Narrow"/>
        <family val="2"/>
        <scheme val="minor"/>
      </rPr>
      <t xml:space="preserve">. Extract the year of his joining date using </t>
    </r>
    <r>
      <rPr>
        <b/>
        <sz val="11"/>
        <color theme="1"/>
        <rFont val="Aptos Narrow"/>
        <family val="2"/>
        <scheme val="minor"/>
      </rPr>
      <t>YEAR()</t>
    </r>
    <r>
      <rPr>
        <sz val="11"/>
        <color theme="1"/>
        <rFont val="Aptos Narrow"/>
        <family val="2"/>
        <scheme val="minor"/>
      </rPr>
      <t>.</t>
    </r>
  </si>
  <si>
    <r>
      <t xml:space="preserve">2. Mia from "Marketing" wants to know the year she started working on </t>
    </r>
    <r>
      <rPr>
        <sz val="10"/>
        <color theme="1"/>
        <rFont val="Arial Unicode MS"/>
      </rPr>
      <t>16-10-2012</t>
    </r>
    <r>
      <rPr>
        <sz val="11"/>
        <color theme="1"/>
        <rFont val="Aptos Narrow"/>
        <family val="2"/>
        <scheme val="minor"/>
      </rPr>
      <t xml:space="preserve">. Use </t>
    </r>
    <r>
      <rPr>
        <b/>
        <sz val="11"/>
        <color theme="1"/>
        <rFont val="Aptos Narrow"/>
        <family val="2"/>
        <scheme val="minor"/>
      </rPr>
      <t>YEAR()</t>
    </r>
    <r>
      <rPr>
        <sz val="11"/>
        <color theme="1"/>
        <rFont val="Aptos Narrow"/>
        <family val="2"/>
        <scheme val="minor"/>
      </rPr>
      <t xml:space="preserve"> to extract the year.</t>
    </r>
  </si>
  <si>
    <r>
      <t xml:space="preserve">4. Jack from "Customer Support" needs to find out which year he received his performance bonus on </t>
    </r>
    <r>
      <rPr>
        <sz val="10"/>
        <color theme="1"/>
        <rFont val="Arial Unicode MS"/>
      </rPr>
      <t>11-03-2020</t>
    </r>
    <r>
      <rPr>
        <sz val="11"/>
        <color theme="1"/>
        <rFont val="Aptos Narrow"/>
        <family val="2"/>
        <scheme val="minor"/>
      </rPr>
      <t xml:space="preserve">. Use </t>
    </r>
    <r>
      <rPr>
        <b/>
        <sz val="11"/>
        <color theme="1"/>
        <rFont val="Aptos Narrow"/>
        <family val="2"/>
        <scheme val="minor"/>
      </rPr>
      <t>YEAR()</t>
    </r>
    <r>
      <rPr>
        <sz val="11"/>
        <color theme="1"/>
        <rFont val="Aptos Narrow"/>
        <family val="2"/>
        <scheme val="minor"/>
      </rPr>
      <t xml:space="preserve"> to extract the year.</t>
    </r>
  </si>
  <si>
    <r>
      <t xml:space="preserve">5. Amelia from "Sales" wants to calculate how many years it has been since she received a promotion, which happened on </t>
    </r>
    <r>
      <rPr>
        <sz val="10"/>
        <color theme="1"/>
        <rFont val="Arial Unicode MS"/>
      </rPr>
      <t>15-04-2017</t>
    </r>
    <r>
      <rPr>
        <sz val="11"/>
        <color theme="1"/>
        <rFont val="Aptos Narrow"/>
        <family val="2"/>
        <scheme val="minor"/>
      </rPr>
      <t xml:space="preserve">. Use </t>
    </r>
    <r>
      <rPr>
        <b/>
        <sz val="11"/>
        <color theme="1"/>
        <rFont val="Aptos Narrow"/>
        <family val="2"/>
        <scheme val="minor"/>
      </rPr>
      <t>YEAR()</t>
    </r>
    <r>
      <rPr>
        <sz val="11"/>
        <color theme="1"/>
        <rFont val="Aptos Narrow"/>
        <family val="2"/>
        <scheme val="minor"/>
      </rPr>
      <t xml:space="preserve"> to extract the year.</t>
    </r>
  </si>
  <si>
    <r>
      <t xml:space="preserve">6. Emma from "HR" is checking the records to find the year she first attended a major conference on </t>
    </r>
    <r>
      <rPr>
        <sz val="10"/>
        <color theme="1"/>
        <rFont val="Arial Unicode MS"/>
      </rPr>
      <t>09-07-2015</t>
    </r>
    <r>
      <rPr>
        <sz val="11"/>
        <color theme="1"/>
        <rFont val="Aptos Narrow"/>
        <family val="2"/>
        <scheme val="minor"/>
      </rPr>
      <t xml:space="preserve">. Use </t>
    </r>
    <r>
      <rPr>
        <b/>
        <sz val="11"/>
        <color theme="1"/>
        <rFont val="Aptos Narrow"/>
        <family val="2"/>
        <scheme val="minor"/>
      </rPr>
      <t>YEAR()</t>
    </r>
    <r>
      <rPr>
        <sz val="11"/>
        <color theme="1"/>
        <rFont val="Aptos Narrow"/>
        <family val="2"/>
        <scheme val="minor"/>
      </rPr>
      <t xml:space="preserve"> to determine the year.</t>
    </r>
  </si>
  <si>
    <r>
      <t xml:space="preserve">7. Lucas from "IT" wants to know which year his certification expired, which happened on </t>
    </r>
    <r>
      <rPr>
        <sz val="10"/>
        <color theme="1"/>
        <rFont val="Arial Unicode MS"/>
      </rPr>
      <t>31-12-2021</t>
    </r>
    <r>
      <rPr>
        <sz val="11"/>
        <color theme="1"/>
        <rFont val="Aptos Narrow"/>
        <family val="2"/>
        <scheme val="minor"/>
      </rPr>
      <t xml:space="preserve">. Use </t>
    </r>
    <r>
      <rPr>
        <b/>
        <sz val="11"/>
        <color theme="1"/>
        <rFont val="Aptos Narrow"/>
        <family val="2"/>
        <scheme val="minor"/>
      </rPr>
      <t>YEAR()</t>
    </r>
    <r>
      <rPr>
        <sz val="11"/>
        <color theme="1"/>
        <rFont val="Aptos Narrow"/>
        <family val="2"/>
        <scheme val="minor"/>
      </rPr>
      <t xml:space="preserve"> to extract the year.</t>
    </r>
  </si>
  <si>
    <r>
      <t xml:space="preserve">8. Olivia from "Finance" wants to extract the year from an expense report date of </t>
    </r>
    <r>
      <rPr>
        <sz val="10"/>
        <color theme="1"/>
        <rFont val="Arial Unicode MS"/>
      </rPr>
      <t>06-06-2023</t>
    </r>
    <r>
      <rPr>
        <sz val="11"/>
        <color theme="1"/>
        <rFont val="Aptos Narrow"/>
        <family val="2"/>
        <scheme val="minor"/>
      </rPr>
      <t xml:space="preserve">. Use </t>
    </r>
    <r>
      <rPr>
        <b/>
        <sz val="11"/>
        <color theme="1"/>
        <rFont val="Aptos Narrow"/>
        <family val="2"/>
        <scheme val="minor"/>
      </rPr>
      <t>YEAR()</t>
    </r>
    <r>
      <rPr>
        <sz val="11"/>
        <color theme="1"/>
        <rFont val="Aptos Narrow"/>
        <family val="2"/>
        <scheme val="minor"/>
      </rPr>
      <t>.</t>
    </r>
  </si>
  <si>
    <r>
      <t xml:space="preserve">9. Ava from "Engineering" is inputting data and needs to find out the year she completed a major project, which was on </t>
    </r>
    <r>
      <rPr>
        <sz val="10"/>
        <color theme="1"/>
        <rFont val="Arial Unicode MS"/>
      </rPr>
      <t>12-11-2019</t>
    </r>
    <r>
      <rPr>
        <sz val="11"/>
        <color theme="1"/>
        <rFont val="Aptos Narrow"/>
        <family val="2"/>
        <scheme val="minor"/>
      </rPr>
      <t xml:space="preserve">. Use </t>
    </r>
    <r>
      <rPr>
        <b/>
        <sz val="11"/>
        <color theme="1"/>
        <rFont val="Aptos Narrow"/>
        <family val="2"/>
        <scheme val="minor"/>
      </rPr>
      <t>YEAR()</t>
    </r>
    <r>
      <rPr>
        <sz val="11"/>
        <color theme="1"/>
        <rFont val="Aptos Narrow"/>
        <family val="2"/>
        <scheme val="minor"/>
      </rPr>
      <t>.</t>
    </r>
  </si>
  <si>
    <r>
      <t xml:space="preserve">10. Benjamin from "Sales" needs to know the year a contract with a key client was signed on </t>
    </r>
    <r>
      <rPr>
        <sz val="10"/>
        <color theme="1"/>
        <rFont val="Arial Unicode MS"/>
      </rPr>
      <t>18-05-2021</t>
    </r>
    <r>
      <rPr>
        <sz val="11"/>
        <color theme="1"/>
        <rFont val="Aptos Narrow"/>
        <family val="2"/>
        <scheme val="minor"/>
      </rPr>
      <t xml:space="preserve">. Use </t>
    </r>
    <r>
      <rPr>
        <b/>
        <sz val="11"/>
        <color theme="1"/>
        <rFont val="Aptos Narrow"/>
        <family val="2"/>
        <scheme val="minor"/>
      </rPr>
      <t>YEAR()</t>
    </r>
    <r>
      <rPr>
        <sz val="11"/>
        <color theme="1"/>
        <rFont val="Aptos Narrow"/>
        <family val="2"/>
        <scheme val="minor"/>
      </rPr>
      <t>.</t>
    </r>
  </si>
  <si>
    <t>DATEVALUE(date_text)</t>
  </si>
  <si>
    <r>
      <t xml:space="preserve">1. Olivia has a text value </t>
    </r>
    <r>
      <rPr>
        <sz val="10"/>
        <color theme="1"/>
        <rFont val="Arial Unicode MS"/>
      </rPr>
      <t>“07/12/2021”</t>
    </r>
    <r>
      <rPr>
        <sz val="11"/>
        <color theme="1"/>
        <rFont val="Aptos Narrow"/>
        <family val="2"/>
        <scheme val="minor"/>
      </rPr>
      <t xml:space="preserve"> representing a transaction date. Convert this text into a date using the </t>
    </r>
    <r>
      <rPr>
        <b/>
        <sz val="11"/>
        <color theme="1"/>
        <rFont val="Aptos Narrow"/>
        <family val="2"/>
        <scheme val="minor"/>
      </rPr>
      <t>DATEVALUE()</t>
    </r>
    <r>
      <rPr>
        <sz val="11"/>
        <color theme="1"/>
        <rFont val="Aptos Narrow"/>
        <family val="2"/>
        <scheme val="minor"/>
      </rPr>
      <t xml:space="preserve"> function.</t>
    </r>
  </si>
  <si>
    <r>
      <t xml:space="preserve">2. Mia received an event reminder with a date stored as text </t>
    </r>
    <r>
      <rPr>
        <sz val="10"/>
        <color theme="1"/>
        <rFont val="Arial Unicode MS"/>
      </rPr>
      <t>"15/08/2022"</t>
    </r>
    <r>
      <rPr>
        <sz val="11"/>
        <color theme="1"/>
        <rFont val="Aptos Narrow"/>
        <family val="2"/>
        <scheme val="minor"/>
      </rPr>
      <t xml:space="preserve">. Use </t>
    </r>
    <r>
      <rPr>
        <b/>
        <sz val="11"/>
        <color theme="1"/>
        <rFont val="Aptos Narrow"/>
        <family val="2"/>
        <scheme val="minor"/>
      </rPr>
      <t>DATEVALUE()</t>
    </r>
    <r>
      <rPr>
        <sz val="11"/>
        <color theme="1"/>
        <rFont val="Aptos Narrow"/>
        <family val="2"/>
        <scheme val="minor"/>
      </rPr>
      <t xml:space="preserve"> to convert it into a usable date.</t>
    </r>
  </si>
  <si>
    <r>
      <t xml:space="preserve">3. Jake from "Customer Support" has a hiring date stored as text, </t>
    </r>
    <r>
      <rPr>
        <sz val="10"/>
        <color theme="1"/>
        <rFont val="Arial Unicode MS"/>
      </rPr>
      <t>"25/11/2019"</t>
    </r>
    <r>
      <rPr>
        <sz val="11"/>
        <color theme="1"/>
        <rFont val="Aptos Narrow"/>
        <family val="2"/>
        <scheme val="minor"/>
      </rPr>
      <t xml:space="preserve">. Convert it into a proper date using </t>
    </r>
    <r>
      <rPr>
        <b/>
        <sz val="11"/>
        <color theme="1"/>
        <rFont val="Aptos Narrow"/>
        <family val="2"/>
        <scheme val="minor"/>
      </rPr>
      <t>DATEVALUE()</t>
    </r>
    <r>
      <rPr>
        <sz val="11"/>
        <color theme="1"/>
        <rFont val="Aptos Narrow"/>
        <family val="2"/>
        <scheme val="minor"/>
      </rPr>
      <t>.</t>
    </r>
  </si>
  <si>
    <r>
      <t xml:space="preserve">4. Lucas from "HR" found a training completion date as text </t>
    </r>
    <r>
      <rPr>
        <sz val="10"/>
        <color theme="1"/>
        <rFont val="Arial Unicode MS"/>
      </rPr>
      <t>"18/10/2018"</t>
    </r>
    <r>
      <rPr>
        <sz val="11"/>
        <color theme="1"/>
        <rFont val="Aptos Narrow"/>
        <family val="2"/>
        <scheme val="minor"/>
      </rPr>
      <t xml:space="preserve">. Use </t>
    </r>
    <r>
      <rPr>
        <b/>
        <sz val="11"/>
        <color theme="1"/>
        <rFont val="Aptos Narrow"/>
        <family val="2"/>
        <scheme val="minor"/>
      </rPr>
      <t>DATEVALUE()</t>
    </r>
    <r>
      <rPr>
        <sz val="11"/>
        <color theme="1"/>
        <rFont val="Aptos Narrow"/>
        <family val="2"/>
        <scheme val="minor"/>
      </rPr>
      <t xml:space="preserve"> to change it into a proper date format.</t>
    </r>
  </si>
  <si>
    <r>
      <t xml:space="preserve">5. Emma has the sales data in text format </t>
    </r>
    <r>
      <rPr>
        <sz val="10"/>
        <color theme="1"/>
        <rFont val="Arial Unicode MS"/>
      </rPr>
      <t>"10/04/2023"</t>
    </r>
    <r>
      <rPr>
        <sz val="11"/>
        <color theme="1"/>
        <rFont val="Aptos Narrow"/>
        <family val="2"/>
        <scheme val="minor"/>
      </rPr>
      <t xml:space="preserve">. Convert the text to a proper date using </t>
    </r>
    <r>
      <rPr>
        <b/>
        <sz val="11"/>
        <color theme="1"/>
        <rFont val="Aptos Narrow"/>
        <family val="2"/>
        <scheme val="minor"/>
      </rPr>
      <t>DATEVALUE()</t>
    </r>
    <r>
      <rPr>
        <sz val="11"/>
        <color theme="1"/>
        <rFont val="Aptos Narrow"/>
        <family val="2"/>
        <scheme val="minor"/>
      </rPr>
      <t>.</t>
    </r>
  </si>
  <si>
    <r>
      <t xml:space="preserve">6. Benjamin found a contract date stored as text </t>
    </r>
    <r>
      <rPr>
        <sz val="10"/>
        <color theme="1"/>
        <rFont val="Arial Unicode MS"/>
      </rPr>
      <t>"03/03/2020"</t>
    </r>
    <r>
      <rPr>
        <sz val="11"/>
        <color theme="1"/>
        <rFont val="Aptos Narrow"/>
        <family val="2"/>
        <scheme val="minor"/>
      </rPr>
      <t xml:space="preserve">. Use </t>
    </r>
    <r>
      <rPr>
        <b/>
        <sz val="11"/>
        <color theme="1"/>
        <rFont val="Aptos Narrow"/>
        <family val="2"/>
        <scheme val="minor"/>
      </rPr>
      <t>DATEVALUE()</t>
    </r>
    <r>
      <rPr>
        <sz val="11"/>
        <color theme="1"/>
        <rFont val="Aptos Narrow"/>
        <family val="2"/>
        <scheme val="minor"/>
      </rPr>
      <t xml:space="preserve"> to convert this text into a valid date.</t>
    </r>
  </si>
  <si>
    <r>
      <t xml:space="preserve">7. Ava needs to convert the text </t>
    </r>
    <r>
      <rPr>
        <sz val="10"/>
        <color theme="1"/>
        <rFont val="Arial Unicode MS"/>
      </rPr>
      <t>"28/06/2022"</t>
    </r>
    <r>
      <rPr>
        <sz val="11"/>
        <color theme="1"/>
        <rFont val="Aptos Narrow"/>
        <family val="2"/>
        <scheme val="minor"/>
      </rPr>
      <t xml:space="preserve"> into a date for a project milestone. Use </t>
    </r>
    <r>
      <rPr>
        <b/>
        <sz val="11"/>
        <color theme="1"/>
        <rFont val="Aptos Narrow"/>
        <family val="2"/>
        <scheme val="minor"/>
      </rPr>
      <t>DATEVALUE()</t>
    </r>
    <r>
      <rPr>
        <sz val="11"/>
        <color theme="1"/>
        <rFont val="Aptos Narrow"/>
        <family val="2"/>
        <scheme val="minor"/>
      </rPr>
      <t>.</t>
    </r>
  </si>
  <si>
    <r>
      <t xml:space="preserve">8. Jack has a customer ticket resolved on </t>
    </r>
    <r>
      <rPr>
        <sz val="10"/>
        <color theme="1"/>
        <rFont val="Arial Unicode MS"/>
      </rPr>
      <t>"13/09/2021"</t>
    </r>
    <r>
      <rPr>
        <sz val="11"/>
        <color theme="1"/>
        <rFont val="Aptos Narrow"/>
        <family val="2"/>
        <scheme val="minor"/>
      </rPr>
      <t xml:space="preserve">, stored as text. Convert it to date format using </t>
    </r>
    <r>
      <rPr>
        <b/>
        <sz val="11"/>
        <color theme="1"/>
        <rFont val="Aptos Narrow"/>
        <family val="2"/>
        <scheme val="minor"/>
      </rPr>
      <t>DATEVALUE()</t>
    </r>
    <r>
      <rPr>
        <sz val="11"/>
        <color theme="1"/>
        <rFont val="Aptos Narrow"/>
        <family val="2"/>
        <scheme val="minor"/>
      </rPr>
      <t>.</t>
    </r>
  </si>
  <si>
    <r>
      <t xml:space="preserve">9. Olivia found an invoice date stored as text </t>
    </r>
    <r>
      <rPr>
        <sz val="10"/>
        <color theme="1"/>
        <rFont val="Arial Unicode MS"/>
      </rPr>
      <t>"14/07/2021"</t>
    </r>
    <r>
      <rPr>
        <sz val="11"/>
        <color theme="1"/>
        <rFont val="Aptos Narrow"/>
        <family val="2"/>
        <scheme val="minor"/>
      </rPr>
      <t xml:space="preserve">. Use </t>
    </r>
    <r>
      <rPr>
        <b/>
        <sz val="11"/>
        <color theme="1"/>
        <rFont val="Aptos Narrow"/>
        <family val="2"/>
        <scheme val="minor"/>
      </rPr>
      <t>DATEVALUE()</t>
    </r>
    <r>
      <rPr>
        <sz val="11"/>
        <color theme="1"/>
        <rFont val="Aptos Narrow"/>
        <family val="2"/>
        <scheme val="minor"/>
      </rPr>
      <t xml:space="preserve"> to convert it into a date.</t>
    </r>
  </si>
  <si>
    <r>
      <t xml:space="preserve">10. Amelia's vacation start date is stored as text </t>
    </r>
    <r>
      <rPr>
        <sz val="10"/>
        <color theme="1"/>
        <rFont val="Arial Unicode MS"/>
      </rPr>
      <t>"01/01/2023"</t>
    </r>
    <r>
      <rPr>
        <sz val="11"/>
        <color theme="1"/>
        <rFont val="Aptos Narrow"/>
        <family val="2"/>
        <scheme val="minor"/>
      </rPr>
      <t xml:space="preserve">. Use </t>
    </r>
    <r>
      <rPr>
        <b/>
        <sz val="11"/>
        <color theme="1"/>
        <rFont val="Aptos Narrow"/>
        <family val="2"/>
        <scheme val="minor"/>
      </rPr>
      <t>DATEVALUE()</t>
    </r>
    <r>
      <rPr>
        <sz val="11"/>
        <color theme="1"/>
        <rFont val="Aptos Narrow"/>
        <family val="2"/>
        <scheme val="minor"/>
      </rPr>
      <t xml:space="preserve"> to convert it into a date.</t>
    </r>
  </si>
  <si>
    <t>TEXT(value, format_text)</t>
  </si>
  <si>
    <r>
      <t xml:space="preserve">1. Jake’s salary is </t>
    </r>
    <r>
      <rPr>
        <sz val="10"/>
        <color theme="1"/>
        <rFont val="Arial Unicode MS"/>
      </rPr>
      <t>120000</t>
    </r>
    <r>
      <rPr>
        <sz val="11"/>
        <color theme="1"/>
        <rFont val="Aptos Narrow"/>
        <family val="2"/>
        <scheme val="minor"/>
      </rPr>
      <t xml:space="preserve">, but he wants it to display as </t>
    </r>
    <r>
      <rPr>
        <sz val="10"/>
        <color theme="1"/>
        <rFont val="Arial Unicode MS"/>
      </rPr>
      <t>Rs 120,000</t>
    </r>
    <r>
      <rPr>
        <sz val="11"/>
        <color theme="1"/>
        <rFont val="Aptos Narrow"/>
        <family val="2"/>
        <scheme val="minor"/>
      </rPr>
      <t xml:space="preserve"> in the report. Use the </t>
    </r>
    <r>
      <rPr>
        <b/>
        <sz val="11"/>
        <color theme="1"/>
        <rFont val="Aptos Narrow"/>
        <family val="2"/>
        <scheme val="minor"/>
      </rPr>
      <t>TEXT()</t>
    </r>
    <r>
      <rPr>
        <sz val="11"/>
        <color theme="1"/>
        <rFont val="Aptos Narrow"/>
        <family val="2"/>
        <scheme val="minor"/>
      </rPr>
      <t xml:space="preserve"> function to format it.</t>
    </r>
  </si>
  <si>
    <r>
      <t xml:space="preserve">2. Olivia needs to show a percentage value of </t>
    </r>
    <r>
      <rPr>
        <sz val="10"/>
        <color theme="1"/>
        <rFont val="Arial Unicode MS"/>
      </rPr>
      <t>0.78</t>
    </r>
    <r>
      <rPr>
        <sz val="11"/>
        <color theme="1"/>
        <rFont val="Aptos Narrow"/>
        <family val="2"/>
        <scheme val="minor"/>
      </rPr>
      <t xml:space="preserve"> as </t>
    </r>
    <r>
      <rPr>
        <sz val="10"/>
        <color theme="1"/>
        <rFont val="Arial Unicode MS"/>
      </rPr>
      <t>78%</t>
    </r>
    <r>
      <rPr>
        <sz val="11"/>
        <color theme="1"/>
        <rFont val="Aptos Narrow"/>
        <family val="2"/>
        <scheme val="minor"/>
      </rPr>
      <t xml:space="preserve"> in her presentation. Use </t>
    </r>
    <r>
      <rPr>
        <b/>
        <sz val="11"/>
        <color theme="1"/>
        <rFont val="Aptos Narrow"/>
        <family val="2"/>
        <scheme val="minor"/>
      </rPr>
      <t>TEXT()</t>
    </r>
    <r>
      <rPr>
        <sz val="11"/>
        <color theme="1"/>
        <rFont val="Aptos Narrow"/>
        <family val="2"/>
        <scheme val="minor"/>
      </rPr>
      <t xml:space="preserve"> to format the number.</t>
    </r>
  </si>
  <si>
    <r>
      <t xml:space="preserve">3. David from "Finance" wants to display the invoice total of </t>
    </r>
    <r>
      <rPr>
        <sz val="10"/>
        <color theme="1"/>
        <rFont val="Arial Unicode MS"/>
      </rPr>
      <t>550000</t>
    </r>
    <r>
      <rPr>
        <sz val="11"/>
        <color theme="1"/>
        <rFont val="Aptos Narrow"/>
        <family val="2"/>
        <scheme val="minor"/>
      </rPr>
      <t xml:space="preserve"> as </t>
    </r>
    <r>
      <rPr>
        <sz val="10"/>
        <color theme="1"/>
        <rFont val="Arial Unicode MS"/>
      </rPr>
      <t>Rs 550,000</t>
    </r>
    <r>
      <rPr>
        <sz val="11"/>
        <color theme="1"/>
        <rFont val="Aptos Narrow"/>
        <family val="2"/>
        <scheme val="minor"/>
      </rPr>
      <t xml:space="preserve">. Format the number using </t>
    </r>
    <r>
      <rPr>
        <b/>
        <sz val="11"/>
        <color theme="1"/>
        <rFont val="Aptos Narrow"/>
        <family val="2"/>
        <scheme val="minor"/>
      </rPr>
      <t>TEXT()</t>
    </r>
    <r>
      <rPr>
        <sz val="11"/>
        <color theme="1"/>
        <rFont val="Aptos Narrow"/>
        <family val="2"/>
        <scheme val="minor"/>
      </rPr>
      <t>.</t>
    </r>
  </si>
  <si>
    <r>
      <t xml:space="preserve">4. Mia wants to display a discount rate of </t>
    </r>
    <r>
      <rPr>
        <sz val="10"/>
        <color theme="1"/>
        <rFont val="Arial Unicode MS"/>
      </rPr>
      <t>0.15</t>
    </r>
    <r>
      <rPr>
        <sz val="11"/>
        <color theme="1"/>
        <rFont val="Aptos Narrow"/>
        <family val="2"/>
        <scheme val="minor"/>
      </rPr>
      <t xml:space="preserve"> as </t>
    </r>
    <r>
      <rPr>
        <sz val="10"/>
        <color theme="1"/>
        <rFont val="Arial Unicode MS"/>
      </rPr>
      <t>15%</t>
    </r>
    <r>
      <rPr>
        <sz val="11"/>
        <color theme="1"/>
        <rFont val="Aptos Narrow"/>
        <family val="2"/>
        <scheme val="minor"/>
      </rPr>
      <t xml:space="preserve">. Use </t>
    </r>
    <r>
      <rPr>
        <b/>
        <sz val="11"/>
        <color theme="1"/>
        <rFont val="Aptos Narrow"/>
        <family val="2"/>
        <scheme val="minor"/>
      </rPr>
      <t>TEXT()</t>
    </r>
    <r>
      <rPr>
        <sz val="11"/>
        <color theme="1"/>
        <rFont val="Aptos Narrow"/>
        <family val="2"/>
        <scheme val="minor"/>
      </rPr>
      <t xml:space="preserve"> to format the value.</t>
    </r>
  </si>
  <si>
    <r>
      <t xml:space="preserve">5. Lucas from "HR" wants to format the number </t>
    </r>
    <r>
      <rPr>
        <sz val="10"/>
        <color theme="1"/>
        <rFont val="Arial Unicode MS"/>
      </rPr>
      <t>10500</t>
    </r>
    <r>
      <rPr>
        <sz val="11"/>
        <color theme="1"/>
        <rFont val="Aptos Narrow"/>
        <family val="2"/>
        <scheme val="minor"/>
      </rPr>
      <t xml:space="preserve"> to show it with commas, like </t>
    </r>
    <r>
      <rPr>
        <sz val="10"/>
        <color theme="1"/>
        <rFont val="Arial Unicode MS"/>
      </rPr>
      <t>10,500</t>
    </r>
    <r>
      <rPr>
        <sz val="11"/>
        <color theme="1"/>
        <rFont val="Aptos Narrow"/>
        <family val="2"/>
        <scheme val="minor"/>
      </rPr>
      <t xml:space="preserve">. Use </t>
    </r>
    <r>
      <rPr>
        <b/>
        <sz val="11"/>
        <color theme="1"/>
        <rFont val="Aptos Narrow"/>
        <family val="2"/>
        <scheme val="minor"/>
      </rPr>
      <t>TEXT()</t>
    </r>
    <r>
      <rPr>
        <sz val="11"/>
        <color theme="1"/>
        <rFont val="Aptos Narrow"/>
        <family val="2"/>
        <scheme val="minor"/>
      </rPr>
      <t>.</t>
    </r>
  </si>
  <si>
    <r>
      <t xml:space="preserve">6. Benjamin wants to show his sales figure of </t>
    </r>
    <r>
      <rPr>
        <sz val="10"/>
        <color theme="1"/>
        <rFont val="Arial Unicode MS"/>
      </rPr>
      <t>750000</t>
    </r>
    <r>
      <rPr>
        <sz val="11"/>
        <color theme="1"/>
        <rFont val="Aptos Narrow"/>
        <family val="2"/>
        <scheme val="minor"/>
      </rPr>
      <t xml:space="preserve"> as </t>
    </r>
    <r>
      <rPr>
        <sz val="10"/>
        <color theme="1"/>
        <rFont val="Arial Unicode MS"/>
      </rPr>
      <t>Rs 750,000</t>
    </r>
    <r>
      <rPr>
        <sz val="11"/>
        <color theme="1"/>
        <rFont val="Aptos Narrow"/>
        <family val="2"/>
        <scheme val="minor"/>
      </rPr>
      <t xml:space="preserve">. Format this using </t>
    </r>
    <r>
      <rPr>
        <b/>
        <sz val="11"/>
        <color theme="1"/>
        <rFont val="Aptos Narrow"/>
        <family val="2"/>
        <scheme val="minor"/>
      </rPr>
      <t>TEXT()</t>
    </r>
    <r>
      <rPr>
        <sz val="11"/>
        <color theme="1"/>
        <rFont val="Aptos Narrow"/>
        <family val="2"/>
        <scheme val="minor"/>
      </rPr>
      <t>.</t>
    </r>
  </si>
  <si>
    <r>
      <t xml:space="preserve">7. Emma wants to format the number </t>
    </r>
    <r>
      <rPr>
        <sz val="10"/>
        <color theme="1"/>
        <rFont val="Arial Unicode MS"/>
      </rPr>
      <t>7.5</t>
    </r>
    <r>
      <rPr>
        <sz val="11"/>
        <color theme="1"/>
        <rFont val="Aptos Narrow"/>
        <family val="2"/>
        <scheme val="minor"/>
      </rPr>
      <t xml:space="preserve"> to display as </t>
    </r>
    <r>
      <rPr>
        <sz val="10"/>
        <color theme="1"/>
        <rFont val="Arial Unicode MS"/>
      </rPr>
      <t>7.5 hours</t>
    </r>
    <r>
      <rPr>
        <sz val="11"/>
        <color theme="1"/>
        <rFont val="Aptos Narrow"/>
        <family val="2"/>
        <scheme val="minor"/>
      </rPr>
      <t xml:space="preserve">. Use </t>
    </r>
    <r>
      <rPr>
        <b/>
        <sz val="11"/>
        <color theme="1"/>
        <rFont val="Aptos Narrow"/>
        <family val="2"/>
        <scheme val="minor"/>
      </rPr>
      <t>TEXT()</t>
    </r>
    <r>
      <rPr>
        <sz val="11"/>
        <color theme="1"/>
        <rFont val="Aptos Narrow"/>
        <family val="2"/>
        <scheme val="minor"/>
      </rPr>
      <t>.</t>
    </r>
  </si>
  <si>
    <r>
      <t xml:space="preserve">8. Ava needs to show a time value of </t>
    </r>
    <r>
      <rPr>
        <sz val="10"/>
        <color theme="1"/>
        <rFont val="Arial Unicode MS"/>
      </rPr>
      <t>0.5</t>
    </r>
    <r>
      <rPr>
        <sz val="11"/>
        <color theme="1"/>
        <rFont val="Aptos Narrow"/>
        <family val="2"/>
        <scheme val="minor"/>
      </rPr>
      <t xml:space="preserve"> as </t>
    </r>
    <r>
      <rPr>
        <sz val="10"/>
        <color theme="1"/>
        <rFont val="Arial Unicode MS"/>
      </rPr>
      <t>50% complete</t>
    </r>
    <r>
      <rPr>
        <sz val="11"/>
        <color theme="1"/>
        <rFont val="Aptos Narrow"/>
        <family val="2"/>
        <scheme val="minor"/>
      </rPr>
      <t xml:space="preserve">. Use </t>
    </r>
    <r>
      <rPr>
        <b/>
        <sz val="11"/>
        <color theme="1"/>
        <rFont val="Aptos Narrow"/>
        <family val="2"/>
        <scheme val="minor"/>
      </rPr>
      <t>TEXT()</t>
    </r>
    <r>
      <rPr>
        <sz val="11"/>
        <color theme="1"/>
        <rFont val="Aptos Narrow"/>
        <family val="2"/>
        <scheme val="minor"/>
      </rPr>
      <t xml:space="preserve"> to format it.</t>
    </r>
  </si>
  <si>
    <r>
      <t xml:space="preserve">9. Olivia has a number </t>
    </r>
    <r>
      <rPr>
        <sz val="10"/>
        <color theme="1"/>
        <rFont val="Arial Unicode MS"/>
      </rPr>
      <t>0.456</t>
    </r>
    <r>
      <rPr>
        <sz val="11"/>
        <color theme="1"/>
        <rFont val="Aptos Narrow"/>
        <family val="2"/>
        <scheme val="minor"/>
      </rPr>
      <t xml:space="preserve"> and wants to display it as </t>
    </r>
    <r>
      <rPr>
        <sz val="10"/>
        <color theme="1"/>
        <rFont val="Arial Unicode MS"/>
      </rPr>
      <t>45.6%</t>
    </r>
    <r>
      <rPr>
        <sz val="11"/>
        <color theme="1"/>
        <rFont val="Aptos Narrow"/>
        <family val="2"/>
        <scheme val="minor"/>
      </rPr>
      <t xml:space="preserve">. Use </t>
    </r>
    <r>
      <rPr>
        <b/>
        <sz val="11"/>
        <color theme="1"/>
        <rFont val="Aptos Narrow"/>
        <family val="2"/>
        <scheme val="minor"/>
      </rPr>
      <t>TEXT()</t>
    </r>
    <r>
      <rPr>
        <sz val="11"/>
        <color theme="1"/>
        <rFont val="Aptos Narrow"/>
        <family val="2"/>
        <scheme val="minor"/>
      </rPr>
      <t>.</t>
    </r>
  </si>
  <si>
    <r>
      <t xml:space="preserve">10. Amelia wants to format her project budget of </t>
    </r>
    <r>
      <rPr>
        <sz val="10"/>
        <color theme="1"/>
        <rFont val="Arial Unicode MS"/>
      </rPr>
      <t>1250000</t>
    </r>
    <r>
      <rPr>
        <sz val="11"/>
        <color theme="1"/>
        <rFont val="Aptos Narrow"/>
        <family val="2"/>
        <scheme val="minor"/>
      </rPr>
      <t xml:space="preserve"> as </t>
    </r>
    <r>
      <rPr>
        <sz val="10"/>
        <color theme="1"/>
        <rFont val="Arial Unicode MS"/>
      </rPr>
      <t>Rs 1,250,000</t>
    </r>
    <r>
      <rPr>
        <sz val="11"/>
        <color theme="1"/>
        <rFont val="Aptos Narrow"/>
        <family val="2"/>
        <scheme val="minor"/>
      </rPr>
      <t xml:space="preserve">. Use </t>
    </r>
    <r>
      <rPr>
        <b/>
        <sz val="11"/>
        <color theme="1"/>
        <rFont val="Aptos Narrow"/>
        <family val="2"/>
        <scheme val="minor"/>
      </rPr>
      <t>TEXT()</t>
    </r>
    <r>
      <rPr>
        <sz val="11"/>
        <color theme="1"/>
        <rFont val="Aptos Narrow"/>
        <family val="2"/>
        <scheme val="minor"/>
      </rPr>
      <t>.</t>
    </r>
  </si>
  <si>
    <t>EDATE(start_date, months)</t>
  </si>
  <si>
    <r>
      <t xml:space="preserve">1. David started working on </t>
    </r>
    <r>
      <rPr>
        <sz val="10"/>
        <color theme="1"/>
        <rFont val="Arial Unicode MS"/>
      </rPr>
      <t>01-03-2021</t>
    </r>
    <r>
      <rPr>
        <sz val="11"/>
        <color theme="1"/>
        <rFont val="Aptos Narrow"/>
        <family val="2"/>
        <scheme val="minor"/>
      </rPr>
      <t xml:space="preserve"> and wants to know the date exactly 6 months after. Use </t>
    </r>
    <r>
      <rPr>
        <b/>
        <sz val="11"/>
        <color theme="1"/>
        <rFont val="Aptos Narrow"/>
        <family val="2"/>
        <scheme val="minor"/>
      </rPr>
      <t>EDATE()</t>
    </r>
    <r>
      <rPr>
        <sz val="11"/>
        <color theme="1"/>
        <rFont val="Aptos Narrow"/>
        <family val="2"/>
        <scheme val="minor"/>
      </rPr>
      <t>.</t>
    </r>
  </si>
  <si>
    <r>
      <t xml:space="preserve">2. Mia from "Marketing" wants to know the date 9 months after her project began on </t>
    </r>
    <r>
      <rPr>
        <sz val="10"/>
        <color theme="1"/>
        <rFont val="Arial Unicode MS"/>
      </rPr>
      <t>12-05-2022</t>
    </r>
    <r>
      <rPr>
        <sz val="11"/>
        <color theme="1"/>
        <rFont val="Aptos Narrow"/>
        <family val="2"/>
        <scheme val="minor"/>
      </rPr>
      <t xml:space="preserve">. Use </t>
    </r>
    <r>
      <rPr>
        <b/>
        <sz val="11"/>
        <color theme="1"/>
        <rFont val="Aptos Narrow"/>
        <family val="2"/>
        <scheme val="minor"/>
      </rPr>
      <t>EDATE()</t>
    </r>
    <r>
      <rPr>
        <sz val="11"/>
        <color theme="1"/>
        <rFont val="Aptos Narrow"/>
        <family val="2"/>
        <scheme val="minor"/>
      </rPr>
      <t>.</t>
    </r>
  </si>
  <si>
    <r>
      <t xml:space="preserve">3. Olivia’s company gives bonuses every 12 months from her joining date, which was </t>
    </r>
    <r>
      <rPr>
        <sz val="10"/>
        <color theme="1"/>
        <rFont val="Arial Unicode MS"/>
      </rPr>
      <t>15-02-2020</t>
    </r>
    <r>
      <rPr>
        <sz val="11"/>
        <color theme="1"/>
        <rFont val="Aptos Narrow"/>
        <family val="2"/>
        <scheme val="minor"/>
      </rPr>
      <t xml:space="preserve">. Find out the next bonus date using </t>
    </r>
    <r>
      <rPr>
        <b/>
        <sz val="11"/>
        <color theme="1"/>
        <rFont val="Aptos Narrow"/>
        <family val="2"/>
        <scheme val="minor"/>
      </rPr>
      <t>EDATE()</t>
    </r>
    <r>
      <rPr>
        <sz val="11"/>
        <color theme="1"/>
        <rFont val="Aptos Narrow"/>
        <family val="2"/>
        <scheme val="minor"/>
      </rPr>
      <t>.</t>
    </r>
  </si>
  <si>
    <r>
      <t xml:space="preserve">4. Emma wants to know the date 3 months after she signed a key client contract on </t>
    </r>
    <r>
      <rPr>
        <sz val="10"/>
        <color theme="1"/>
        <rFont val="Arial Unicode MS"/>
      </rPr>
      <t>04-04-2021</t>
    </r>
    <r>
      <rPr>
        <sz val="11"/>
        <color theme="1"/>
        <rFont val="Aptos Narrow"/>
        <family val="2"/>
        <scheme val="minor"/>
      </rPr>
      <t xml:space="preserve">. Use </t>
    </r>
    <r>
      <rPr>
        <b/>
        <sz val="11"/>
        <color theme="1"/>
        <rFont val="Aptos Narrow"/>
        <family val="2"/>
        <scheme val="minor"/>
      </rPr>
      <t>EDATE()</t>
    </r>
    <r>
      <rPr>
        <sz val="11"/>
        <color theme="1"/>
        <rFont val="Aptos Narrow"/>
        <family val="2"/>
        <scheme val="minor"/>
      </rPr>
      <t>.</t>
    </r>
  </si>
  <si>
    <r>
      <t xml:space="preserve">5. Lucas from "HR" wants to know the date 5 months after he hired a new employee on </t>
    </r>
    <r>
      <rPr>
        <sz val="10"/>
        <color theme="1"/>
        <rFont val="Arial Unicode MS"/>
      </rPr>
      <t>10-07-2023</t>
    </r>
    <r>
      <rPr>
        <sz val="11"/>
        <color theme="1"/>
        <rFont val="Aptos Narrow"/>
        <family val="2"/>
        <scheme val="minor"/>
      </rPr>
      <t xml:space="preserve">. Use </t>
    </r>
    <r>
      <rPr>
        <b/>
        <sz val="11"/>
        <color theme="1"/>
        <rFont val="Aptos Narrow"/>
        <family val="2"/>
        <scheme val="minor"/>
      </rPr>
      <t>EDATE()</t>
    </r>
    <r>
      <rPr>
        <sz val="11"/>
        <color theme="1"/>
        <rFont val="Aptos Narrow"/>
        <family val="2"/>
        <scheme val="minor"/>
      </rPr>
      <t>.</t>
    </r>
  </si>
  <si>
    <r>
      <t xml:space="preserve">6. Ava’s subscription started on </t>
    </r>
    <r>
      <rPr>
        <sz val="10"/>
        <color theme="1"/>
        <rFont val="Arial Unicode MS"/>
      </rPr>
      <t>25-08-2021</t>
    </r>
    <r>
      <rPr>
        <sz val="11"/>
        <color theme="1"/>
        <rFont val="Aptos Narrow"/>
        <family val="2"/>
        <scheme val="minor"/>
      </rPr>
      <t xml:space="preserve">. She wants to know when the next renewal will be, which is 1 year after. Use </t>
    </r>
    <r>
      <rPr>
        <b/>
        <sz val="11"/>
        <color theme="1"/>
        <rFont val="Aptos Narrow"/>
        <family val="2"/>
        <scheme val="minor"/>
      </rPr>
      <t>EDATE()</t>
    </r>
    <r>
      <rPr>
        <sz val="11"/>
        <color theme="1"/>
        <rFont val="Aptos Narrow"/>
        <family val="2"/>
        <scheme val="minor"/>
      </rPr>
      <t>.</t>
    </r>
  </si>
  <si>
    <r>
      <t xml:space="preserve">7. Benjamin’s team signed a project contract on </t>
    </r>
    <r>
      <rPr>
        <sz val="10"/>
        <color theme="1"/>
        <rFont val="Arial Unicode MS"/>
      </rPr>
      <t>17-09-2020</t>
    </r>
    <r>
      <rPr>
        <sz val="11"/>
        <color theme="1"/>
        <rFont val="Aptos Narrow"/>
        <family val="2"/>
        <scheme val="minor"/>
      </rPr>
      <t xml:space="preserve">, and he wants to know the date exactly 2 years later. Use </t>
    </r>
    <r>
      <rPr>
        <b/>
        <sz val="11"/>
        <color theme="1"/>
        <rFont val="Aptos Narrow"/>
        <family val="2"/>
        <scheme val="minor"/>
      </rPr>
      <t>EDATE()</t>
    </r>
    <r>
      <rPr>
        <sz val="11"/>
        <color theme="1"/>
        <rFont val="Aptos Narrow"/>
        <family val="2"/>
        <scheme val="minor"/>
      </rPr>
      <t>.</t>
    </r>
  </si>
  <si>
    <r>
      <t xml:space="preserve">8. Amelia’s work visa expires 18 months after her issue date, </t>
    </r>
    <r>
      <rPr>
        <sz val="10"/>
        <color theme="1"/>
        <rFont val="Arial Unicode MS"/>
      </rPr>
      <t>22-06-2022</t>
    </r>
    <r>
      <rPr>
        <sz val="11"/>
        <color theme="1"/>
        <rFont val="Aptos Narrow"/>
        <family val="2"/>
        <scheme val="minor"/>
      </rPr>
      <t xml:space="preserve">. Find the expiry date using </t>
    </r>
    <r>
      <rPr>
        <b/>
        <sz val="11"/>
        <color theme="1"/>
        <rFont val="Aptos Narrow"/>
        <family val="2"/>
        <scheme val="minor"/>
      </rPr>
      <t>EDATE()</t>
    </r>
    <r>
      <rPr>
        <sz val="11"/>
        <color theme="1"/>
        <rFont val="Aptos Narrow"/>
        <family val="2"/>
        <scheme val="minor"/>
      </rPr>
      <t>.</t>
    </r>
  </si>
  <si>
    <r>
      <t xml:space="preserve">9. Jake’s rental agreement was signed on </t>
    </r>
    <r>
      <rPr>
        <sz val="10"/>
        <color theme="1"/>
        <rFont val="Arial Unicode MS"/>
      </rPr>
      <t>30-03-2022</t>
    </r>
    <r>
      <rPr>
        <sz val="11"/>
        <color theme="1"/>
        <rFont val="Aptos Narrow"/>
        <family val="2"/>
        <scheme val="minor"/>
      </rPr>
      <t xml:space="preserve">, and it renews 3 months later. Use </t>
    </r>
    <r>
      <rPr>
        <b/>
        <sz val="11"/>
        <color theme="1"/>
        <rFont val="Aptos Narrow"/>
        <family val="2"/>
        <scheme val="minor"/>
      </rPr>
      <t>EDATE()</t>
    </r>
    <r>
      <rPr>
        <sz val="11"/>
        <color theme="1"/>
        <rFont val="Aptos Narrow"/>
        <family val="2"/>
        <scheme val="minor"/>
      </rPr>
      <t xml:space="preserve"> to find the renewal date.</t>
    </r>
  </si>
  <si>
    <r>
      <t xml:space="preserve">10. Olivia’s membership started on </t>
    </r>
    <r>
      <rPr>
        <sz val="10"/>
        <color theme="1"/>
        <rFont val="Arial Unicode MS"/>
      </rPr>
      <t>10-11-2019</t>
    </r>
    <r>
      <rPr>
        <sz val="11"/>
        <color theme="1"/>
        <rFont val="Aptos Narrow"/>
        <family val="2"/>
        <scheme val="minor"/>
      </rPr>
      <t xml:space="preserve"> and is valid for 24 months. Find the expiration date using </t>
    </r>
    <r>
      <rPr>
        <b/>
        <sz val="11"/>
        <color theme="1"/>
        <rFont val="Aptos Narrow"/>
        <family val="2"/>
        <scheme val="minor"/>
      </rPr>
      <t>EDATE()</t>
    </r>
    <r>
      <rPr>
        <sz val="11"/>
        <color theme="1"/>
        <rFont val="Aptos Narrow"/>
        <family val="2"/>
        <scheme val="minor"/>
      </rPr>
      <t>.</t>
    </r>
  </si>
  <si>
    <t>EOMONTH(start_date, months)</t>
  </si>
  <si>
    <r>
      <t xml:space="preserve">1. David from "Sales" wants to know the last day of the month, 2 months after his project start date, </t>
    </r>
    <r>
      <rPr>
        <sz val="10"/>
        <color theme="1"/>
        <rFont val="Arial Unicode MS"/>
      </rPr>
      <t>15-02-2022</t>
    </r>
    <r>
      <rPr>
        <sz val="11"/>
        <color theme="1"/>
        <rFont val="Aptos Narrow"/>
        <family val="2"/>
        <scheme val="minor"/>
      </rPr>
      <t xml:space="preserve">. Use </t>
    </r>
    <r>
      <rPr>
        <b/>
        <sz val="11"/>
        <color theme="1"/>
        <rFont val="Aptos Narrow"/>
        <family val="2"/>
        <scheme val="minor"/>
      </rPr>
      <t>EOMONTH()</t>
    </r>
    <r>
      <rPr>
        <sz val="11"/>
        <color theme="1"/>
        <rFont val="Aptos Narrow"/>
        <family val="2"/>
        <scheme val="minor"/>
      </rPr>
      <t>.</t>
    </r>
  </si>
  <si>
    <r>
      <t xml:space="preserve">2. Olivia wants to know the last day of the current month, starting from </t>
    </r>
    <r>
      <rPr>
        <sz val="10"/>
        <color theme="1"/>
        <rFont val="Arial Unicode MS"/>
      </rPr>
      <t>10-10-2023</t>
    </r>
    <r>
      <rPr>
        <sz val="11"/>
        <color theme="1"/>
        <rFont val="Aptos Narrow"/>
        <family val="2"/>
        <scheme val="minor"/>
      </rPr>
      <t xml:space="preserve">. Use </t>
    </r>
    <r>
      <rPr>
        <b/>
        <sz val="11"/>
        <color theme="1"/>
        <rFont val="Aptos Narrow"/>
        <family val="2"/>
        <scheme val="minor"/>
      </rPr>
      <t>EOMONTH()</t>
    </r>
    <r>
      <rPr>
        <sz val="11"/>
        <color theme="1"/>
        <rFont val="Aptos Narrow"/>
        <family val="2"/>
        <scheme val="minor"/>
      </rPr>
      <t>.</t>
    </r>
  </si>
  <si>
    <r>
      <t xml:space="preserve">3. Jack’s project is expected to finish at the end of the month 6 months after his start date of </t>
    </r>
    <r>
      <rPr>
        <sz val="10"/>
        <color theme="1"/>
        <rFont val="Arial Unicode MS"/>
      </rPr>
      <t>14-01-2023</t>
    </r>
    <r>
      <rPr>
        <sz val="11"/>
        <color theme="1"/>
        <rFont val="Aptos Narrow"/>
        <family val="2"/>
        <scheme val="minor"/>
      </rPr>
      <t xml:space="preserve">. Use </t>
    </r>
    <r>
      <rPr>
        <b/>
        <sz val="11"/>
        <color theme="1"/>
        <rFont val="Aptos Narrow"/>
        <family val="2"/>
        <scheme val="minor"/>
      </rPr>
      <t>EOMONTH()</t>
    </r>
    <r>
      <rPr>
        <sz val="11"/>
        <color theme="1"/>
        <rFont val="Aptos Narrow"/>
        <family val="2"/>
        <scheme val="minor"/>
      </rPr>
      <t xml:space="preserve"> to find the date.</t>
    </r>
  </si>
  <si>
    <r>
      <t xml:space="preserve">4. Mia wants to know the last day of the month that is 3 months after </t>
    </r>
    <r>
      <rPr>
        <sz val="10"/>
        <color theme="1"/>
        <rFont val="Arial Unicode MS"/>
      </rPr>
      <t>20-08-2021</t>
    </r>
    <r>
      <rPr>
        <sz val="11"/>
        <color theme="1"/>
        <rFont val="Aptos Narrow"/>
        <family val="2"/>
        <scheme val="minor"/>
      </rPr>
      <t xml:space="preserve">. Use </t>
    </r>
    <r>
      <rPr>
        <b/>
        <sz val="11"/>
        <color theme="1"/>
        <rFont val="Aptos Narrow"/>
        <family val="2"/>
        <scheme val="minor"/>
      </rPr>
      <t>EOMONTH()</t>
    </r>
    <r>
      <rPr>
        <sz val="11"/>
        <color theme="1"/>
        <rFont val="Aptos Narrow"/>
        <family val="2"/>
        <scheme val="minor"/>
      </rPr>
      <t>.</t>
    </r>
  </si>
  <si>
    <r>
      <t xml:space="preserve">5. Emma signed a contract on </t>
    </r>
    <r>
      <rPr>
        <sz val="10"/>
        <color theme="1"/>
        <rFont val="Arial Unicode MS"/>
      </rPr>
      <t>05-04-2020</t>
    </r>
    <r>
      <rPr>
        <sz val="11"/>
        <color theme="1"/>
        <rFont val="Aptos Narrow"/>
        <family val="2"/>
        <scheme val="minor"/>
      </rPr>
      <t xml:space="preserve">, and she wants to know the last day of the month, 12 months after that. Use </t>
    </r>
    <r>
      <rPr>
        <b/>
        <sz val="11"/>
        <color theme="1"/>
        <rFont val="Aptos Narrow"/>
        <family val="2"/>
        <scheme val="minor"/>
      </rPr>
      <t>EOMONTH()</t>
    </r>
    <r>
      <rPr>
        <sz val="11"/>
        <color theme="1"/>
        <rFont val="Aptos Narrow"/>
        <family val="2"/>
        <scheme val="minor"/>
      </rPr>
      <t>.</t>
    </r>
  </si>
  <si>
    <r>
      <t xml:space="preserve">6. Lucas from "HR" hired an employee on </t>
    </r>
    <r>
      <rPr>
        <sz val="10"/>
        <color theme="1"/>
        <rFont val="Arial Unicode MS"/>
      </rPr>
      <t>11-11-2019</t>
    </r>
    <r>
      <rPr>
        <sz val="11"/>
        <color theme="1"/>
        <rFont val="Aptos Narrow"/>
        <family val="2"/>
        <scheme val="minor"/>
      </rPr>
      <t xml:space="preserve"> and wants to know the last day of the month 9 months later. Use </t>
    </r>
    <r>
      <rPr>
        <b/>
        <sz val="11"/>
        <color theme="1"/>
        <rFont val="Aptos Narrow"/>
        <family val="2"/>
        <scheme val="minor"/>
      </rPr>
      <t>EOMONTH()</t>
    </r>
    <r>
      <rPr>
        <sz val="11"/>
        <color theme="1"/>
        <rFont val="Aptos Narrow"/>
        <family val="2"/>
        <scheme val="minor"/>
      </rPr>
      <t>.</t>
    </r>
  </si>
  <si>
    <r>
      <t xml:space="preserve">7. Ava is calculating her report deadline, which falls on the last day of the month, 1 month after </t>
    </r>
    <r>
      <rPr>
        <sz val="10"/>
        <color theme="1"/>
        <rFont val="Arial Unicode MS"/>
      </rPr>
      <t>18-05-2021</t>
    </r>
    <r>
      <rPr>
        <sz val="11"/>
        <color theme="1"/>
        <rFont val="Aptos Narrow"/>
        <family val="2"/>
        <scheme val="minor"/>
      </rPr>
      <t xml:space="preserve">. Use </t>
    </r>
    <r>
      <rPr>
        <b/>
        <sz val="11"/>
        <color theme="1"/>
        <rFont val="Aptos Narrow"/>
        <family val="2"/>
        <scheme val="minor"/>
      </rPr>
      <t>EOMONTH()</t>
    </r>
    <r>
      <rPr>
        <sz val="11"/>
        <color theme="1"/>
        <rFont val="Aptos Narrow"/>
        <family val="2"/>
        <scheme val="minor"/>
      </rPr>
      <t>.</t>
    </r>
  </si>
  <si>
    <r>
      <t xml:space="preserve">8. Amelia needs to find the last day of the month 5 months after her project started on </t>
    </r>
    <r>
      <rPr>
        <sz val="10"/>
        <color theme="1"/>
        <rFont val="Arial Unicode MS"/>
      </rPr>
      <t>02-03-2023</t>
    </r>
    <r>
      <rPr>
        <sz val="11"/>
        <color theme="1"/>
        <rFont val="Aptos Narrow"/>
        <family val="2"/>
        <scheme val="minor"/>
      </rPr>
      <t xml:space="preserve">. Use </t>
    </r>
    <r>
      <rPr>
        <b/>
        <sz val="11"/>
        <color theme="1"/>
        <rFont val="Aptos Narrow"/>
        <family val="2"/>
        <scheme val="minor"/>
      </rPr>
      <t>EOMONTH()</t>
    </r>
    <r>
      <rPr>
        <sz val="11"/>
        <color theme="1"/>
        <rFont val="Aptos Narrow"/>
        <family val="2"/>
        <scheme val="minor"/>
      </rPr>
      <t>.</t>
    </r>
  </si>
  <si>
    <r>
      <t xml:space="preserve">9. Benjamin’s team set a deadline for the last day of the month, 4 months after the start date </t>
    </r>
    <r>
      <rPr>
        <sz val="10"/>
        <color theme="1"/>
        <rFont val="Arial Unicode MS"/>
      </rPr>
      <t>21-06-2022</t>
    </r>
    <r>
      <rPr>
        <sz val="11"/>
        <color theme="1"/>
        <rFont val="Aptos Narrow"/>
        <family val="2"/>
        <scheme val="minor"/>
      </rPr>
      <t xml:space="preserve">. Use </t>
    </r>
    <r>
      <rPr>
        <b/>
        <sz val="11"/>
        <color theme="1"/>
        <rFont val="Aptos Narrow"/>
        <family val="2"/>
        <scheme val="minor"/>
      </rPr>
      <t>EOMONTH()</t>
    </r>
    <r>
      <rPr>
        <sz val="11"/>
        <color theme="1"/>
        <rFont val="Aptos Narrow"/>
        <family val="2"/>
        <scheme val="minor"/>
      </rPr>
      <t>.</t>
    </r>
  </si>
  <si>
    <r>
      <t xml:space="preserve">10. Jake’s performance review is scheduled at the end of the month, 2 months after his last review on </t>
    </r>
    <r>
      <rPr>
        <sz val="10"/>
        <color theme="1"/>
        <rFont val="Arial Unicode MS"/>
      </rPr>
      <t>09-09-2021</t>
    </r>
    <r>
      <rPr>
        <sz val="11"/>
        <color theme="1"/>
        <rFont val="Aptos Narrow"/>
        <family val="2"/>
        <scheme val="minor"/>
      </rPr>
      <t xml:space="preserve">. Use </t>
    </r>
    <r>
      <rPr>
        <b/>
        <sz val="11"/>
        <color theme="1"/>
        <rFont val="Aptos Narrow"/>
        <family val="2"/>
        <scheme val="minor"/>
      </rPr>
      <t>EOMONTH()</t>
    </r>
    <r>
      <rPr>
        <sz val="11"/>
        <color theme="1"/>
        <rFont val="Aptos Narrow"/>
        <family val="2"/>
        <scheme val="minor"/>
      </rPr>
      <t xml:space="preserve"> to find the date.</t>
    </r>
  </si>
  <si>
    <t>WEEKDAY(serial_number, [return_type])</t>
  </si>
  <si>
    <r>
      <t xml:space="preserve">1. Jake joined the company on </t>
    </r>
    <r>
      <rPr>
        <sz val="10"/>
        <color theme="1"/>
        <rFont val="Arial Unicode MS"/>
      </rPr>
      <t>14-07-2015</t>
    </r>
    <r>
      <rPr>
        <sz val="11"/>
        <color theme="1"/>
        <rFont val="Aptos Narrow"/>
        <family val="2"/>
        <scheme val="minor"/>
      </rPr>
      <t xml:space="preserve">. What day of the week was that? Use </t>
    </r>
    <r>
      <rPr>
        <b/>
        <sz val="11"/>
        <color theme="1"/>
        <rFont val="Aptos Narrow"/>
        <family val="2"/>
        <scheme val="minor"/>
      </rPr>
      <t>WEEKDAY()</t>
    </r>
    <r>
      <rPr>
        <sz val="11"/>
        <color theme="1"/>
        <rFont val="Aptos Narrow"/>
        <family val="2"/>
        <scheme val="minor"/>
      </rPr>
      <t xml:space="preserve"> to find out.</t>
    </r>
  </si>
  <si>
    <r>
      <t xml:space="preserve">2. David from "Sales" signed a contract on </t>
    </r>
    <r>
      <rPr>
        <sz val="10"/>
        <color theme="1"/>
        <rFont val="Arial Unicode MS"/>
      </rPr>
      <t>03-03-2020</t>
    </r>
    <r>
      <rPr>
        <sz val="11"/>
        <color theme="1"/>
        <rFont val="Aptos Narrow"/>
        <family val="2"/>
        <scheme val="minor"/>
      </rPr>
      <t xml:space="preserve"> and wants to know which weekday it was. Use </t>
    </r>
    <r>
      <rPr>
        <b/>
        <sz val="11"/>
        <color theme="1"/>
        <rFont val="Aptos Narrow"/>
        <family val="2"/>
        <scheme val="minor"/>
      </rPr>
      <t>WEEKDAY()</t>
    </r>
    <r>
      <rPr>
        <sz val="11"/>
        <color theme="1"/>
        <rFont val="Aptos Narrow"/>
        <family val="2"/>
        <scheme val="minor"/>
      </rPr>
      <t>.</t>
    </r>
  </si>
  <si>
    <r>
      <t xml:space="preserve">3. Olivia wants to know which weekday her birthday fell on in </t>
    </r>
    <r>
      <rPr>
        <sz val="10"/>
        <color theme="1"/>
        <rFont val="Arial Unicode MS"/>
      </rPr>
      <t>2022</t>
    </r>
    <r>
      <rPr>
        <sz val="11"/>
        <color theme="1"/>
        <rFont val="Aptos Narrow"/>
        <family val="2"/>
        <scheme val="minor"/>
      </rPr>
      <t xml:space="preserve">, which was on </t>
    </r>
    <r>
      <rPr>
        <sz val="10"/>
        <color theme="1"/>
        <rFont val="Arial Unicode MS"/>
      </rPr>
      <t>15-08-2022</t>
    </r>
    <r>
      <rPr>
        <sz val="11"/>
        <color theme="1"/>
        <rFont val="Aptos Narrow"/>
        <family val="2"/>
        <scheme val="minor"/>
      </rPr>
      <t xml:space="preserve">. Use </t>
    </r>
    <r>
      <rPr>
        <b/>
        <sz val="11"/>
        <color theme="1"/>
        <rFont val="Aptos Narrow"/>
        <family val="2"/>
        <scheme val="minor"/>
      </rPr>
      <t>WEEKDAY()</t>
    </r>
    <r>
      <rPr>
        <sz val="11"/>
        <color theme="1"/>
        <rFont val="Aptos Narrow"/>
        <family val="2"/>
        <scheme val="minor"/>
      </rPr>
      <t>.</t>
    </r>
  </si>
  <si>
    <r>
      <t xml:space="preserve">4. Emma’s promotion date was </t>
    </r>
    <r>
      <rPr>
        <sz val="10"/>
        <color theme="1"/>
        <rFont val="Arial Unicode MS"/>
      </rPr>
      <t>06-06-2021</t>
    </r>
    <r>
      <rPr>
        <sz val="11"/>
        <color theme="1"/>
        <rFont val="Aptos Narrow"/>
        <family val="2"/>
        <scheme val="minor"/>
      </rPr>
      <t xml:space="preserve">. Use </t>
    </r>
    <r>
      <rPr>
        <b/>
        <sz val="11"/>
        <color theme="1"/>
        <rFont val="Aptos Narrow"/>
        <family val="2"/>
        <scheme val="minor"/>
      </rPr>
      <t>WEEKDAY()</t>
    </r>
    <r>
      <rPr>
        <sz val="11"/>
        <color theme="1"/>
        <rFont val="Aptos Narrow"/>
        <family val="2"/>
        <scheme val="minor"/>
      </rPr>
      <t xml:space="preserve"> to find which day of the week it was.</t>
    </r>
  </si>
  <si>
    <r>
      <t xml:space="preserve">5. Lucas from "HR" hired a key employee on </t>
    </r>
    <r>
      <rPr>
        <sz val="10"/>
        <color theme="1"/>
        <rFont val="Arial Unicode MS"/>
      </rPr>
      <t>10-02-2019</t>
    </r>
    <r>
      <rPr>
        <sz val="11"/>
        <color theme="1"/>
        <rFont val="Aptos Narrow"/>
        <family val="2"/>
        <scheme val="minor"/>
      </rPr>
      <t xml:space="preserve">. What day of the week was that? Use </t>
    </r>
    <r>
      <rPr>
        <b/>
        <sz val="11"/>
        <color theme="1"/>
        <rFont val="Aptos Narrow"/>
        <family val="2"/>
        <scheme val="minor"/>
      </rPr>
      <t>WEEKDAY()</t>
    </r>
    <r>
      <rPr>
        <sz val="11"/>
        <color theme="1"/>
        <rFont val="Aptos Narrow"/>
        <family val="2"/>
        <scheme val="minor"/>
      </rPr>
      <t>.</t>
    </r>
  </si>
  <si>
    <r>
      <t xml:space="preserve">6. Mia from "Marketing" has a project milestone on </t>
    </r>
    <r>
      <rPr>
        <sz val="10"/>
        <color theme="1"/>
        <rFont val="Arial Unicode MS"/>
      </rPr>
      <t>25-11-2020</t>
    </r>
    <r>
      <rPr>
        <sz val="11"/>
        <color theme="1"/>
        <rFont val="Aptos Narrow"/>
        <family val="2"/>
        <scheme val="minor"/>
      </rPr>
      <t xml:space="preserve"> and wants to know the weekday for this date. Use </t>
    </r>
    <r>
      <rPr>
        <b/>
        <sz val="11"/>
        <color theme="1"/>
        <rFont val="Aptos Narrow"/>
        <family val="2"/>
        <scheme val="minor"/>
      </rPr>
      <t>WEEKDAY()</t>
    </r>
    <r>
      <rPr>
        <sz val="11"/>
        <color theme="1"/>
        <rFont val="Aptos Narrow"/>
        <family val="2"/>
        <scheme val="minor"/>
      </rPr>
      <t>.</t>
    </r>
  </si>
  <si>
    <r>
      <t xml:space="preserve">7. Ava’s team completed a key task on </t>
    </r>
    <r>
      <rPr>
        <sz val="10"/>
        <color theme="1"/>
        <rFont val="Arial Unicode MS"/>
      </rPr>
      <t>29-09-2019</t>
    </r>
    <r>
      <rPr>
        <sz val="11"/>
        <color theme="1"/>
        <rFont val="Aptos Narrow"/>
        <family val="2"/>
        <scheme val="minor"/>
      </rPr>
      <t xml:space="preserve">. Use </t>
    </r>
    <r>
      <rPr>
        <b/>
        <sz val="11"/>
        <color theme="1"/>
        <rFont val="Aptos Narrow"/>
        <family val="2"/>
        <scheme val="minor"/>
      </rPr>
      <t>WEEKDAY()</t>
    </r>
    <r>
      <rPr>
        <sz val="11"/>
        <color theme="1"/>
        <rFont val="Aptos Narrow"/>
        <family val="2"/>
        <scheme val="minor"/>
      </rPr>
      <t xml:space="preserve"> to find the day of the week.</t>
    </r>
  </si>
  <si>
    <r>
      <t xml:space="preserve">8. Amelia is checking the weekday for an upcoming client meeting scheduled on </t>
    </r>
    <r>
      <rPr>
        <sz val="10"/>
        <color theme="1"/>
        <rFont val="Arial Unicode MS"/>
      </rPr>
      <t>12-12-2023</t>
    </r>
    <r>
      <rPr>
        <sz val="11"/>
        <color theme="1"/>
        <rFont val="Aptos Narrow"/>
        <family val="2"/>
        <scheme val="minor"/>
      </rPr>
      <t xml:space="preserve">. Use </t>
    </r>
    <r>
      <rPr>
        <b/>
        <sz val="11"/>
        <color theme="1"/>
        <rFont val="Aptos Narrow"/>
        <family val="2"/>
        <scheme val="minor"/>
      </rPr>
      <t>WEEKDAY()</t>
    </r>
    <r>
      <rPr>
        <sz val="11"/>
        <color theme="1"/>
        <rFont val="Aptos Narrow"/>
        <family val="2"/>
        <scheme val="minor"/>
      </rPr>
      <t>.</t>
    </r>
  </si>
  <si>
    <r>
      <t xml:space="preserve">9. Benjamin from "Sales" closed a major deal on </t>
    </r>
    <r>
      <rPr>
        <sz val="10"/>
        <color theme="1"/>
        <rFont val="Arial Unicode MS"/>
      </rPr>
      <t>01-10-2020</t>
    </r>
    <r>
      <rPr>
        <sz val="11"/>
        <color theme="1"/>
        <rFont val="Aptos Narrow"/>
        <family val="2"/>
        <scheme val="minor"/>
      </rPr>
      <t xml:space="preserve">. He wants to know the day of the week it happened. Use </t>
    </r>
    <r>
      <rPr>
        <b/>
        <sz val="11"/>
        <color theme="1"/>
        <rFont val="Aptos Narrow"/>
        <family val="2"/>
        <scheme val="minor"/>
      </rPr>
      <t>WEEKDAY()</t>
    </r>
    <r>
      <rPr>
        <sz val="11"/>
        <color theme="1"/>
        <rFont val="Aptos Narrow"/>
        <family val="2"/>
        <scheme val="minor"/>
      </rPr>
      <t xml:space="preserve"> to find out.</t>
    </r>
  </si>
  <si>
    <r>
      <t xml:space="preserve">10. Jack from "Customer Support" wants to know which day of the week he started working, which was on </t>
    </r>
    <r>
      <rPr>
        <sz val="10"/>
        <color theme="1"/>
        <rFont val="Arial Unicode MS"/>
      </rPr>
      <t>05-09-2021</t>
    </r>
    <r>
      <rPr>
        <sz val="11"/>
        <color theme="1"/>
        <rFont val="Aptos Narrow"/>
        <family val="2"/>
        <scheme val="minor"/>
      </rPr>
      <t xml:space="preserve">. Use </t>
    </r>
    <r>
      <rPr>
        <b/>
        <sz val="11"/>
        <color theme="1"/>
        <rFont val="Aptos Narrow"/>
        <family val="2"/>
        <scheme val="minor"/>
      </rPr>
      <t>WEEKDAY()</t>
    </r>
    <r>
      <rPr>
        <sz val="11"/>
        <color theme="1"/>
        <rFont val="Aptos Narrow"/>
        <family val="2"/>
        <scheme val="minor"/>
      </rPr>
      <t xml:space="preserve"> to determine the day.</t>
    </r>
  </si>
  <si>
    <t>WEEKNUM(serial_number, [return_type])</t>
  </si>
  <si>
    <r>
      <t xml:space="preserve">1. Jake wants to know in which week of the year his project, started on </t>
    </r>
    <r>
      <rPr>
        <sz val="10"/>
        <color theme="1"/>
        <rFont val="Arial Unicode MS"/>
      </rPr>
      <t>01-02-2021</t>
    </r>
    <r>
      <rPr>
        <sz val="11"/>
        <color theme="1"/>
        <rFont val="Aptos Narrow"/>
        <family val="2"/>
        <scheme val="minor"/>
      </rPr>
      <t xml:space="preserve">, falls. Use </t>
    </r>
    <r>
      <rPr>
        <b/>
        <sz val="11"/>
        <color theme="1"/>
        <rFont val="Aptos Narrow"/>
        <family val="2"/>
        <scheme val="minor"/>
      </rPr>
      <t>WEEKNUM()</t>
    </r>
    <r>
      <rPr>
        <sz val="11"/>
        <color theme="1"/>
        <rFont val="Aptos Narrow"/>
        <family val="2"/>
        <scheme val="minor"/>
      </rPr>
      <t xml:space="preserve"> to find out.</t>
    </r>
  </si>
  <si>
    <r>
      <t xml:space="preserve">2. Olivia is planning her team’s work for the year and needs to know the week number for the date </t>
    </r>
    <r>
      <rPr>
        <sz val="10"/>
        <color theme="1"/>
        <rFont val="Arial Unicode MS"/>
      </rPr>
      <t>17-04-2023</t>
    </r>
    <r>
      <rPr>
        <sz val="11"/>
        <color theme="1"/>
        <rFont val="Aptos Narrow"/>
        <family val="2"/>
        <scheme val="minor"/>
      </rPr>
      <t xml:space="preserve">. Use </t>
    </r>
    <r>
      <rPr>
        <b/>
        <sz val="11"/>
        <color theme="1"/>
        <rFont val="Aptos Narrow"/>
        <family val="2"/>
        <scheme val="minor"/>
      </rPr>
      <t>WEEKNUM()</t>
    </r>
    <r>
      <rPr>
        <sz val="11"/>
        <color theme="1"/>
        <rFont val="Aptos Narrow"/>
        <family val="2"/>
        <scheme val="minor"/>
      </rPr>
      <t>.</t>
    </r>
  </si>
  <si>
    <r>
      <t xml:space="preserve">3. David wants to find out which week of the year a key contract signed on </t>
    </r>
    <r>
      <rPr>
        <sz val="10"/>
        <color theme="1"/>
        <rFont val="Arial Unicode MS"/>
      </rPr>
      <t>12-08-2022</t>
    </r>
    <r>
      <rPr>
        <sz val="11"/>
        <color theme="1"/>
        <rFont val="Aptos Narrow"/>
        <family val="2"/>
        <scheme val="minor"/>
      </rPr>
      <t xml:space="preserve"> belongs to. Use </t>
    </r>
    <r>
      <rPr>
        <b/>
        <sz val="11"/>
        <color theme="1"/>
        <rFont val="Aptos Narrow"/>
        <family val="2"/>
        <scheme val="minor"/>
      </rPr>
      <t>WEEKNUM()</t>
    </r>
    <r>
      <rPr>
        <sz val="11"/>
        <color theme="1"/>
        <rFont val="Aptos Narrow"/>
        <family val="2"/>
        <scheme val="minor"/>
      </rPr>
      <t>.</t>
    </r>
  </si>
  <si>
    <r>
      <t xml:space="preserve">4. Mia from "Marketing" is organizing a campaign and wants to know which week number the campaign starting on </t>
    </r>
    <r>
      <rPr>
        <sz val="10"/>
        <color theme="1"/>
        <rFont val="Arial Unicode MS"/>
      </rPr>
      <t>10-07-2024</t>
    </r>
    <r>
      <rPr>
        <sz val="11"/>
        <color theme="1"/>
        <rFont val="Aptos Narrow"/>
        <family val="2"/>
        <scheme val="minor"/>
      </rPr>
      <t xml:space="preserve"> falls into. Use </t>
    </r>
    <r>
      <rPr>
        <b/>
        <sz val="11"/>
        <color theme="1"/>
        <rFont val="Aptos Narrow"/>
        <family val="2"/>
        <scheme val="minor"/>
      </rPr>
      <t>WEEKNUM()</t>
    </r>
    <r>
      <rPr>
        <sz val="11"/>
        <color theme="1"/>
        <rFont val="Aptos Narrow"/>
        <family val="2"/>
        <scheme val="minor"/>
      </rPr>
      <t>.</t>
    </r>
  </si>
  <si>
    <r>
      <t xml:space="preserve">5. Emma has a report due on </t>
    </r>
    <r>
      <rPr>
        <sz val="10"/>
        <color theme="1"/>
        <rFont val="Arial Unicode MS"/>
      </rPr>
      <t>03-09-2023</t>
    </r>
    <r>
      <rPr>
        <sz val="11"/>
        <color theme="1"/>
        <rFont val="Aptos Narrow"/>
        <family val="2"/>
        <scheme val="minor"/>
      </rPr>
      <t xml:space="preserve"> and needs to know the week number for that date. Use </t>
    </r>
    <r>
      <rPr>
        <b/>
        <sz val="11"/>
        <color theme="1"/>
        <rFont val="Aptos Narrow"/>
        <family val="2"/>
        <scheme val="minor"/>
      </rPr>
      <t>WEEKNUM()</t>
    </r>
    <r>
      <rPr>
        <sz val="11"/>
        <color theme="1"/>
        <rFont val="Aptos Narrow"/>
        <family val="2"/>
        <scheme val="minor"/>
      </rPr>
      <t xml:space="preserve"> to determine it.</t>
    </r>
  </si>
  <si>
    <r>
      <t xml:space="preserve">6. Lucas from "HR" wants to track the start of his training program, which begins on </t>
    </r>
    <r>
      <rPr>
        <sz val="10"/>
        <color theme="1"/>
        <rFont val="Arial Unicode MS"/>
      </rPr>
      <t>20-01-2025</t>
    </r>
    <r>
      <rPr>
        <sz val="11"/>
        <color theme="1"/>
        <rFont val="Aptos Narrow"/>
        <family val="2"/>
        <scheme val="minor"/>
      </rPr>
      <t xml:space="preserve">. Find the week number using </t>
    </r>
    <r>
      <rPr>
        <b/>
        <sz val="11"/>
        <color theme="1"/>
        <rFont val="Aptos Narrow"/>
        <family val="2"/>
        <scheme val="minor"/>
      </rPr>
      <t>WEEKNUM()</t>
    </r>
    <r>
      <rPr>
        <sz val="11"/>
        <color theme="1"/>
        <rFont val="Aptos Narrow"/>
        <family val="2"/>
        <scheme val="minor"/>
      </rPr>
      <t>.</t>
    </r>
  </si>
  <si>
    <r>
      <t xml:space="preserve">7. Ava from "Engineering" completed a project milestone on </t>
    </r>
    <r>
      <rPr>
        <sz val="10"/>
        <color theme="1"/>
        <rFont val="Arial Unicode MS"/>
      </rPr>
      <t>18-06-2021</t>
    </r>
    <r>
      <rPr>
        <sz val="11"/>
        <color theme="1"/>
        <rFont val="Aptos Narrow"/>
        <family val="2"/>
        <scheme val="minor"/>
      </rPr>
      <t xml:space="preserve"> and wants to know the week number it falls into. Use </t>
    </r>
    <r>
      <rPr>
        <b/>
        <sz val="11"/>
        <color theme="1"/>
        <rFont val="Aptos Narrow"/>
        <family val="2"/>
        <scheme val="minor"/>
      </rPr>
      <t>WEEKNUM()</t>
    </r>
    <r>
      <rPr>
        <sz val="11"/>
        <color theme="1"/>
        <rFont val="Aptos Narrow"/>
        <family val="2"/>
        <scheme val="minor"/>
      </rPr>
      <t>.</t>
    </r>
  </si>
  <si>
    <r>
      <t xml:space="preserve">8. Amelia from "Sales" wants to know which week number her promotion, effective on </t>
    </r>
    <r>
      <rPr>
        <sz val="10"/>
        <color theme="1"/>
        <rFont val="Arial Unicode MS"/>
      </rPr>
      <t>15-03-2023</t>
    </r>
    <r>
      <rPr>
        <sz val="11"/>
        <color theme="1"/>
        <rFont val="Aptos Narrow"/>
        <family val="2"/>
        <scheme val="minor"/>
      </rPr>
      <t xml:space="preserve">, belongs to. Use </t>
    </r>
    <r>
      <rPr>
        <b/>
        <sz val="11"/>
        <color theme="1"/>
        <rFont val="Aptos Narrow"/>
        <family val="2"/>
        <scheme val="minor"/>
      </rPr>
      <t>WEEKNUM()</t>
    </r>
    <r>
      <rPr>
        <sz val="11"/>
        <color theme="1"/>
        <rFont val="Aptos Narrow"/>
        <family val="2"/>
        <scheme val="minor"/>
      </rPr>
      <t>.</t>
    </r>
  </si>
  <si>
    <r>
      <t xml:space="preserve">9. Benjamin has an event scheduled for </t>
    </r>
    <r>
      <rPr>
        <sz val="10"/>
        <color theme="1"/>
        <rFont val="Arial Unicode MS"/>
      </rPr>
      <t>25-11-2023</t>
    </r>
    <r>
      <rPr>
        <sz val="11"/>
        <color theme="1"/>
        <rFont val="Aptos Narrow"/>
        <family val="2"/>
        <scheme val="minor"/>
      </rPr>
      <t xml:space="preserve"> and needs to determine which week number it falls into. Use </t>
    </r>
    <r>
      <rPr>
        <b/>
        <sz val="11"/>
        <color theme="1"/>
        <rFont val="Aptos Narrow"/>
        <family val="2"/>
        <scheme val="minor"/>
      </rPr>
      <t>WEEKNUM()</t>
    </r>
    <r>
      <rPr>
        <sz val="11"/>
        <color theme="1"/>
        <rFont val="Aptos Narrow"/>
        <family val="2"/>
        <scheme val="minor"/>
      </rPr>
      <t>.</t>
    </r>
  </si>
  <si>
    <r>
      <t xml:space="preserve">10. Jack wants to find the week number for his vacation, which starts on </t>
    </r>
    <r>
      <rPr>
        <sz val="10"/>
        <color theme="1"/>
        <rFont val="Arial Unicode MS"/>
      </rPr>
      <t>10-05-2022</t>
    </r>
    <r>
      <rPr>
        <sz val="11"/>
        <color theme="1"/>
        <rFont val="Aptos Narrow"/>
        <family val="2"/>
        <scheme val="minor"/>
      </rPr>
      <t xml:space="preserve">. Use </t>
    </r>
    <r>
      <rPr>
        <b/>
        <sz val="11"/>
        <color theme="1"/>
        <rFont val="Aptos Narrow"/>
        <family val="2"/>
        <scheme val="minor"/>
      </rPr>
      <t>WEEKNUM()</t>
    </r>
    <r>
      <rPr>
        <sz val="11"/>
        <color theme="1"/>
        <rFont val="Aptos Narrow"/>
        <family val="2"/>
        <scheme val="minor"/>
      </rPr>
      <t xml:space="preserve"> to find it.</t>
    </r>
  </si>
  <si>
    <t>NETWORKDAYS(start_date, end_date, [holidays])</t>
  </si>
  <si>
    <r>
      <t xml:space="preserve">1. Jake wants to calculate the number of working days between his start date, </t>
    </r>
    <r>
      <rPr>
        <sz val="10"/>
        <color theme="1"/>
        <rFont val="Arial Unicode MS"/>
      </rPr>
      <t>01-04-2023</t>
    </r>
    <r>
      <rPr>
        <sz val="11"/>
        <color theme="1"/>
        <rFont val="Aptos Narrow"/>
        <family val="2"/>
        <scheme val="minor"/>
      </rPr>
      <t xml:space="preserve">, and the project deadline, </t>
    </r>
    <r>
      <rPr>
        <sz val="10"/>
        <color theme="1"/>
        <rFont val="Arial Unicode MS"/>
      </rPr>
      <t>30-04-2023</t>
    </r>
    <r>
      <rPr>
        <sz val="11"/>
        <color theme="1"/>
        <rFont val="Aptos Narrow"/>
        <family val="2"/>
        <scheme val="minor"/>
      </rPr>
      <t xml:space="preserve">, excluding weekends. Use </t>
    </r>
    <r>
      <rPr>
        <b/>
        <sz val="11"/>
        <color theme="1"/>
        <rFont val="Aptos Narrow"/>
        <family val="2"/>
        <scheme val="minor"/>
      </rPr>
      <t>NETWORKDAYS()</t>
    </r>
    <r>
      <rPr>
        <sz val="11"/>
        <color theme="1"/>
        <rFont val="Aptos Narrow"/>
        <family val="2"/>
        <scheme val="minor"/>
      </rPr>
      <t>.</t>
    </r>
  </si>
  <si>
    <r>
      <t xml:space="preserve">2. Olivia has a project that runs from </t>
    </r>
    <r>
      <rPr>
        <sz val="10"/>
        <color theme="1"/>
        <rFont val="Arial Unicode MS"/>
      </rPr>
      <t>05-09-2022</t>
    </r>
    <r>
      <rPr>
        <sz val="11"/>
        <color theme="1"/>
        <rFont val="Aptos Narrow"/>
        <family val="2"/>
        <scheme val="minor"/>
      </rPr>
      <t xml:space="preserve"> to </t>
    </r>
    <r>
      <rPr>
        <sz val="10"/>
        <color theme="1"/>
        <rFont val="Arial Unicode MS"/>
      </rPr>
      <t>20-09-2022</t>
    </r>
    <r>
      <rPr>
        <sz val="11"/>
        <color theme="1"/>
        <rFont val="Aptos Narrow"/>
        <family val="2"/>
        <scheme val="minor"/>
      </rPr>
      <t xml:space="preserve">, and she wants to know how many working days it includes, excluding weekends and holidays. Use </t>
    </r>
    <r>
      <rPr>
        <b/>
        <sz val="11"/>
        <color theme="1"/>
        <rFont val="Aptos Narrow"/>
        <family val="2"/>
        <scheme val="minor"/>
      </rPr>
      <t>NETWORKDAYS()</t>
    </r>
    <r>
      <rPr>
        <sz val="11"/>
        <color theme="1"/>
        <rFont val="Aptos Narrow"/>
        <family val="2"/>
        <scheme val="minor"/>
      </rPr>
      <t>.</t>
    </r>
  </si>
  <si>
    <r>
      <t xml:space="preserve">3. Mia wants to calculate the number of working days between </t>
    </r>
    <r>
      <rPr>
        <sz val="10"/>
        <color theme="1"/>
        <rFont val="Arial Unicode MS"/>
      </rPr>
      <t>01-07-2022</t>
    </r>
    <r>
      <rPr>
        <sz val="11"/>
        <color theme="1"/>
        <rFont val="Aptos Narrow"/>
        <family val="2"/>
        <scheme val="minor"/>
      </rPr>
      <t xml:space="preserve"> and </t>
    </r>
    <r>
      <rPr>
        <sz val="10"/>
        <color theme="1"/>
        <rFont val="Arial Unicode MS"/>
      </rPr>
      <t>31-07-2022</t>
    </r>
    <r>
      <rPr>
        <sz val="11"/>
        <color theme="1"/>
        <rFont val="Aptos Narrow"/>
        <family val="2"/>
        <scheme val="minor"/>
      </rPr>
      <t xml:space="preserve">, with no holidays. Use </t>
    </r>
    <r>
      <rPr>
        <b/>
        <sz val="11"/>
        <color theme="1"/>
        <rFont val="Aptos Narrow"/>
        <family val="2"/>
        <scheme val="minor"/>
      </rPr>
      <t>NETWORKDAYS()</t>
    </r>
    <r>
      <rPr>
        <sz val="11"/>
        <color theme="1"/>
        <rFont val="Aptos Narrow"/>
        <family val="2"/>
        <scheme val="minor"/>
      </rPr>
      <t>.</t>
    </r>
  </si>
  <si>
    <r>
      <t xml:space="preserve">4. Lucas from "HR" wants to find out how many working days are there between </t>
    </r>
    <r>
      <rPr>
        <sz val="10"/>
        <color theme="1"/>
        <rFont val="Arial Unicode MS"/>
      </rPr>
      <t>10-08-2023</t>
    </r>
    <r>
      <rPr>
        <sz val="11"/>
        <color theme="1"/>
        <rFont val="Aptos Narrow"/>
        <family val="2"/>
        <scheme val="minor"/>
      </rPr>
      <t xml:space="preserve"> and </t>
    </r>
    <r>
      <rPr>
        <sz val="10"/>
        <color theme="1"/>
        <rFont val="Arial Unicode MS"/>
      </rPr>
      <t>25-08-2023</t>
    </r>
    <r>
      <rPr>
        <sz val="11"/>
        <color theme="1"/>
        <rFont val="Aptos Narrow"/>
        <family val="2"/>
        <scheme val="minor"/>
      </rPr>
      <t xml:space="preserve">, excluding weekends. Use </t>
    </r>
    <r>
      <rPr>
        <b/>
        <sz val="11"/>
        <color theme="1"/>
        <rFont val="Aptos Narrow"/>
        <family val="2"/>
        <scheme val="minor"/>
      </rPr>
      <t>NETWORKDAYS()</t>
    </r>
    <r>
      <rPr>
        <sz val="11"/>
        <color theme="1"/>
        <rFont val="Aptos Narrow"/>
        <family val="2"/>
        <scheme val="minor"/>
      </rPr>
      <t>.</t>
    </r>
  </si>
  <si>
    <r>
      <t xml:space="preserve">5. Emma’s project spans from </t>
    </r>
    <r>
      <rPr>
        <sz val="10"/>
        <color theme="1"/>
        <rFont val="Arial Unicode MS"/>
      </rPr>
      <t>01-10-2023</t>
    </r>
    <r>
      <rPr>
        <sz val="11"/>
        <color theme="1"/>
        <rFont val="Aptos Narrow"/>
        <family val="2"/>
        <scheme val="minor"/>
      </rPr>
      <t xml:space="preserve"> to </t>
    </r>
    <r>
      <rPr>
        <sz val="10"/>
        <color theme="1"/>
        <rFont val="Arial Unicode MS"/>
      </rPr>
      <t>31-10-2023</t>
    </r>
    <r>
      <rPr>
        <sz val="11"/>
        <color theme="1"/>
        <rFont val="Aptos Narrow"/>
        <family val="2"/>
        <scheme val="minor"/>
      </rPr>
      <t xml:space="preserve">, and she wants to exclude weekends and any holidays. Use </t>
    </r>
    <r>
      <rPr>
        <b/>
        <sz val="11"/>
        <color theme="1"/>
        <rFont val="Aptos Narrow"/>
        <family val="2"/>
        <scheme val="minor"/>
      </rPr>
      <t>NETWORKDAYS()</t>
    </r>
    <r>
      <rPr>
        <sz val="11"/>
        <color theme="1"/>
        <rFont val="Aptos Narrow"/>
        <family val="2"/>
        <scheme val="minor"/>
      </rPr>
      <t>.</t>
    </r>
  </si>
  <si>
    <r>
      <t xml:space="preserve">6. Benjamin is tracking a project timeline from </t>
    </r>
    <r>
      <rPr>
        <sz val="10"/>
        <color theme="1"/>
        <rFont val="Arial Unicode MS"/>
      </rPr>
      <t>20-05-2024</t>
    </r>
    <r>
      <rPr>
        <sz val="11"/>
        <color theme="1"/>
        <rFont val="Aptos Narrow"/>
        <family val="2"/>
        <scheme val="minor"/>
      </rPr>
      <t xml:space="preserve"> to </t>
    </r>
    <r>
      <rPr>
        <sz val="10"/>
        <color theme="1"/>
        <rFont val="Arial Unicode MS"/>
      </rPr>
      <t>10-06-2024</t>
    </r>
    <r>
      <rPr>
        <sz val="11"/>
        <color theme="1"/>
        <rFont val="Aptos Narrow"/>
        <family val="2"/>
        <scheme val="minor"/>
      </rPr>
      <t xml:space="preserve">. How many working days are there between these dates? Use </t>
    </r>
    <r>
      <rPr>
        <b/>
        <sz val="11"/>
        <color theme="1"/>
        <rFont val="Aptos Narrow"/>
        <family val="2"/>
        <scheme val="minor"/>
      </rPr>
      <t>NETWORKDAYS()</t>
    </r>
    <r>
      <rPr>
        <sz val="11"/>
        <color theme="1"/>
        <rFont val="Aptos Narrow"/>
        <family val="2"/>
        <scheme val="minor"/>
      </rPr>
      <t>.</t>
    </r>
  </si>
  <si>
    <r>
      <t xml:space="preserve">7. Jack wants to calculate the number of working days from </t>
    </r>
    <r>
      <rPr>
        <sz val="10"/>
        <color theme="1"/>
        <rFont val="Arial Unicode MS"/>
      </rPr>
      <t>10-02-2023</t>
    </r>
    <r>
      <rPr>
        <sz val="11"/>
        <color theme="1"/>
        <rFont val="Aptos Narrow"/>
        <family val="2"/>
        <scheme val="minor"/>
      </rPr>
      <t xml:space="preserve"> to </t>
    </r>
    <r>
      <rPr>
        <sz val="10"/>
        <color theme="1"/>
        <rFont val="Arial Unicode MS"/>
      </rPr>
      <t>20-02-2023</t>
    </r>
    <r>
      <rPr>
        <sz val="11"/>
        <color theme="1"/>
        <rFont val="Aptos Narrow"/>
        <family val="2"/>
        <scheme val="minor"/>
      </rPr>
      <t xml:space="preserve">, excluding weekends. Use </t>
    </r>
    <r>
      <rPr>
        <b/>
        <sz val="11"/>
        <color theme="1"/>
        <rFont val="Aptos Narrow"/>
        <family val="2"/>
        <scheme val="minor"/>
      </rPr>
      <t>NETWORKDAYS()</t>
    </r>
    <r>
      <rPr>
        <sz val="11"/>
        <color theme="1"/>
        <rFont val="Aptos Narrow"/>
        <family val="2"/>
        <scheme val="minor"/>
      </rPr>
      <t>.</t>
    </r>
  </si>
  <si>
    <r>
      <t xml:space="preserve">8. Ava wants to know the number of working days between </t>
    </r>
    <r>
      <rPr>
        <sz val="10"/>
        <color theme="1"/>
        <rFont val="Arial Unicode MS"/>
      </rPr>
      <t>15-12-2023</t>
    </r>
    <r>
      <rPr>
        <sz val="11"/>
        <color theme="1"/>
        <rFont val="Aptos Narrow"/>
        <family val="2"/>
        <scheme val="minor"/>
      </rPr>
      <t xml:space="preserve"> and </t>
    </r>
    <r>
      <rPr>
        <sz val="10"/>
        <color theme="1"/>
        <rFont val="Arial Unicode MS"/>
      </rPr>
      <t>30-12-2023</t>
    </r>
    <r>
      <rPr>
        <sz val="11"/>
        <color theme="1"/>
        <rFont val="Aptos Narrow"/>
        <family val="2"/>
        <scheme val="minor"/>
      </rPr>
      <t xml:space="preserve">, excluding weekends. Use </t>
    </r>
    <r>
      <rPr>
        <b/>
        <sz val="11"/>
        <color theme="1"/>
        <rFont val="Aptos Narrow"/>
        <family val="2"/>
        <scheme val="minor"/>
      </rPr>
      <t>NETWORKDAYS()</t>
    </r>
    <r>
      <rPr>
        <sz val="11"/>
        <color theme="1"/>
        <rFont val="Aptos Narrow"/>
        <family val="2"/>
        <scheme val="minor"/>
      </rPr>
      <t>.</t>
    </r>
  </si>
  <si>
    <r>
      <t xml:space="preserve">9. David from "Finance" is preparing a project report and wants to calculate the number of working days between </t>
    </r>
    <r>
      <rPr>
        <sz val="10"/>
        <color theme="1"/>
        <rFont val="Arial Unicode MS"/>
      </rPr>
      <t>01-03-2023</t>
    </r>
    <r>
      <rPr>
        <sz val="11"/>
        <color theme="1"/>
        <rFont val="Aptos Narrow"/>
        <family val="2"/>
        <scheme val="minor"/>
      </rPr>
      <t xml:space="preserve"> and </t>
    </r>
    <r>
      <rPr>
        <sz val="10"/>
        <color theme="1"/>
        <rFont val="Arial Unicode MS"/>
      </rPr>
      <t>20-03-2023</t>
    </r>
    <r>
      <rPr>
        <sz val="11"/>
        <color theme="1"/>
        <rFont val="Aptos Narrow"/>
        <family val="2"/>
        <scheme val="minor"/>
      </rPr>
      <t xml:space="preserve">. Use </t>
    </r>
    <r>
      <rPr>
        <b/>
        <sz val="11"/>
        <color theme="1"/>
        <rFont val="Aptos Narrow"/>
        <family val="2"/>
        <scheme val="minor"/>
      </rPr>
      <t>NETWORKDAYS()</t>
    </r>
    <r>
      <rPr>
        <sz val="11"/>
        <color theme="1"/>
        <rFont val="Aptos Narrow"/>
        <family val="2"/>
        <scheme val="minor"/>
      </rPr>
      <t>.</t>
    </r>
  </si>
  <si>
    <r>
      <t xml:space="preserve">10. Amelia is calculating the working days between </t>
    </r>
    <r>
      <rPr>
        <sz val="10"/>
        <color theme="1"/>
        <rFont val="Arial Unicode MS"/>
      </rPr>
      <t>12-04-2024</t>
    </r>
    <r>
      <rPr>
        <sz val="11"/>
        <color theme="1"/>
        <rFont val="Aptos Narrow"/>
        <family val="2"/>
        <scheme val="minor"/>
      </rPr>
      <t xml:space="preserve"> and </t>
    </r>
    <r>
      <rPr>
        <sz val="10"/>
        <color theme="1"/>
        <rFont val="Arial Unicode MS"/>
      </rPr>
      <t>30-04-2024</t>
    </r>
    <r>
      <rPr>
        <sz val="11"/>
        <color theme="1"/>
        <rFont val="Aptos Narrow"/>
        <family val="2"/>
        <scheme val="minor"/>
      </rPr>
      <t xml:space="preserve">, excluding weekends. Use </t>
    </r>
    <r>
      <rPr>
        <b/>
        <sz val="11"/>
        <color theme="1"/>
        <rFont val="Aptos Narrow"/>
        <family val="2"/>
        <scheme val="minor"/>
      </rPr>
      <t>NETWORKDAYS()</t>
    </r>
    <r>
      <rPr>
        <sz val="11"/>
        <color theme="1"/>
        <rFont val="Aptos Narrow"/>
        <family val="2"/>
        <scheme val="minor"/>
      </rPr>
      <t>.</t>
    </r>
  </si>
  <si>
    <t>NETWORKDAYS.INTL(start_date, end_date, [weekend], [holidays])</t>
  </si>
  <si>
    <r>
      <t xml:space="preserve">1. Olivia wants to calculate the number of working days between </t>
    </r>
    <r>
      <rPr>
        <sz val="10"/>
        <color theme="1"/>
        <rFont val="Arial Unicode MS"/>
      </rPr>
      <t>01-05-2023</t>
    </r>
    <r>
      <rPr>
        <sz val="11"/>
        <color theme="1"/>
        <rFont val="Aptos Narrow"/>
        <family val="2"/>
        <scheme val="minor"/>
      </rPr>
      <t xml:space="preserve"> and </t>
    </r>
    <r>
      <rPr>
        <sz val="10"/>
        <color theme="1"/>
        <rFont val="Arial Unicode MS"/>
      </rPr>
      <t>20-05-2023</t>
    </r>
    <r>
      <rPr>
        <sz val="11"/>
        <color theme="1"/>
        <rFont val="Aptos Narrow"/>
        <family val="2"/>
        <scheme val="minor"/>
      </rPr>
      <t xml:space="preserve">, considering that her company works on Saturdays but not Sundays. Use </t>
    </r>
    <r>
      <rPr>
        <b/>
        <sz val="11"/>
        <color theme="1"/>
        <rFont val="Aptos Narrow"/>
        <family val="2"/>
        <scheme val="minor"/>
      </rPr>
      <t>NETWORKDAYS.INTL()</t>
    </r>
    <r>
      <rPr>
        <sz val="11"/>
        <color theme="1"/>
        <rFont val="Aptos Narrow"/>
        <family val="2"/>
        <scheme val="minor"/>
      </rPr>
      <t>.</t>
    </r>
  </si>
  <si>
    <r>
      <t xml:space="preserve">2. Jake’s team has a project running from </t>
    </r>
    <r>
      <rPr>
        <sz val="10"/>
        <color theme="1"/>
        <rFont val="Arial Unicode MS"/>
      </rPr>
      <t>15-06-2023</t>
    </r>
    <r>
      <rPr>
        <sz val="11"/>
        <color theme="1"/>
        <rFont val="Aptos Narrow"/>
        <family val="2"/>
        <scheme val="minor"/>
      </rPr>
      <t xml:space="preserve"> to </t>
    </r>
    <r>
      <rPr>
        <sz val="10"/>
        <color theme="1"/>
        <rFont val="Arial Unicode MS"/>
      </rPr>
      <t>30-06-2023</t>
    </r>
    <r>
      <rPr>
        <sz val="11"/>
        <color theme="1"/>
        <rFont val="Aptos Narrow"/>
        <family val="2"/>
        <scheme val="minor"/>
      </rPr>
      <t xml:space="preserve">, and their weekend is Friday. Calculate the working days using </t>
    </r>
    <r>
      <rPr>
        <b/>
        <sz val="11"/>
        <color theme="1"/>
        <rFont val="Aptos Narrow"/>
        <family val="2"/>
        <scheme val="minor"/>
      </rPr>
      <t>NETWORKDAYS.INTL()</t>
    </r>
    <r>
      <rPr>
        <sz val="11"/>
        <color theme="1"/>
        <rFont val="Aptos Narrow"/>
        <family val="2"/>
        <scheme val="minor"/>
      </rPr>
      <t>.</t>
    </r>
  </si>
  <si>
    <r>
      <t xml:space="preserve">3. Mia’s company works only from Monday to Thursday, and she wants to calculate the number of working days between </t>
    </r>
    <r>
      <rPr>
        <sz val="10"/>
        <color theme="1"/>
        <rFont val="Arial Unicode MS"/>
      </rPr>
      <t>01-04-2024</t>
    </r>
    <r>
      <rPr>
        <sz val="11"/>
        <color theme="1"/>
        <rFont val="Aptos Narrow"/>
        <family val="2"/>
        <scheme val="minor"/>
      </rPr>
      <t xml:space="preserve"> and </t>
    </r>
    <r>
      <rPr>
        <sz val="10"/>
        <color theme="1"/>
        <rFont val="Arial Unicode MS"/>
      </rPr>
      <t>15-04-2024</t>
    </r>
    <r>
      <rPr>
        <sz val="11"/>
        <color theme="1"/>
        <rFont val="Aptos Narrow"/>
        <family val="2"/>
        <scheme val="minor"/>
      </rPr>
      <t xml:space="preserve">. Use </t>
    </r>
    <r>
      <rPr>
        <b/>
        <sz val="11"/>
        <color theme="1"/>
        <rFont val="Aptos Narrow"/>
        <family val="2"/>
        <scheme val="minor"/>
      </rPr>
      <t>NETWORKDAYS.INTL()</t>
    </r>
    <r>
      <rPr>
        <sz val="11"/>
        <color theme="1"/>
        <rFont val="Aptos Narrow"/>
        <family val="2"/>
        <scheme val="minor"/>
      </rPr>
      <t>.</t>
    </r>
  </si>
  <si>
    <r>
      <t xml:space="preserve">4. David wants to calculate working days between </t>
    </r>
    <r>
      <rPr>
        <sz val="10"/>
        <color theme="1"/>
        <rFont val="Arial Unicode MS"/>
      </rPr>
      <t>10-07-2022</t>
    </r>
    <r>
      <rPr>
        <sz val="11"/>
        <color theme="1"/>
        <rFont val="Aptos Narrow"/>
        <family val="2"/>
        <scheme val="minor"/>
      </rPr>
      <t xml:space="preserve"> and </t>
    </r>
    <r>
      <rPr>
        <sz val="10"/>
        <color theme="1"/>
        <rFont val="Arial Unicode MS"/>
      </rPr>
      <t>25-07-2022</t>
    </r>
    <r>
      <rPr>
        <sz val="11"/>
        <color theme="1"/>
        <rFont val="Aptos Narrow"/>
        <family val="2"/>
        <scheme val="minor"/>
      </rPr>
      <t xml:space="preserve">, where weekends are on Friday and Saturday. Use </t>
    </r>
    <r>
      <rPr>
        <b/>
        <sz val="11"/>
        <color theme="1"/>
        <rFont val="Aptos Narrow"/>
        <family val="2"/>
        <scheme val="minor"/>
      </rPr>
      <t>NETWORKDAYS.INTL()</t>
    </r>
    <r>
      <rPr>
        <sz val="11"/>
        <color theme="1"/>
        <rFont val="Aptos Narrow"/>
        <family val="2"/>
        <scheme val="minor"/>
      </rPr>
      <t>.</t>
    </r>
  </si>
  <si>
    <r>
      <t xml:space="preserve">5. Lucas from "HR" needs to know how many working days there are between </t>
    </r>
    <r>
      <rPr>
        <sz val="10"/>
        <color theme="1"/>
        <rFont val="Arial Unicode MS"/>
      </rPr>
      <t>01-08-2023</t>
    </r>
    <r>
      <rPr>
        <sz val="11"/>
        <color theme="1"/>
        <rFont val="Aptos Narrow"/>
        <family val="2"/>
        <scheme val="minor"/>
      </rPr>
      <t xml:space="preserve"> and </t>
    </r>
    <r>
      <rPr>
        <sz val="10"/>
        <color theme="1"/>
        <rFont val="Arial Unicode MS"/>
      </rPr>
      <t>20-08-2023</t>
    </r>
    <r>
      <rPr>
        <sz val="11"/>
        <color theme="1"/>
        <rFont val="Aptos Narrow"/>
        <family val="2"/>
        <scheme val="minor"/>
      </rPr>
      <t xml:space="preserve">, given that his team takes Fridays and Saturdays off. Use </t>
    </r>
    <r>
      <rPr>
        <b/>
        <sz val="11"/>
        <color theme="1"/>
        <rFont val="Aptos Narrow"/>
        <family val="2"/>
        <scheme val="minor"/>
      </rPr>
      <t>NETWORKDAYS.INTL()</t>
    </r>
    <r>
      <rPr>
        <sz val="11"/>
        <color theme="1"/>
        <rFont val="Aptos Narrow"/>
        <family val="2"/>
        <scheme val="minor"/>
      </rPr>
      <t>.</t>
    </r>
  </si>
  <si>
    <r>
      <t xml:space="preserve">6. Emma is calculating working days between </t>
    </r>
    <r>
      <rPr>
        <sz val="10"/>
        <color theme="1"/>
        <rFont val="Arial Unicode MS"/>
      </rPr>
      <t>01-02-2023</t>
    </r>
    <r>
      <rPr>
        <sz val="11"/>
        <color theme="1"/>
        <rFont val="Aptos Narrow"/>
        <family val="2"/>
        <scheme val="minor"/>
      </rPr>
      <t xml:space="preserve"> and </t>
    </r>
    <r>
      <rPr>
        <sz val="10"/>
        <color theme="1"/>
        <rFont val="Arial Unicode MS"/>
      </rPr>
      <t>15-02-2023</t>
    </r>
    <r>
      <rPr>
        <sz val="11"/>
        <color theme="1"/>
        <rFont val="Aptos Narrow"/>
        <family val="2"/>
        <scheme val="minor"/>
      </rPr>
      <t xml:space="preserve">, with a custom weekend schedule of Sunday and Monday. Use </t>
    </r>
    <r>
      <rPr>
        <b/>
        <sz val="11"/>
        <color theme="1"/>
        <rFont val="Aptos Narrow"/>
        <family val="2"/>
        <scheme val="minor"/>
      </rPr>
      <t>NETWORKDAYS.INTL()</t>
    </r>
    <r>
      <rPr>
        <sz val="11"/>
        <color theme="1"/>
        <rFont val="Aptos Narrow"/>
        <family val="2"/>
        <scheme val="minor"/>
      </rPr>
      <t>.</t>
    </r>
  </si>
  <si>
    <r>
      <t xml:space="preserve">7. Ava wants to calculate working days between </t>
    </r>
    <r>
      <rPr>
        <sz val="10"/>
        <color theme="1"/>
        <rFont val="Arial Unicode MS"/>
      </rPr>
      <t>12-03-2024</t>
    </r>
    <r>
      <rPr>
        <sz val="11"/>
        <color theme="1"/>
        <rFont val="Aptos Narrow"/>
        <family val="2"/>
        <scheme val="minor"/>
      </rPr>
      <t xml:space="preserve"> and </t>
    </r>
    <r>
      <rPr>
        <sz val="10"/>
        <color theme="1"/>
        <rFont val="Arial Unicode MS"/>
      </rPr>
      <t>25-03-2024</t>
    </r>
    <r>
      <rPr>
        <sz val="11"/>
        <color theme="1"/>
        <rFont val="Aptos Narrow"/>
        <family val="2"/>
        <scheme val="minor"/>
      </rPr>
      <t xml:space="preserve">, considering her company's weekend is Friday. Use </t>
    </r>
    <r>
      <rPr>
        <b/>
        <sz val="11"/>
        <color theme="1"/>
        <rFont val="Aptos Narrow"/>
        <family val="2"/>
        <scheme val="minor"/>
      </rPr>
      <t>NETWORKDAYS.INTL()</t>
    </r>
    <r>
      <rPr>
        <sz val="11"/>
        <color theme="1"/>
        <rFont val="Aptos Narrow"/>
        <family val="2"/>
        <scheme val="minor"/>
      </rPr>
      <t>.</t>
    </r>
  </si>
  <si>
    <r>
      <t xml:space="preserve">8. Benjamin’s company has weekends on Thursday and Friday, and he wants to know how many working days there are between </t>
    </r>
    <r>
      <rPr>
        <sz val="10"/>
        <color theme="1"/>
        <rFont val="Arial Unicode MS"/>
      </rPr>
      <t>01-09-2023</t>
    </r>
    <r>
      <rPr>
        <sz val="11"/>
        <color theme="1"/>
        <rFont val="Aptos Narrow"/>
        <family val="2"/>
        <scheme val="minor"/>
      </rPr>
      <t xml:space="preserve"> and </t>
    </r>
    <r>
      <rPr>
        <sz val="10"/>
        <color theme="1"/>
        <rFont val="Arial Unicode MS"/>
      </rPr>
      <t>15-09-2023</t>
    </r>
    <r>
      <rPr>
        <sz val="11"/>
        <color theme="1"/>
        <rFont val="Aptos Narrow"/>
        <family val="2"/>
        <scheme val="minor"/>
      </rPr>
      <t xml:space="preserve">. Use </t>
    </r>
    <r>
      <rPr>
        <b/>
        <sz val="11"/>
        <color theme="1"/>
        <rFont val="Aptos Narrow"/>
        <family val="2"/>
        <scheme val="minor"/>
      </rPr>
      <t>NETWORKDAYS.INTL()</t>
    </r>
    <r>
      <rPr>
        <sz val="11"/>
        <color theme="1"/>
        <rFont val="Aptos Narrow"/>
        <family val="2"/>
        <scheme val="minor"/>
      </rPr>
      <t>.</t>
    </r>
  </si>
  <si>
    <r>
      <t xml:space="preserve">9. Amelia is calculating working days between </t>
    </r>
    <r>
      <rPr>
        <sz val="10"/>
        <color theme="1"/>
        <rFont val="Arial Unicode MS"/>
      </rPr>
      <t>01-11-2023</t>
    </r>
    <r>
      <rPr>
        <sz val="11"/>
        <color theme="1"/>
        <rFont val="Aptos Narrow"/>
        <family val="2"/>
        <scheme val="minor"/>
      </rPr>
      <t xml:space="preserve"> and </t>
    </r>
    <r>
      <rPr>
        <sz val="10"/>
        <color theme="1"/>
        <rFont val="Arial Unicode MS"/>
      </rPr>
      <t>20-11-2023</t>
    </r>
    <r>
      <rPr>
        <sz val="11"/>
        <color theme="1"/>
        <rFont val="Aptos Narrow"/>
        <family val="2"/>
        <scheme val="minor"/>
      </rPr>
      <t xml:space="preserve">, where weekends are only on Sunday. Use </t>
    </r>
    <r>
      <rPr>
        <b/>
        <sz val="11"/>
        <color theme="1"/>
        <rFont val="Aptos Narrow"/>
        <family val="2"/>
        <scheme val="minor"/>
      </rPr>
      <t>NETWORKDAYS.INTL()</t>
    </r>
    <r>
      <rPr>
        <sz val="11"/>
        <color theme="1"/>
        <rFont val="Aptos Narrow"/>
        <family val="2"/>
        <scheme val="minor"/>
      </rPr>
      <t>.</t>
    </r>
  </si>
  <si>
    <r>
      <t xml:space="preserve">10. Jack wants to calculate working days between </t>
    </r>
    <r>
      <rPr>
        <sz val="10"/>
        <color theme="1"/>
        <rFont val="Arial Unicode MS"/>
      </rPr>
      <t>01-04-2024</t>
    </r>
    <r>
      <rPr>
        <sz val="11"/>
        <color theme="1"/>
        <rFont val="Aptos Narrow"/>
        <family val="2"/>
        <scheme val="minor"/>
      </rPr>
      <t xml:space="preserve"> and </t>
    </r>
    <r>
      <rPr>
        <sz val="10"/>
        <color theme="1"/>
        <rFont val="Arial Unicode MS"/>
      </rPr>
      <t>15-04-2024</t>
    </r>
    <r>
      <rPr>
        <sz val="11"/>
        <color theme="1"/>
        <rFont val="Aptos Narrow"/>
        <family val="2"/>
        <scheme val="minor"/>
      </rPr>
      <t xml:space="preserve">, with a weekend schedule of Saturday and Sunday. Use </t>
    </r>
    <r>
      <rPr>
        <b/>
        <sz val="11"/>
        <color theme="1"/>
        <rFont val="Aptos Narrow"/>
        <family val="2"/>
        <scheme val="minor"/>
      </rPr>
      <t>NETWORKDAYS.INTL()</t>
    </r>
    <r>
      <rPr>
        <sz val="11"/>
        <color theme="1"/>
        <rFont val="Aptos Narrow"/>
        <family val="2"/>
        <scheme val="minor"/>
      </rPr>
      <t>.</t>
    </r>
  </si>
  <si>
    <t>WORKDAY(start_date, days, [holidays])</t>
  </si>
  <si>
    <r>
      <t xml:space="preserve">1. Jake has a project that starts on </t>
    </r>
    <r>
      <rPr>
        <sz val="10"/>
        <color theme="1"/>
        <rFont val="Arial Unicode MS"/>
      </rPr>
      <t>15-03-2023</t>
    </r>
    <r>
      <rPr>
        <sz val="11"/>
        <color theme="1"/>
        <rFont val="Aptos Narrow"/>
        <family val="2"/>
        <scheme val="minor"/>
      </rPr>
      <t xml:space="preserve">, and he wants to know the date 10 working days later, excluding weekends. Use </t>
    </r>
    <r>
      <rPr>
        <b/>
        <sz val="11"/>
        <color theme="1"/>
        <rFont val="Aptos Narrow"/>
        <family val="2"/>
        <scheme val="minor"/>
      </rPr>
      <t>WORKDAY()</t>
    </r>
    <r>
      <rPr>
        <sz val="11"/>
        <color theme="1"/>
        <rFont val="Aptos Narrow"/>
        <family val="2"/>
        <scheme val="minor"/>
      </rPr>
      <t>.</t>
    </r>
  </si>
  <si>
    <r>
      <t xml:space="preserve">2. Olivia’s team starts a new task on </t>
    </r>
    <r>
      <rPr>
        <sz val="10"/>
        <color theme="1"/>
        <rFont val="Arial Unicode MS"/>
      </rPr>
      <t>01-04-2023</t>
    </r>
    <r>
      <rPr>
        <sz val="11"/>
        <color theme="1"/>
        <rFont val="Aptos Narrow"/>
        <family val="2"/>
        <scheme val="minor"/>
      </rPr>
      <t xml:space="preserve"> and wants to know the end date after 15 working days, excluding weekends. Use </t>
    </r>
    <r>
      <rPr>
        <b/>
        <sz val="11"/>
        <color theme="1"/>
        <rFont val="Aptos Narrow"/>
        <family val="2"/>
        <scheme val="minor"/>
      </rPr>
      <t>WORKDAY()</t>
    </r>
    <r>
      <rPr>
        <sz val="11"/>
        <color theme="1"/>
        <rFont val="Aptos Narrow"/>
        <family val="2"/>
        <scheme val="minor"/>
      </rPr>
      <t>.</t>
    </r>
  </si>
  <si>
    <r>
      <t xml:space="preserve">3. David wants to calculate the date that is 5 working days after the project start date of </t>
    </r>
    <r>
      <rPr>
        <sz val="10"/>
        <color theme="1"/>
        <rFont val="Arial Unicode MS"/>
      </rPr>
      <t>10-06-2023</t>
    </r>
    <r>
      <rPr>
        <sz val="11"/>
        <color theme="1"/>
        <rFont val="Aptos Narrow"/>
        <family val="2"/>
        <scheme val="minor"/>
      </rPr>
      <t xml:space="preserve">. Use </t>
    </r>
    <r>
      <rPr>
        <b/>
        <sz val="11"/>
        <color theme="1"/>
        <rFont val="Aptos Narrow"/>
        <family val="2"/>
        <scheme val="minor"/>
      </rPr>
      <t>WORKDAY()</t>
    </r>
    <r>
      <rPr>
        <sz val="11"/>
        <color theme="1"/>
        <rFont val="Aptos Narrow"/>
        <family val="2"/>
        <scheme val="minor"/>
      </rPr>
      <t>.</t>
    </r>
  </si>
  <si>
    <r>
      <t xml:space="preserve">4. Mia needs to know the date 20 working days after the project start date of </t>
    </r>
    <r>
      <rPr>
        <sz val="10"/>
        <color theme="1"/>
        <rFont val="Arial Unicode MS"/>
      </rPr>
      <t>01-08-2023</t>
    </r>
    <r>
      <rPr>
        <sz val="11"/>
        <color theme="1"/>
        <rFont val="Aptos Narrow"/>
        <family val="2"/>
        <scheme val="minor"/>
      </rPr>
      <t xml:space="preserve">. Use </t>
    </r>
    <r>
      <rPr>
        <b/>
        <sz val="11"/>
        <color theme="1"/>
        <rFont val="Aptos Narrow"/>
        <family val="2"/>
        <scheme val="minor"/>
      </rPr>
      <t>WORKDAY()</t>
    </r>
    <r>
      <rPr>
        <sz val="11"/>
        <color theme="1"/>
        <rFont val="Aptos Narrow"/>
        <family val="2"/>
        <scheme val="minor"/>
      </rPr>
      <t>.</t>
    </r>
  </si>
  <si>
    <r>
      <t xml:space="preserve">5. Lucas from "HR" is calculating the date that falls 7 working days after an employee's start date of </t>
    </r>
    <r>
      <rPr>
        <sz val="10"/>
        <color theme="1"/>
        <rFont val="Arial Unicode MS"/>
      </rPr>
      <t>10-09-2023</t>
    </r>
    <r>
      <rPr>
        <sz val="11"/>
        <color theme="1"/>
        <rFont val="Aptos Narrow"/>
        <family val="2"/>
        <scheme val="minor"/>
      </rPr>
      <t xml:space="preserve">. Use </t>
    </r>
    <r>
      <rPr>
        <b/>
        <sz val="11"/>
        <color theme="1"/>
        <rFont val="Aptos Narrow"/>
        <family val="2"/>
        <scheme val="minor"/>
      </rPr>
      <t>WORKDAY()</t>
    </r>
    <r>
      <rPr>
        <sz val="11"/>
        <color theme="1"/>
        <rFont val="Aptos Narrow"/>
        <family val="2"/>
        <scheme val="minor"/>
      </rPr>
      <t>.</t>
    </r>
  </si>
  <si>
    <r>
      <t xml:space="preserve">6. Emma’s project starts on </t>
    </r>
    <r>
      <rPr>
        <sz val="10"/>
        <color theme="1"/>
        <rFont val="Arial Unicode MS"/>
      </rPr>
      <t>12-12-2023</t>
    </r>
    <r>
      <rPr>
        <sz val="11"/>
        <color theme="1"/>
        <rFont val="Aptos Narrow"/>
        <family val="2"/>
        <scheme val="minor"/>
      </rPr>
      <t xml:space="preserve">, and she wants to know the date after 8 working days. Use </t>
    </r>
    <r>
      <rPr>
        <b/>
        <sz val="11"/>
        <color theme="1"/>
        <rFont val="Aptos Narrow"/>
        <family val="2"/>
        <scheme val="minor"/>
      </rPr>
      <t>WORKDAY()</t>
    </r>
    <r>
      <rPr>
        <sz val="11"/>
        <color theme="1"/>
        <rFont val="Aptos Narrow"/>
        <family val="2"/>
        <scheme val="minor"/>
      </rPr>
      <t>.</t>
    </r>
  </si>
  <si>
    <r>
      <t xml:space="preserve">7. Benjamin is calculating the date that falls 12 working days after </t>
    </r>
    <r>
      <rPr>
        <sz val="10"/>
        <color theme="1"/>
        <rFont val="Arial Unicode MS"/>
      </rPr>
      <t>15-10-2023</t>
    </r>
    <r>
      <rPr>
        <sz val="11"/>
        <color theme="1"/>
        <rFont val="Aptos Narrow"/>
        <family val="2"/>
        <scheme val="minor"/>
      </rPr>
      <t xml:space="preserve">, excluding weekends. Use </t>
    </r>
    <r>
      <rPr>
        <b/>
        <sz val="11"/>
        <color theme="1"/>
        <rFont val="Aptos Narrow"/>
        <family val="2"/>
        <scheme val="minor"/>
      </rPr>
      <t>WORKDAY()</t>
    </r>
    <r>
      <rPr>
        <sz val="11"/>
        <color theme="1"/>
        <rFont val="Aptos Narrow"/>
        <family val="2"/>
        <scheme val="minor"/>
      </rPr>
      <t>.</t>
    </r>
  </si>
  <si>
    <r>
      <t xml:space="preserve">8. Ava is tracking a project that starts on </t>
    </r>
    <r>
      <rPr>
        <sz val="10"/>
        <color theme="1"/>
        <rFont val="Arial Unicode MS"/>
      </rPr>
      <t>01-03-2023</t>
    </r>
    <r>
      <rPr>
        <sz val="11"/>
        <color theme="1"/>
        <rFont val="Aptos Narrow"/>
        <family val="2"/>
        <scheme val="minor"/>
      </rPr>
      <t xml:space="preserve"> and wants to know the date 30 working days later. Use </t>
    </r>
    <r>
      <rPr>
        <b/>
        <sz val="11"/>
        <color theme="1"/>
        <rFont val="Aptos Narrow"/>
        <family val="2"/>
        <scheme val="minor"/>
      </rPr>
      <t>WORKDAY()</t>
    </r>
    <r>
      <rPr>
        <sz val="11"/>
        <color theme="1"/>
        <rFont val="Aptos Narrow"/>
        <family val="2"/>
        <scheme val="minor"/>
      </rPr>
      <t>.</t>
    </r>
  </si>
  <si>
    <r>
      <t xml:space="preserve">9. Amelia’s report is due after 10 working days from </t>
    </r>
    <r>
      <rPr>
        <sz val="10"/>
        <color theme="1"/>
        <rFont val="Arial Unicode MS"/>
      </rPr>
      <t>05-04-2024</t>
    </r>
    <r>
      <rPr>
        <sz val="11"/>
        <color theme="1"/>
        <rFont val="Aptos Narrow"/>
        <family val="2"/>
        <scheme val="minor"/>
      </rPr>
      <t xml:space="preserve">. Find the due date using </t>
    </r>
    <r>
      <rPr>
        <b/>
        <sz val="11"/>
        <color theme="1"/>
        <rFont val="Aptos Narrow"/>
        <family val="2"/>
        <scheme val="minor"/>
      </rPr>
      <t>WORKDAY()</t>
    </r>
    <r>
      <rPr>
        <sz val="11"/>
        <color theme="1"/>
        <rFont val="Aptos Narrow"/>
        <family val="2"/>
        <scheme val="minor"/>
      </rPr>
      <t>.</t>
    </r>
  </si>
  <si>
    <r>
      <t xml:space="preserve">10. Jack wants to calculate the date 20 working days after the project launch on </t>
    </r>
    <r>
      <rPr>
        <sz val="10"/>
        <color theme="1"/>
        <rFont val="Arial Unicode MS"/>
      </rPr>
      <t>10-11-2022</t>
    </r>
    <r>
      <rPr>
        <sz val="11"/>
        <color theme="1"/>
        <rFont val="Aptos Narrow"/>
        <family val="2"/>
        <scheme val="minor"/>
      </rPr>
      <t xml:space="preserve">. Use </t>
    </r>
    <r>
      <rPr>
        <b/>
        <sz val="11"/>
        <color theme="1"/>
        <rFont val="Aptos Narrow"/>
        <family val="2"/>
        <scheme val="minor"/>
      </rPr>
      <t>WORKDAY()</t>
    </r>
    <r>
      <rPr>
        <sz val="11"/>
        <color theme="1"/>
        <rFont val="Aptos Narrow"/>
        <family val="2"/>
        <scheme val="minor"/>
      </rPr>
      <t>.</t>
    </r>
  </si>
  <si>
    <t>WORKDAY.INTL(start_date, days, [weekend], [holidays])</t>
  </si>
  <si>
    <r>
      <t xml:space="preserve">1. Jake’s team works Monday through Saturday, and he wants to know the date that falls 10 working days after </t>
    </r>
    <r>
      <rPr>
        <sz val="10"/>
        <color theme="1"/>
        <rFont val="Arial Unicode MS"/>
      </rPr>
      <t>01-02-2023</t>
    </r>
    <r>
      <rPr>
        <sz val="11"/>
        <color theme="1"/>
        <rFont val="Aptos Narrow"/>
        <family val="2"/>
        <scheme val="minor"/>
      </rPr>
      <t xml:space="preserve">. Use </t>
    </r>
    <r>
      <rPr>
        <b/>
        <sz val="11"/>
        <color theme="1"/>
        <rFont val="Aptos Narrow"/>
        <family val="2"/>
        <scheme val="minor"/>
      </rPr>
      <t>WORKDAY.INTL()</t>
    </r>
    <r>
      <rPr>
        <sz val="11"/>
        <color theme="1"/>
        <rFont val="Aptos Narrow"/>
        <family val="2"/>
        <scheme val="minor"/>
      </rPr>
      <t>.</t>
    </r>
  </si>
  <si>
    <r>
      <t xml:space="preserve">2. Olivia wants to calculate the date 15 working days after </t>
    </r>
    <r>
      <rPr>
        <sz val="10"/>
        <color theme="1"/>
        <rFont val="Arial Unicode MS"/>
      </rPr>
      <t>01-07-2023</t>
    </r>
    <r>
      <rPr>
        <sz val="11"/>
        <color theme="1"/>
        <rFont val="Aptos Narrow"/>
        <family val="2"/>
        <scheme val="minor"/>
      </rPr>
      <t xml:space="preserve">, considering her company's weekend is Sunday. Use </t>
    </r>
    <r>
      <rPr>
        <b/>
        <sz val="11"/>
        <color theme="1"/>
        <rFont val="Aptos Narrow"/>
        <family val="2"/>
        <scheme val="minor"/>
      </rPr>
      <t>WORKDAY.INTL()</t>
    </r>
    <r>
      <rPr>
        <sz val="11"/>
        <color theme="1"/>
        <rFont val="Aptos Narrow"/>
        <family val="2"/>
        <scheme val="minor"/>
      </rPr>
      <t>.</t>
    </r>
  </si>
  <si>
    <r>
      <t xml:space="preserve">3. Mia’s project starts on </t>
    </r>
    <r>
      <rPr>
        <sz val="10"/>
        <color theme="1"/>
        <rFont val="Arial Unicode MS"/>
      </rPr>
      <t>15-03-2024</t>
    </r>
    <r>
      <rPr>
        <sz val="11"/>
        <color theme="1"/>
        <rFont val="Aptos Narrow"/>
        <family val="2"/>
        <scheme val="minor"/>
      </rPr>
      <t xml:space="preserve">, and her company’s weekends are Friday and Saturday. Find the date 20 working days later using </t>
    </r>
    <r>
      <rPr>
        <b/>
        <sz val="11"/>
        <color theme="1"/>
        <rFont val="Aptos Narrow"/>
        <family val="2"/>
        <scheme val="minor"/>
      </rPr>
      <t>WORKDAY.INTL()</t>
    </r>
    <r>
      <rPr>
        <sz val="11"/>
        <color theme="1"/>
        <rFont val="Aptos Narrow"/>
        <family val="2"/>
        <scheme val="minor"/>
      </rPr>
      <t>.</t>
    </r>
  </si>
  <si>
    <r>
      <t xml:space="preserve">4. David wants to calculate the date 7 working days after </t>
    </r>
    <r>
      <rPr>
        <sz val="10"/>
        <color theme="1"/>
        <rFont val="Arial Unicode MS"/>
      </rPr>
      <t>10-10-2022</t>
    </r>
    <r>
      <rPr>
        <sz val="11"/>
        <color theme="1"/>
        <rFont val="Aptos Narrow"/>
        <family val="2"/>
        <scheme val="minor"/>
      </rPr>
      <t xml:space="preserve">, where weekends are Thursday and Friday. Use </t>
    </r>
    <r>
      <rPr>
        <b/>
        <sz val="11"/>
        <color theme="1"/>
        <rFont val="Aptos Narrow"/>
        <family val="2"/>
        <scheme val="minor"/>
      </rPr>
      <t>WORKDAY.INTL()</t>
    </r>
    <r>
      <rPr>
        <sz val="11"/>
        <color theme="1"/>
        <rFont val="Aptos Narrow"/>
        <family val="2"/>
        <scheme val="minor"/>
      </rPr>
      <t>.</t>
    </r>
  </si>
  <si>
    <r>
      <t xml:space="preserve">5. Lucas from "HR" needs to calculate the date 12 working days after </t>
    </r>
    <r>
      <rPr>
        <sz val="10"/>
        <color theme="1"/>
        <rFont val="Arial Unicode MS"/>
      </rPr>
      <t>20-09-2023</t>
    </r>
    <r>
      <rPr>
        <sz val="11"/>
        <color theme="1"/>
        <rFont val="Aptos Narrow"/>
        <family val="2"/>
        <scheme val="minor"/>
      </rPr>
      <t xml:space="preserve">, considering a Sunday-only weekend. Use </t>
    </r>
    <r>
      <rPr>
        <b/>
        <sz val="11"/>
        <color theme="1"/>
        <rFont val="Aptos Narrow"/>
        <family val="2"/>
        <scheme val="minor"/>
      </rPr>
      <t>WORKDAY.INTL()</t>
    </r>
    <r>
      <rPr>
        <sz val="11"/>
        <color theme="1"/>
        <rFont val="Aptos Narrow"/>
        <family val="2"/>
        <scheme val="minor"/>
      </rPr>
      <t>.</t>
    </r>
  </si>
  <si>
    <r>
      <t xml:space="preserve">6. Emma’s team works Monday through Friday, and she wants to calculate the date 8 working days after </t>
    </r>
    <r>
      <rPr>
        <sz val="10"/>
        <color theme="1"/>
        <rFont val="Arial Unicode MS"/>
      </rPr>
      <t>12-01-2024</t>
    </r>
    <r>
      <rPr>
        <sz val="11"/>
        <color theme="1"/>
        <rFont val="Aptos Narrow"/>
        <family val="2"/>
        <scheme val="minor"/>
      </rPr>
      <t xml:space="preserve">, excluding weekends. Use </t>
    </r>
    <r>
      <rPr>
        <b/>
        <sz val="11"/>
        <color theme="1"/>
        <rFont val="Aptos Narrow"/>
        <family val="2"/>
        <scheme val="minor"/>
      </rPr>
      <t>WORKDAY.INTL()</t>
    </r>
    <r>
      <rPr>
        <sz val="11"/>
        <color theme="1"/>
        <rFont val="Aptos Narrow"/>
        <family val="2"/>
        <scheme val="minor"/>
      </rPr>
      <t>.</t>
    </r>
  </si>
  <si>
    <r>
      <t xml:space="preserve">7. Benjamin is calculating the end date of a project that starts on </t>
    </r>
    <r>
      <rPr>
        <sz val="10"/>
        <color theme="1"/>
        <rFont val="Arial Unicode MS"/>
      </rPr>
      <t>01-03-2023</t>
    </r>
    <r>
      <rPr>
        <sz val="11"/>
        <color theme="1"/>
        <rFont val="Aptos Narrow"/>
        <family val="2"/>
        <scheme val="minor"/>
      </rPr>
      <t xml:space="preserve">, with 15 working days and a weekend on Saturday and Sunday. Use </t>
    </r>
    <r>
      <rPr>
        <b/>
        <sz val="11"/>
        <color theme="1"/>
        <rFont val="Aptos Narrow"/>
        <family val="2"/>
        <scheme val="minor"/>
      </rPr>
      <t>WORKDAY.INTL()</t>
    </r>
    <r>
      <rPr>
        <sz val="11"/>
        <color theme="1"/>
        <rFont val="Aptos Narrow"/>
        <family val="2"/>
        <scheme val="minor"/>
      </rPr>
      <t>.</t>
    </r>
  </si>
  <si>
    <r>
      <t xml:space="preserve">8. Ava’s team has weekends on Thursday and Friday, and she wants to know the date 10 working days after the start date of </t>
    </r>
    <r>
      <rPr>
        <sz val="10"/>
        <color theme="1"/>
        <rFont val="Arial Unicode MS"/>
      </rPr>
      <t>05-06-2023</t>
    </r>
    <r>
      <rPr>
        <sz val="11"/>
        <color theme="1"/>
        <rFont val="Aptos Narrow"/>
        <family val="2"/>
        <scheme val="minor"/>
      </rPr>
      <t xml:space="preserve">. Use </t>
    </r>
    <r>
      <rPr>
        <b/>
        <sz val="11"/>
        <color theme="1"/>
        <rFont val="Aptos Narrow"/>
        <family val="2"/>
        <scheme val="minor"/>
      </rPr>
      <t>WORKDAY.INTL()</t>
    </r>
    <r>
      <rPr>
        <sz val="11"/>
        <color theme="1"/>
        <rFont val="Aptos Narrow"/>
        <family val="2"/>
        <scheme val="minor"/>
      </rPr>
      <t>.</t>
    </r>
  </si>
  <si>
    <r>
      <t xml:space="preserve">9. Amelia needs to know the date 20 working days after </t>
    </r>
    <r>
      <rPr>
        <sz val="10"/>
        <color theme="1"/>
        <rFont val="Arial Unicode MS"/>
      </rPr>
      <t>01-04-2024</t>
    </r>
    <r>
      <rPr>
        <sz val="11"/>
        <color theme="1"/>
        <rFont val="Aptos Narrow"/>
        <family val="2"/>
        <scheme val="minor"/>
      </rPr>
      <t xml:space="preserve">, considering her company’s weekends are Friday and Saturday. Use </t>
    </r>
    <r>
      <rPr>
        <b/>
        <sz val="11"/>
        <color theme="1"/>
        <rFont val="Aptos Narrow"/>
        <family val="2"/>
        <scheme val="minor"/>
      </rPr>
      <t>WORKDAY.INTL()</t>
    </r>
    <r>
      <rPr>
        <sz val="11"/>
        <color theme="1"/>
        <rFont val="Aptos Narrow"/>
        <family val="2"/>
        <scheme val="minor"/>
      </rPr>
      <t>.</t>
    </r>
  </si>
  <si>
    <r>
      <t xml:space="preserve">10. Jack is working on a timeline for a project that starts on </t>
    </r>
    <r>
      <rPr>
        <sz val="10"/>
        <color theme="1"/>
        <rFont val="Arial Unicode MS"/>
      </rPr>
      <t>10-11-2023</t>
    </r>
    <r>
      <rPr>
        <sz val="11"/>
        <color theme="1"/>
        <rFont val="Aptos Narrow"/>
        <family val="2"/>
        <scheme val="minor"/>
      </rPr>
      <t xml:space="preserve"> and wants to know the date 5 working days later, where weekends are only Sunday. Use </t>
    </r>
    <r>
      <rPr>
        <b/>
        <sz val="11"/>
        <color theme="1"/>
        <rFont val="Aptos Narrow"/>
        <family val="2"/>
        <scheme val="minor"/>
      </rPr>
      <t>WORKDAY.INTL()</t>
    </r>
    <r>
      <rPr>
        <sz val="11"/>
        <color theme="1"/>
        <rFont val="Aptos Narrow"/>
        <family val="2"/>
        <scheme val="minor"/>
      </rPr>
      <t>.</t>
    </r>
  </si>
  <si>
    <t>DAYS(end_date, start_date)</t>
  </si>
  <si>
    <r>
      <t xml:space="preserve">1. Jake wants to know how many days are between </t>
    </r>
    <r>
      <rPr>
        <sz val="10"/>
        <color theme="1"/>
        <rFont val="Arial Unicode MS"/>
      </rPr>
      <t>01-05-2023</t>
    </r>
    <r>
      <rPr>
        <sz val="11"/>
        <color theme="1"/>
        <rFont val="Aptos Narrow"/>
        <family val="2"/>
        <scheme val="minor"/>
      </rPr>
      <t xml:space="preserve"> and </t>
    </r>
    <r>
      <rPr>
        <sz val="10"/>
        <color theme="1"/>
        <rFont val="Arial Unicode MS"/>
      </rPr>
      <t>15-05-2023</t>
    </r>
    <r>
      <rPr>
        <sz val="11"/>
        <color theme="1"/>
        <rFont val="Aptos Narrow"/>
        <family val="2"/>
        <scheme val="minor"/>
      </rPr>
      <t xml:space="preserve">. Use </t>
    </r>
    <r>
      <rPr>
        <b/>
        <sz val="11"/>
        <color theme="1"/>
        <rFont val="Aptos Narrow"/>
        <family val="2"/>
        <scheme val="minor"/>
      </rPr>
      <t>DAYS()</t>
    </r>
    <r>
      <rPr>
        <sz val="11"/>
        <color theme="1"/>
        <rFont val="Aptos Narrow"/>
        <family val="2"/>
        <scheme val="minor"/>
      </rPr>
      <t xml:space="preserve"> to calculate the difference.</t>
    </r>
  </si>
  <si>
    <r>
      <t xml:space="preserve">2. Olivia is calculating the number of days between </t>
    </r>
    <r>
      <rPr>
        <sz val="10"/>
        <color theme="1"/>
        <rFont val="Arial Unicode MS"/>
      </rPr>
      <t>10-06-2022</t>
    </r>
    <r>
      <rPr>
        <sz val="11"/>
        <color theme="1"/>
        <rFont val="Aptos Narrow"/>
        <family val="2"/>
        <scheme val="minor"/>
      </rPr>
      <t xml:space="preserve"> and </t>
    </r>
    <r>
      <rPr>
        <sz val="10"/>
        <color theme="1"/>
        <rFont val="Arial Unicode MS"/>
      </rPr>
      <t>20-06-2022</t>
    </r>
    <r>
      <rPr>
        <sz val="11"/>
        <color theme="1"/>
        <rFont val="Aptos Narrow"/>
        <family val="2"/>
        <scheme val="minor"/>
      </rPr>
      <t xml:space="preserve"> for her vacation planning. Use </t>
    </r>
    <r>
      <rPr>
        <b/>
        <sz val="11"/>
        <color theme="1"/>
        <rFont val="Aptos Narrow"/>
        <family val="2"/>
        <scheme val="minor"/>
      </rPr>
      <t>DAYS()</t>
    </r>
    <r>
      <rPr>
        <sz val="11"/>
        <color theme="1"/>
        <rFont val="Aptos Narrow"/>
        <family val="2"/>
        <scheme val="minor"/>
      </rPr>
      <t>.</t>
    </r>
  </si>
  <si>
    <r>
      <t xml:space="preserve">3. David from "Finance" wants to find out how many days are left from today to the payment due date of </t>
    </r>
    <r>
      <rPr>
        <sz val="10"/>
        <color theme="1"/>
        <rFont val="Arial Unicode MS"/>
      </rPr>
      <t>30-06-2024</t>
    </r>
    <r>
      <rPr>
        <sz val="11"/>
        <color theme="1"/>
        <rFont val="Aptos Narrow"/>
        <family val="2"/>
        <scheme val="minor"/>
      </rPr>
      <t xml:space="preserve">. Use </t>
    </r>
    <r>
      <rPr>
        <b/>
        <sz val="11"/>
        <color theme="1"/>
        <rFont val="Aptos Narrow"/>
        <family val="2"/>
        <scheme val="minor"/>
      </rPr>
      <t>DAYS()</t>
    </r>
    <r>
      <rPr>
        <sz val="11"/>
        <color theme="1"/>
        <rFont val="Aptos Narrow"/>
        <family val="2"/>
        <scheme val="minor"/>
      </rPr>
      <t>.</t>
    </r>
  </si>
  <si>
    <r>
      <t xml:space="preserve">4. Mia needs to calculate the number of days between her project start date, </t>
    </r>
    <r>
      <rPr>
        <sz val="10"/>
        <color theme="1"/>
        <rFont val="Arial Unicode MS"/>
      </rPr>
      <t>01-09-2023</t>
    </r>
    <r>
      <rPr>
        <sz val="11"/>
        <color theme="1"/>
        <rFont val="Aptos Narrow"/>
        <family val="2"/>
        <scheme val="minor"/>
      </rPr>
      <t xml:space="preserve">, and the end date, </t>
    </r>
    <r>
      <rPr>
        <sz val="10"/>
        <color theme="1"/>
        <rFont val="Arial Unicode MS"/>
      </rPr>
      <t>15-09-2023</t>
    </r>
    <r>
      <rPr>
        <sz val="11"/>
        <color theme="1"/>
        <rFont val="Aptos Narrow"/>
        <family val="2"/>
        <scheme val="minor"/>
      </rPr>
      <t xml:space="preserve">. Use </t>
    </r>
    <r>
      <rPr>
        <b/>
        <sz val="11"/>
        <color theme="1"/>
        <rFont val="Aptos Narrow"/>
        <family val="2"/>
        <scheme val="minor"/>
      </rPr>
      <t>DAYS()</t>
    </r>
    <r>
      <rPr>
        <sz val="11"/>
        <color theme="1"/>
        <rFont val="Aptos Narrow"/>
        <family val="2"/>
        <scheme val="minor"/>
      </rPr>
      <t>.</t>
    </r>
  </si>
  <si>
    <r>
      <t xml:space="preserve">5. Emma is determining the total days between </t>
    </r>
    <r>
      <rPr>
        <sz val="10"/>
        <color theme="1"/>
        <rFont val="Arial Unicode MS"/>
      </rPr>
      <t>05-02-2023</t>
    </r>
    <r>
      <rPr>
        <sz val="11"/>
        <color theme="1"/>
        <rFont val="Aptos Narrow"/>
        <family val="2"/>
        <scheme val="minor"/>
      </rPr>
      <t xml:space="preserve"> and </t>
    </r>
    <r>
      <rPr>
        <sz val="10"/>
        <color theme="1"/>
        <rFont val="Arial Unicode MS"/>
      </rPr>
      <t>20-02-2023</t>
    </r>
    <r>
      <rPr>
        <sz val="11"/>
        <color theme="1"/>
        <rFont val="Aptos Narrow"/>
        <family val="2"/>
        <scheme val="minor"/>
      </rPr>
      <t xml:space="preserve"> for project planning. Use </t>
    </r>
    <r>
      <rPr>
        <b/>
        <sz val="11"/>
        <color theme="1"/>
        <rFont val="Aptos Narrow"/>
        <family val="2"/>
        <scheme val="minor"/>
      </rPr>
      <t>DAYS()</t>
    </r>
    <r>
      <rPr>
        <sz val="11"/>
        <color theme="1"/>
        <rFont val="Aptos Narrow"/>
        <family val="2"/>
        <scheme val="minor"/>
      </rPr>
      <t>.</t>
    </r>
  </si>
  <si>
    <r>
      <t xml:space="preserve">6. Lucas from "HR" is calculating the number of days between an employee's hiring date, </t>
    </r>
    <r>
      <rPr>
        <sz val="10"/>
        <color theme="1"/>
        <rFont val="Arial Unicode MS"/>
      </rPr>
      <t>01-01-2022</t>
    </r>
    <r>
      <rPr>
        <sz val="11"/>
        <color theme="1"/>
        <rFont val="Aptos Narrow"/>
        <family val="2"/>
        <scheme val="minor"/>
      </rPr>
      <t xml:space="preserve">, and their last working day, </t>
    </r>
    <r>
      <rPr>
        <sz val="10"/>
        <color theme="1"/>
        <rFont val="Arial Unicode MS"/>
      </rPr>
      <t>01-01-2023</t>
    </r>
    <r>
      <rPr>
        <sz val="11"/>
        <color theme="1"/>
        <rFont val="Aptos Narrow"/>
        <family val="2"/>
        <scheme val="minor"/>
      </rPr>
      <t xml:space="preserve">. Use </t>
    </r>
    <r>
      <rPr>
        <b/>
        <sz val="11"/>
        <color theme="1"/>
        <rFont val="Aptos Narrow"/>
        <family val="2"/>
        <scheme val="minor"/>
      </rPr>
      <t>DAYS()</t>
    </r>
    <r>
      <rPr>
        <sz val="11"/>
        <color theme="1"/>
        <rFont val="Aptos Narrow"/>
        <family val="2"/>
        <scheme val="minor"/>
      </rPr>
      <t>.</t>
    </r>
  </si>
  <si>
    <r>
      <t xml:space="preserve">7. Ava’s project spans from </t>
    </r>
    <r>
      <rPr>
        <sz val="10"/>
        <color theme="1"/>
        <rFont val="Arial Unicode MS"/>
      </rPr>
      <t>15-07-2021</t>
    </r>
    <r>
      <rPr>
        <sz val="11"/>
        <color theme="1"/>
        <rFont val="Aptos Narrow"/>
        <family val="2"/>
        <scheme val="minor"/>
      </rPr>
      <t xml:space="preserve"> to </t>
    </r>
    <r>
      <rPr>
        <sz val="10"/>
        <color theme="1"/>
        <rFont val="Arial Unicode MS"/>
      </rPr>
      <t>01-08-2021</t>
    </r>
    <r>
      <rPr>
        <sz val="11"/>
        <color theme="1"/>
        <rFont val="Aptos Narrow"/>
        <family val="2"/>
        <scheme val="minor"/>
      </rPr>
      <t xml:space="preserve">, and she wants to know how many days the project lasted. Use </t>
    </r>
    <r>
      <rPr>
        <b/>
        <sz val="11"/>
        <color theme="1"/>
        <rFont val="Aptos Narrow"/>
        <family val="2"/>
        <scheme val="minor"/>
      </rPr>
      <t>DAYS()</t>
    </r>
    <r>
      <rPr>
        <sz val="11"/>
        <color theme="1"/>
        <rFont val="Aptos Narrow"/>
        <family val="2"/>
        <scheme val="minor"/>
      </rPr>
      <t>.</t>
    </r>
  </si>
  <si>
    <r>
      <t xml:space="preserve">8. Benjamin is calculating the number of days between two important meetings held on </t>
    </r>
    <r>
      <rPr>
        <sz val="10"/>
        <color theme="1"/>
        <rFont val="Arial Unicode MS"/>
      </rPr>
      <t>20-03-2024</t>
    </r>
    <r>
      <rPr>
        <sz val="11"/>
        <color theme="1"/>
        <rFont val="Aptos Narrow"/>
        <family val="2"/>
        <scheme val="minor"/>
      </rPr>
      <t xml:space="preserve"> and </t>
    </r>
    <r>
      <rPr>
        <sz val="10"/>
        <color theme="1"/>
        <rFont val="Arial Unicode MS"/>
      </rPr>
      <t>10-04-2024</t>
    </r>
    <r>
      <rPr>
        <sz val="11"/>
        <color theme="1"/>
        <rFont val="Aptos Narrow"/>
        <family val="2"/>
        <scheme val="minor"/>
      </rPr>
      <t xml:space="preserve">. Use </t>
    </r>
    <r>
      <rPr>
        <b/>
        <sz val="11"/>
        <color theme="1"/>
        <rFont val="Aptos Narrow"/>
        <family val="2"/>
        <scheme val="minor"/>
      </rPr>
      <t>DAYS()</t>
    </r>
    <r>
      <rPr>
        <sz val="11"/>
        <color theme="1"/>
        <rFont val="Aptos Narrow"/>
        <family val="2"/>
        <scheme val="minor"/>
      </rPr>
      <t>.</t>
    </r>
  </si>
  <si>
    <r>
      <t xml:space="preserve">9. Amelia wants to calculate how many days are left from today until her next client meeting on </t>
    </r>
    <r>
      <rPr>
        <sz val="10"/>
        <color theme="1"/>
        <rFont val="Arial Unicode MS"/>
      </rPr>
      <t>01-12-2024</t>
    </r>
    <r>
      <rPr>
        <sz val="11"/>
        <color theme="1"/>
        <rFont val="Aptos Narrow"/>
        <family val="2"/>
        <scheme val="minor"/>
      </rPr>
      <t xml:space="preserve">. Use </t>
    </r>
    <r>
      <rPr>
        <b/>
        <sz val="11"/>
        <color theme="1"/>
        <rFont val="Aptos Narrow"/>
        <family val="2"/>
        <scheme val="minor"/>
      </rPr>
      <t>DAYS()</t>
    </r>
    <r>
      <rPr>
        <sz val="11"/>
        <color theme="1"/>
        <rFont val="Aptos Narrow"/>
        <family val="2"/>
        <scheme val="minor"/>
      </rPr>
      <t>.</t>
    </r>
  </si>
  <si>
    <r>
      <t xml:space="preserve">10. Jack wants to calculate the number of days between today and his next vacation starting on </t>
    </r>
    <r>
      <rPr>
        <sz val="10"/>
        <color theme="1"/>
        <rFont val="Arial Unicode MS"/>
      </rPr>
      <t>01-08-2024</t>
    </r>
    <r>
      <rPr>
        <sz val="11"/>
        <color theme="1"/>
        <rFont val="Aptos Narrow"/>
        <family val="2"/>
        <scheme val="minor"/>
      </rPr>
      <t xml:space="preserve">. Use </t>
    </r>
    <r>
      <rPr>
        <b/>
        <sz val="11"/>
        <color theme="1"/>
        <rFont val="Aptos Narrow"/>
        <family val="2"/>
        <scheme val="minor"/>
      </rPr>
      <t>DAYS()</t>
    </r>
    <r>
      <rPr>
        <sz val="11"/>
        <color theme="1"/>
        <rFont val="Aptos Narrow"/>
        <family val="2"/>
        <scheme val="minor"/>
      </rPr>
      <t>.</t>
    </r>
  </si>
  <si>
    <t>DAYS360(start_date, end_date, [method])</t>
  </si>
  <si>
    <r>
      <t xml:space="preserve">1. Jake wants to calculate the difference in days between </t>
    </r>
    <r>
      <rPr>
        <sz val="10"/>
        <color theme="1"/>
        <rFont val="Arial Unicode MS"/>
      </rPr>
      <t>01-04-2023</t>
    </r>
    <r>
      <rPr>
        <sz val="11"/>
        <color theme="1"/>
        <rFont val="Aptos Narrow"/>
        <family val="2"/>
        <scheme val="minor"/>
      </rPr>
      <t xml:space="preserve"> and </t>
    </r>
    <r>
      <rPr>
        <sz val="10"/>
        <color theme="1"/>
        <rFont val="Arial Unicode MS"/>
      </rPr>
      <t>30-04-2023</t>
    </r>
    <r>
      <rPr>
        <sz val="11"/>
        <color theme="1"/>
        <rFont val="Aptos Narrow"/>
        <family val="2"/>
        <scheme val="minor"/>
      </rPr>
      <t xml:space="preserve">, using a 360-day calendar year. Use </t>
    </r>
    <r>
      <rPr>
        <b/>
        <sz val="11"/>
        <color theme="1"/>
        <rFont val="Aptos Narrow"/>
        <family val="2"/>
        <scheme val="minor"/>
      </rPr>
      <t>DAYS360()</t>
    </r>
    <r>
      <rPr>
        <sz val="11"/>
        <color theme="1"/>
        <rFont val="Aptos Narrow"/>
        <family val="2"/>
        <scheme val="minor"/>
      </rPr>
      <t>.</t>
    </r>
  </si>
  <si>
    <r>
      <t xml:space="preserve">2. Olivia is comparing two loan payment dates, </t>
    </r>
    <r>
      <rPr>
        <sz val="10"/>
        <color theme="1"/>
        <rFont val="Arial Unicode MS"/>
      </rPr>
      <t>15-01-2022</t>
    </r>
    <r>
      <rPr>
        <sz val="11"/>
        <color theme="1"/>
        <rFont val="Aptos Narrow"/>
        <family val="2"/>
        <scheme val="minor"/>
      </rPr>
      <t xml:space="preserve"> and </t>
    </r>
    <r>
      <rPr>
        <sz val="10"/>
        <color theme="1"/>
        <rFont val="Arial Unicode MS"/>
      </rPr>
      <t>15-06-2022</t>
    </r>
    <r>
      <rPr>
        <sz val="11"/>
        <color theme="1"/>
        <rFont val="Aptos Narrow"/>
        <family val="2"/>
        <scheme val="minor"/>
      </rPr>
      <t xml:space="preserve">, and wants to calculate the number of days between them using the 360-day method. Use </t>
    </r>
    <r>
      <rPr>
        <b/>
        <sz val="11"/>
        <color theme="1"/>
        <rFont val="Aptos Narrow"/>
        <family val="2"/>
        <scheme val="minor"/>
      </rPr>
      <t>DAYS360()</t>
    </r>
    <r>
      <rPr>
        <sz val="11"/>
        <color theme="1"/>
        <rFont val="Aptos Narrow"/>
        <family val="2"/>
        <scheme val="minor"/>
      </rPr>
      <t>.</t>
    </r>
  </si>
  <si>
    <r>
      <t xml:space="preserve">3. Mia from "Marketing" needs to calculate the number of days between </t>
    </r>
    <r>
      <rPr>
        <sz val="10"/>
        <color theme="1"/>
        <rFont val="Arial Unicode MS"/>
      </rPr>
      <t>01-03-2023</t>
    </r>
    <r>
      <rPr>
        <sz val="11"/>
        <color theme="1"/>
        <rFont val="Aptos Narrow"/>
        <family val="2"/>
        <scheme val="minor"/>
      </rPr>
      <t xml:space="preserve"> and </t>
    </r>
    <r>
      <rPr>
        <sz val="10"/>
        <color theme="1"/>
        <rFont val="Arial Unicode MS"/>
      </rPr>
      <t>31-03-2023</t>
    </r>
    <r>
      <rPr>
        <sz val="11"/>
        <color theme="1"/>
        <rFont val="Aptos Narrow"/>
        <family val="2"/>
        <scheme val="minor"/>
      </rPr>
      <t xml:space="preserve"> using a 360-day calendar year. Use </t>
    </r>
    <r>
      <rPr>
        <b/>
        <sz val="11"/>
        <color theme="1"/>
        <rFont val="Aptos Narrow"/>
        <family val="2"/>
        <scheme val="minor"/>
      </rPr>
      <t>DAYS360()</t>
    </r>
    <r>
      <rPr>
        <sz val="11"/>
        <color theme="1"/>
        <rFont val="Aptos Narrow"/>
        <family val="2"/>
        <scheme val="minor"/>
      </rPr>
      <t>.</t>
    </r>
  </si>
  <si>
    <r>
      <t xml:space="preserve">4. David is calculating the number of days between </t>
    </r>
    <r>
      <rPr>
        <sz val="10"/>
        <color theme="1"/>
        <rFont val="Arial Unicode MS"/>
      </rPr>
      <t>05-02-2023</t>
    </r>
    <r>
      <rPr>
        <sz val="11"/>
        <color theme="1"/>
        <rFont val="Aptos Narrow"/>
        <family val="2"/>
        <scheme val="minor"/>
      </rPr>
      <t xml:space="preserve"> and </t>
    </r>
    <r>
      <rPr>
        <sz val="10"/>
        <color theme="1"/>
        <rFont val="Arial Unicode MS"/>
      </rPr>
      <t>20-02-2023</t>
    </r>
    <r>
      <rPr>
        <sz val="11"/>
        <color theme="1"/>
        <rFont val="Aptos Narrow"/>
        <family val="2"/>
        <scheme val="minor"/>
      </rPr>
      <t xml:space="preserve"> using the 360-day method for financial reporting. Use </t>
    </r>
    <r>
      <rPr>
        <b/>
        <sz val="11"/>
        <color theme="1"/>
        <rFont val="Aptos Narrow"/>
        <family val="2"/>
        <scheme val="minor"/>
      </rPr>
      <t>DAYS360()</t>
    </r>
    <r>
      <rPr>
        <sz val="11"/>
        <color theme="1"/>
        <rFont val="Aptos Narrow"/>
        <family val="2"/>
        <scheme val="minor"/>
      </rPr>
      <t>.</t>
    </r>
  </si>
  <si>
    <r>
      <t xml:space="preserve">5. Lucas from "HR" wants to know how many days passed between </t>
    </r>
    <r>
      <rPr>
        <sz val="10"/>
        <color theme="1"/>
        <rFont val="Arial Unicode MS"/>
      </rPr>
      <t>01-05-2023</t>
    </r>
    <r>
      <rPr>
        <sz val="11"/>
        <color theme="1"/>
        <rFont val="Aptos Narrow"/>
        <family val="2"/>
        <scheme val="minor"/>
      </rPr>
      <t xml:space="preserve"> and </t>
    </r>
    <r>
      <rPr>
        <sz val="10"/>
        <color theme="1"/>
        <rFont val="Arial Unicode MS"/>
      </rPr>
      <t>01-06-2023</t>
    </r>
    <r>
      <rPr>
        <sz val="11"/>
        <color theme="1"/>
        <rFont val="Aptos Narrow"/>
        <family val="2"/>
        <scheme val="minor"/>
      </rPr>
      <t xml:space="preserve"> on a 360-day calendar. Use </t>
    </r>
    <r>
      <rPr>
        <b/>
        <sz val="11"/>
        <color theme="1"/>
        <rFont val="Aptos Narrow"/>
        <family val="2"/>
        <scheme val="minor"/>
      </rPr>
      <t>DAYS360()</t>
    </r>
    <r>
      <rPr>
        <sz val="11"/>
        <color theme="1"/>
        <rFont val="Aptos Narrow"/>
        <family val="2"/>
        <scheme val="minor"/>
      </rPr>
      <t>.</t>
    </r>
  </si>
  <si>
    <r>
      <t xml:space="preserve">6. Emma is calculating the difference in days between </t>
    </r>
    <r>
      <rPr>
        <sz val="10"/>
        <color theme="1"/>
        <rFont val="Arial Unicode MS"/>
      </rPr>
      <t>10-09-2022</t>
    </r>
    <r>
      <rPr>
        <sz val="11"/>
        <color theme="1"/>
        <rFont val="Aptos Narrow"/>
        <family val="2"/>
        <scheme val="minor"/>
      </rPr>
      <t xml:space="preserve"> and </t>
    </r>
    <r>
      <rPr>
        <sz val="10"/>
        <color theme="1"/>
        <rFont val="Arial Unicode MS"/>
      </rPr>
      <t>10-10-2022</t>
    </r>
    <r>
      <rPr>
        <sz val="11"/>
        <color theme="1"/>
        <rFont val="Aptos Narrow"/>
        <family val="2"/>
        <scheme val="minor"/>
      </rPr>
      <t xml:space="preserve"> using the 360-day method for a payroll report. Use </t>
    </r>
    <r>
      <rPr>
        <b/>
        <sz val="11"/>
        <color theme="1"/>
        <rFont val="Aptos Narrow"/>
        <family val="2"/>
        <scheme val="minor"/>
      </rPr>
      <t>DAYS360()</t>
    </r>
    <r>
      <rPr>
        <sz val="11"/>
        <color theme="1"/>
        <rFont val="Aptos Narrow"/>
        <family val="2"/>
        <scheme val="minor"/>
      </rPr>
      <t>.</t>
    </r>
  </si>
  <si>
    <r>
      <t xml:space="preserve">7. Ava’s project started on </t>
    </r>
    <r>
      <rPr>
        <sz val="10"/>
        <color theme="1"/>
        <rFont val="Arial Unicode MS"/>
      </rPr>
      <t>01-01-2024</t>
    </r>
    <r>
      <rPr>
        <sz val="11"/>
        <color theme="1"/>
        <rFont val="Aptos Narrow"/>
        <family val="2"/>
        <scheme val="minor"/>
      </rPr>
      <t xml:space="preserve">, and she wants to calculate how many days will pass by </t>
    </r>
    <r>
      <rPr>
        <sz val="10"/>
        <color theme="1"/>
        <rFont val="Arial Unicode MS"/>
      </rPr>
      <t>30-06-2024</t>
    </r>
    <r>
      <rPr>
        <sz val="11"/>
        <color theme="1"/>
        <rFont val="Aptos Narrow"/>
        <family val="2"/>
        <scheme val="minor"/>
      </rPr>
      <t xml:space="preserve"> using a 360-day calendar. Use </t>
    </r>
    <r>
      <rPr>
        <b/>
        <sz val="11"/>
        <color theme="1"/>
        <rFont val="Aptos Narrow"/>
        <family val="2"/>
        <scheme val="minor"/>
      </rPr>
      <t>DAYS360()</t>
    </r>
    <r>
      <rPr>
        <sz val="11"/>
        <color theme="1"/>
        <rFont val="Aptos Narrow"/>
        <family val="2"/>
        <scheme val="minor"/>
      </rPr>
      <t>.</t>
    </r>
  </si>
  <si>
    <r>
      <t xml:space="preserve">8. Benjamin needs to know the number of days between </t>
    </r>
    <r>
      <rPr>
        <sz val="10"/>
        <color theme="1"/>
        <rFont val="Arial Unicode MS"/>
      </rPr>
      <t>01-11-2022</t>
    </r>
    <r>
      <rPr>
        <sz val="11"/>
        <color theme="1"/>
        <rFont val="Aptos Narrow"/>
        <family val="2"/>
        <scheme val="minor"/>
      </rPr>
      <t xml:space="preserve"> and </t>
    </r>
    <r>
      <rPr>
        <sz val="10"/>
        <color theme="1"/>
        <rFont val="Arial Unicode MS"/>
      </rPr>
      <t>30-11-2022</t>
    </r>
    <r>
      <rPr>
        <sz val="11"/>
        <color theme="1"/>
        <rFont val="Aptos Narrow"/>
        <family val="2"/>
        <scheme val="minor"/>
      </rPr>
      <t xml:space="preserve"> for an interest calculation using the 360-day method. Use </t>
    </r>
    <r>
      <rPr>
        <b/>
        <sz val="11"/>
        <color theme="1"/>
        <rFont val="Aptos Narrow"/>
        <family val="2"/>
        <scheme val="minor"/>
      </rPr>
      <t>DAYS360()</t>
    </r>
    <r>
      <rPr>
        <sz val="11"/>
        <color theme="1"/>
        <rFont val="Aptos Narrow"/>
        <family val="2"/>
        <scheme val="minor"/>
      </rPr>
      <t>.</t>
    </r>
  </si>
  <si>
    <r>
      <t xml:space="preserve">9. Amelia is comparing two contract periods, from </t>
    </r>
    <r>
      <rPr>
        <sz val="10"/>
        <color theme="1"/>
        <rFont val="Arial Unicode MS"/>
      </rPr>
      <t>01-04-2023</t>
    </r>
    <r>
      <rPr>
        <sz val="11"/>
        <color theme="1"/>
        <rFont val="Aptos Narrow"/>
        <family val="2"/>
        <scheme val="minor"/>
      </rPr>
      <t xml:space="preserve"> to </t>
    </r>
    <r>
      <rPr>
        <sz val="10"/>
        <color theme="1"/>
        <rFont val="Arial Unicode MS"/>
      </rPr>
      <t>01-08-2023</t>
    </r>
    <r>
      <rPr>
        <sz val="11"/>
        <color theme="1"/>
        <rFont val="Aptos Narrow"/>
        <family val="2"/>
        <scheme val="minor"/>
      </rPr>
      <t xml:space="preserve">, using a 360-day calendar. Use </t>
    </r>
    <r>
      <rPr>
        <b/>
        <sz val="11"/>
        <color theme="1"/>
        <rFont val="Aptos Narrow"/>
        <family val="2"/>
        <scheme val="minor"/>
      </rPr>
      <t>DAYS360()</t>
    </r>
    <r>
      <rPr>
        <sz val="11"/>
        <color theme="1"/>
        <rFont val="Aptos Narrow"/>
        <family val="2"/>
        <scheme val="minor"/>
      </rPr>
      <t>.</t>
    </r>
  </si>
  <si>
    <r>
      <t xml:space="preserve">10. Jack is calculating the number of days between </t>
    </r>
    <r>
      <rPr>
        <sz val="10"/>
        <color theme="1"/>
        <rFont val="Arial Unicode MS"/>
      </rPr>
      <t>01-07-2023</t>
    </r>
    <r>
      <rPr>
        <sz val="11"/>
        <color theme="1"/>
        <rFont val="Aptos Narrow"/>
        <family val="2"/>
        <scheme val="minor"/>
      </rPr>
      <t xml:space="preserve"> and </t>
    </r>
    <r>
      <rPr>
        <sz val="10"/>
        <color theme="1"/>
        <rFont val="Arial Unicode MS"/>
      </rPr>
      <t>31-07-2023</t>
    </r>
    <r>
      <rPr>
        <sz val="11"/>
        <color theme="1"/>
        <rFont val="Aptos Narrow"/>
        <family val="2"/>
        <scheme val="minor"/>
      </rPr>
      <t xml:space="preserve"> for a financial transaction using the 360-day method. Use </t>
    </r>
    <r>
      <rPr>
        <b/>
        <sz val="11"/>
        <color theme="1"/>
        <rFont val="Aptos Narrow"/>
        <family val="2"/>
        <scheme val="minor"/>
      </rPr>
      <t>DAYS360()</t>
    </r>
    <r>
      <rPr>
        <sz val="11"/>
        <color theme="1"/>
        <rFont val="Aptos Narrow"/>
        <family val="2"/>
        <scheme val="minor"/>
      </rPr>
      <t>.</t>
    </r>
  </si>
  <si>
    <t>YEARFRAC(start_date, end_date, [basis])</t>
  </si>
  <si>
    <r>
      <t xml:space="preserve">1. Jake wants to calculate the fraction of the year that passed between </t>
    </r>
    <r>
      <rPr>
        <sz val="10"/>
        <color theme="1"/>
        <rFont val="Arial Unicode MS"/>
      </rPr>
      <t>01-01-2022</t>
    </r>
    <r>
      <rPr>
        <sz val="11"/>
        <color theme="1"/>
        <rFont val="Aptos Narrow"/>
        <family val="2"/>
        <scheme val="minor"/>
      </rPr>
      <t xml:space="preserve"> and </t>
    </r>
    <r>
      <rPr>
        <sz val="10"/>
        <color theme="1"/>
        <rFont val="Arial Unicode MS"/>
      </rPr>
      <t>01-07-2022</t>
    </r>
    <r>
      <rPr>
        <sz val="11"/>
        <color theme="1"/>
        <rFont val="Aptos Narrow"/>
        <family val="2"/>
        <scheme val="minor"/>
      </rPr>
      <t xml:space="preserve">. Use </t>
    </r>
    <r>
      <rPr>
        <b/>
        <sz val="11"/>
        <color theme="1"/>
        <rFont val="Aptos Narrow"/>
        <family val="2"/>
        <scheme val="minor"/>
      </rPr>
      <t>YEARFRAC()</t>
    </r>
    <r>
      <rPr>
        <sz val="11"/>
        <color theme="1"/>
        <rFont val="Aptos Narrow"/>
        <family val="2"/>
        <scheme val="minor"/>
      </rPr>
      <t>.</t>
    </r>
  </si>
  <si>
    <r>
      <t xml:space="preserve">2. Olivia is calculating the fraction of the year between </t>
    </r>
    <r>
      <rPr>
        <sz val="10"/>
        <color theme="1"/>
        <rFont val="Arial Unicode MS"/>
      </rPr>
      <t>01-03-2022</t>
    </r>
    <r>
      <rPr>
        <sz val="11"/>
        <color theme="1"/>
        <rFont val="Aptos Narrow"/>
        <family val="2"/>
        <scheme val="minor"/>
      </rPr>
      <t xml:space="preserve"> and </t>
    </r>
    <r>
      <rPr>
        <sz val="10"/>
        <color theme="1"/>
        <rFont val="Arial Unicode MS"/>
      </rPr>
      <t>01-09-2022</t>
    </r>
    <r>
      <rPr>
        <sz val="11"/>
        <color theme="1"/>
        <rFont val="Aptos Narrow"/>
        <family val="2"/>
        <scheme val="minor"/>
      </rPr>
      <t xml:space="preserve"> for a financial report. Use </t>
    </r>
    <r>
      <rPr>
        <b/>
        <sz val="11"/>
        <color theme="1"/>
        <rFont val="Aptos Narrow"/>
        <family val="2"/>
        <scheme val="minor"/>
      </rPr>
      <t>YEARFRAC()</t>
    </r>
    <r>
      <rPr>
        <sz val="11"/>
        <color theme="1"/>
        <rFont val="Aptos Narrow"/>
        <family val="2"/>
        <scheme val="minor"/>
      </rPr>
      <t>.</t>
    </r>
  </si>
  <si>
    <r>
      <t xml:space="preserve">3. David needs to know the fraction of the year that passed between </t>
    </r>
    <r>
      <rPr>
        <sz val="10"/>
        <color theme="1"/>
        <rFont val="Arial Unicode MS"/>
      </rPr>
      <t>10-05-2022</t>
    </r>
    <r>
      <rPr>
        <sz val="11"/>
        <color theme="1"/>
        <rFont val="Aptos Narrow"/>
        <family val="2"/>
        <scheme val="minor"/>
      </rPr>
      <t xml:space="preserve"> and </t>
    </r>
    <r>
      <rPr>
        <sz val="10"/>
        <color theme="1"/>
        <rFont val="Arial Unicode MS"/>
      </rPr>
      <t>15-12-2022</t>
    </r>
    <r>
      <rPr>
        <sz val="11"/>
        <color theme="1"/>
        <rFont val="Aptos Narrow"/>
        <family val="2"/>
        <scheme val="minor"/>
      </rPr>
      <t xml:space="preserve"> for interest calculation. Use </t>
    </r>
    <r>
      <rPr>
        <b/>
        <sz val="11"/>
        <color theme="1"/>
        <rFont val="Aptos Narrow"/>
        <family val="2"/>
        <scheme val="minor"/>
      </rPr>
      <t>YEARFRAC()</t>
    </r>
    <r>
      <rPr>
        <sz val="11"/>
        <color theme="1"/>
        <rFont val="Aptos Narrow"/>
        <family val="2"/>
        <scheme val="minor"/>
      </rPr>
      <t>.</t>
    </r>
  </si>
  <si>
    <r>
      <t xml:space="preserve">4. Mia wants to find the fraction of the year between </t>
    </r>
    <r>
      <rPr>
        <sz val="10"/>
        <color theme="1"/>
        <rFont val="Arial Unicode MS"/>
      </rPr>
      <t>01-02-2023</t>
    </r>
    <r>
      <rPr>
        <sz val="11"/>
        <color theme="1"/>
        <rFont val="Aptos Narrow"/>
        <family val="2"/>
        <scheme val="minor"/>
      </rPr>
      <t xml:space="preserve"> and </t>
    </r>
    <r>
      <rPr>
        <sz val="10"/>
        <color theme="1"/>
        <rFont val="Arial Unicode MS"/>
      </rPr>
      <t>15-06-2023</t>
    </r>
    <r>
      <rPr>
        <sz val="11"/>
        <color theme="1"/>
        <rFont val="Aptos Narrow"/>
        <family val="2"/>
        <scheme val="minor"/>
      </rPr>
      <t xml:space="preserve">. Use </t>
    </r>
    <r>
      <rPr>
        <b/>
        <sz val="11"/>
        <color theme="1"/>
        <rFont val="Aptos Narrow"/>
        <family val="2"/>
        <scheme val="minor"/>
      </rPr>
      <t>YEARFRAC()</t>
    </r>
    <r>
      <rPr>
        <sz val="11"/>
        <color theme="1"/>
        <rFont val="Aptos Narrow"/>
        <family val="2"/>
        <scheme val="minor"/>
      </rPr>
      <t>.</t>
    </r>
  </si>
  <si>
    <r>
      <t xml:space="preserve">5. Emma is calculating the portion of the year that has passed between </t>
    </r>
    <r>
      <rPr>
        <sz val="10"/>
        <color theme="1"/>
        <rFont val="Arial Unicode MS"/>
      </rPr>
      <t>01-04-2022</t>
    </r>
    <r>
      <rPr>
        <sz val="11"/>
        <color theme="1"/>
        <rFont val="Aptos Narrow"/>
        <family val="2"/>
        <scheme val="minor"/>
      </rPr>
      <t xml:space="preserve"> and </t>
    </r>
    <r>
      <rPr>
        <sz val="10"/>
        <color theme="1"/>
        <rFont val="Arial Unicode MS"/>
      </rPr>
      <t>31-08-2022</t>
    </r>
    <r>
      <rPr>
        <sz val="11"/>
        <color theme="1"/>
        <rFont val="Aptos Narrow"/>
        <family val="2"/>
        <scheme val="minor"/>
      </rPr>
      <t xml:space="preserve">. Use </t>
    </r>
    <r>
      <rPr>
        <b/>
        <sz val="11"/>
        <color theme="1"/>
        <rFont val="Aptos Narrow"/>
        <family val="2"/>
        <scheme val="minor"/>
      </rPr>
      <t>YEARFRAC()</t>
    </r>
    <r>
      <rPr>
        <sz val="11"/>
        <color theme="1"/>
        <rFont val="Aptos Narrow"/>
        <family val="2"/>
        <scheme val="minor"/>
      </rPr>
      <t>.</t>
    </r>
  </si>
  <si>
    <r>
      <t xml:space="preserve">6. Lucas from "HR" wants to know the fraction of the year between </t>
    </r>
    <r>
      <rPr>
        <sz val="10"/>
        <color theme="1"/>
        <rFont val="Arial Unicode MS"/>
      </rPr>
      <t>15-01-2023</t>
    </r>
    <r>
      <rPr>
        <sz val="11"/>
        <color theme="1"/>
        <rFont val="Aptos Narrow"/>
        <family val="2"/>
        <scheme val="minor"/>
      </rPr>
      <t xml:space="preserve"> and </t>
    </r>
    <r>
      <rPr>
        <sz val="10"/>
        <color theme="1"/>
        <rFont val="Arial Unicode MS"/>
      </rPr>
      <t>31-07-2023</t>
    </r>
    <r>
      <rPr>
        <sz val="11"/>
        <color theme="1"/>
        <rFont val="Aptos Narrow"/>
        <family val="2"/>
        <scheme val="minor"/>
      </rPr>
      <t xml:space="preserve">. Use </t>
    </r>
    <r>
      <rPr>
        <b/>
        <sz val="11"/>
        <color theme="1"/>
        <rFont val="Aptos Narrow"/>
        <family val="2"/>
        <scheme val="minor"/>
      </rPr>
      <t>YEARFRAC()</t>
    </r>
    <r>
      <rPr>
        <sz val="11"/>
        <color theme="1"/>
        <rFont val="Aptos Narrow"/>
        <family val="2"/>
        <scheme val="minor"/>
      </rPr>
      <t>.</t>
    </r>
  </si>
  <si>
    <r>
      <t xml:space="preserve">7. Ava is calculating the fraction of the year between </t>
    </r>
    <r>
      <rPr>
        <sz val="10"/>
        <color theme="1"/>
        <rFont val="Arial Unicode MS"/>
      </rPr>
      <t>01-05-2023</t>
    </r>
    <r>
      <rPr>
        <sz val="11"/>
        <color theme="1"/>
        <rFont val="Aptos Narrow"/>
        <family val="2"/>
        <scheme val="minor"/>
      </rPr>
      <t xml:space="preserve"> and </t>
    </r>
    <r>
      <rPr>
        <sz val="10"/>
        <color theme="1"/>
        <rFont val="Arial Unicode MS"/>
      </rPr>
      <t>01-12-2023</t>
    </r>
    <r>
      <rPr>
        <sz val="11"/>
        <color theme="1"/>
        <rFont val="Aptos Narrow"/>
        <family val="2"/>
        <scheme val="minor"/>
      </rPr>
      <t xml:space="preserve"> for an employee's performance review. Use </t>
    </r>
    <r>
      <rPr>
        <b/>
        <sz val="11"/>
        <color theme="1"/>
        <rFont val="Aptos Narrow"/>
        <family val="2"/>
        <scheme val="minor"/>
      </rPr>
      <t>YEARFRAC()</t>
    </r>
    <r>
      <rPr>
        <sz val="11"/>
        <color theme="1"/>
        <rFont val="Aptos Narrow"/>
        <family val="2"/>
        <scheme val="minor"/>
      </rPr>
      <t>.</t>
    </r>
  </si>
  <si>
    <r>
      <t xml:space="preserve">8. Benjamin is calculating how much of the year passed between </t>
    </r>
    <r>
      <rPr>
        <sz val="10"/>
        <color theme="1"/>
        <rFont val="Arial Unicode MS"/>
      </rPr>
      <t>10-04-2024</t>
    </r>
    <r>
      <rPr>
        <sz val="11"/>
        <color theme="1"/>
        <rFont val="Aptos Narrow"/>
        <family val="2"/>
        <scheme val="minor"/>
      </rPr>
      <t xml:space="preserve"> and </t>
    </r>
    <r>
      <rPr>
        <sz val="10"/>
        <color theme="1"/>
        <rFont val="Arial Unicode MS"/>
      </rPr>
      <t>31-12-2024</t>
    </r>
    <r>
      <rPr>
        <sz val="11"/>
        <color theme="1"/>
        <rFont val="Aptos Narrow"/>
        <family val="2"/>
        <scheme val="minor"/>
      </rPr>
      <t xml:space="preserve">. Use </t>
    </r>
    <r>
      <rPr>
        <b/>
        <sz val="11"/>
        <color theme="1"/>
        <rFont val="Aptos Narrow"/>
        <family val="2"/>
        <scheme val="minor"/>
      </rPr>
      <t>YEARFRAC()</t>
    </r>
    <r>
      <rPr>
        <sz val="11"/>
        <color theme="1"/>
        <rFont val="Aptos Narrow"/>
        <family val="2"/>
        <scheme val="minor"/>
      </rPr>
      <t>.</t>
    </r>
  </si>
  <si>
    <r>
      <t xml:space="preserve">9. Amelia wants to know the fraction of the year between </t>
    </r>
    <r>
      <rPr>
        <sz val="10"/>
        <color theme="1"/>
        <rFont val="Arial Unicode MS"/>
      </rPr>
      <t>01-07-2023</t>
    </r>
    <r>
      <rPr>
        <sz val="11"/>
        <color theme="1"/>
        <rFont val="Aptos Narrow"/>
        <family val="2"/>
        <scheme val="minor"/>
      </rPr>
      <t xml:space="preserve"> and </t>
    </r>
    <r>
      <rPr>
        <sz val="10"/>
        <color theme="1"/>
        <rFont val="Arial Unicode MS"/>
      </rPr>
      <t>01-11-2023</t>
    </r>
    <r>
      <rPr>
        <sz val="11"/>
        <color theme="1"/>
        <rFont val="Aptos Narrow"/>
        <family val="2"/>
        <scheme val="minor"/>
      </rPr>
      <t xml:space="preserve"> for a bonus calculation. Use </t>
    </r>
    <r>
      <rPr>
        <b/>
        <sz val="11"/>
        <color theme="1"/>
        <rFont val="Aptos Narrow"/>
        <family val="2"/>
        <scheme val="minor"/>
      </rPr>
      <t>YEARFRAC()</t>
    </r>
    <r>
      <rPr>
        <sz val="11"/>
        <color theme="1"/>
        <rFont val="Aptos Narrow"/>
        <family val="2"/>
        <scheme val="minor"/>
      </rPr>
      <t>.</t>
    </r>
  </si>
  <si>
    <r>
      <t xml:space="preserve">10. Jack is calculating the fraction of the year between </t>
    </r>
    <r>
      <rPr>
        <sz val="10"/>
        <color theme="1"/>
        <rFont val="Arial Unicode MS"/>
      </rPr>
      <t>01-09-2023</t>
    </r>
    <r>
      <rPr>
        <sz val="11"/>
        <color theme="1"/>
        <rFont val="Aptos Narrow"/>
        <family val="2"/>
        <scheme val="minor"/>
      </rPr>
      <t xml:space="preserve"> and </t>
    </r>
    <r>
      <rPr>
        <sz val="10"/>
        <color theme="1"/>
        <rFont val="Arial Unicode MS"/>
      </rPr>
      <t>01-03-2024</t>
    </r>
    <r>
      <rPr>
        <sz val="11"/>
        <color theme="1"/>
        <rFont val="Aptos Narrow"/>
        <family val="2"/>
        <scheme val="minor"/>
      </rPr>
      <t xml:space="preserve"> for financial forecasting. Use </t>
    </r>
    <r>
      <rPr>
        <b/>
        <sz val="11"/>
        <color theme="1"/>
        <rFont val="Aptos Narrow"/>
        <family val="2"/>
        <scheme val="minor"/>
      </rPr>
      <t>YEARFRAC()</t>
    </r>
    <r>
      <rPr>
        <sz val="11"/>
        <color theme="1"/>
        <rFont val="Aptos Narrow"/>
        <family val="2"/>
        <scheme val="minor"/>
      </rPr>
      <t>.</t>
    </r>
  </si>
  <si>
    <t>ISOWEEKNUM(date)</t>
  </si>
  <si>
    <r>
      <t xml:space="preserve">1. Jake wants to know which ISO week of the year his project, starting on </t>
    </r>
    <r>
      <rPr>
        <sz val="10"/>
        <color theme="1"/>
        <rFont val="Arial Unicode MS"/>
      </rPr>
      <t>01-05-2023</t>
    </r>
    <r>
      <rPr>
        <sz val="11"/>
        <color theme="1"/>
        <rFont val="Aptos Narrow"/>
        <family val="2"/>
        <scheme val="minor"/>
      </rPr>
      <t xml:space="preserve">, falls into. Use </t>
    </r>
    <r>
      <rPr>
        <b/>
        <sz val="11"/>
        <color theme="1"/>
        <rFont val="Aptos Narrow"/>
        <family val="2"/>
        <scheme val="minor"/>
      </rPr>
      <t>ISOWEEKNUM()</t>
    </r>
    <r>
      <rPr>
        <sz val="11"/>
        <color theme="1"/>
        <rFont val="Aptos Narrow"/>
        <family val="2"/>
        <scheme val="minor"/>
      </rPr>
      <t>.</t>
    </r>
  </si>
  <si>
    <r>
      <t xml:space="preserve">2. Olivia is planning an event and needs to know the ISO week number for the date </t>
    </r>
    <r>
      <rPr>
        <sz val="10"/>
        <color theme="1"/>
        <rFont val="Arial Unicode MS"/>
      </rPr>
      <t>10-06-2022</t>
    </r>
    <r>
      <rPr>
        <sz val="11"/>
        <color theme="1"/>
        <rFont val="Aptos Narrow"/>
        <family val="2"/>
        <scheme val="minor"/>
      </rPr>
      <t xml:space="preserve">. Use </t>
    </r>
    <r>
      <rPr>
        <b/>
        <sz val="11"/>
        <color theme="1"/>
        <rFont val="Aptos Narrow"/>
        <family val="2"/>
        <scheme val="minor"/>
      </rPr>
      <t>ISOWEEKNUM()</t>
    </r>
    <r>
      <rPr>
        <sz val="11"/>
        <color theme="1"/>
        <rFont val="Aptos Narrow"/>
        <family val="2"/>
        <scheme val="minor"/>
      </rPr>
      <t>.</t>
    </r>
  </si>
  <si>
    <r>
      <t xml:space="preserve">3. Mia wants to calculate the ISO week number for her project launch date, </t>
    </r>
    <r>
      <rPr>
        <sz val="10"/>
        <color theme="1"/>
        <rFont val="Arial Unicode MS"/>
      </rPr>
      <t>01-08-2022</t>
    </r>
    <r>
      <rPr>
        <sz val="11"/>
        <color theme="1"/>
        <rFont val="Aptos Narrow"/>
        <family val="2"/>
        <scheme val="minor"/>
      </rPr>
      <t xml:space="preserve">. Use </t>
    </r>
    <r>
      <rPr>
        <b/>
        <sz val="11"/>
        <color theme="1"/>
        <rFont val="Aptos Narrow"/>
        <family val="2"/>
        <scheme val="minor"/>
      </rPr>
      <t>ISOWEEKNUM()</t>
    </r>
    <r>
      <rPr>
        <sz val="11"/>
        <color theme="1"/>
        <rFont val="Aptos Narrow"/>
        <family val="2"/>
        <scheme val="minor"/>
      </rPr>
      <t>.</t>
    </r>
  </si>
  <si>
    <r>
      <t xml:space="preserve">4. David wants to know the ISO week number for the invoice date </t>
    </r>
    <r>
      <rPr>
        <sz val="10"/>
        <color theme="1"/>
        <rFont val="Arial Unicode MS"/>
      </rPr>
      <t>20-03-2024</t>
    </r>
    <r>
      <rPr>
        <sz val="11"/>
        <color theme="1"/>
        <rFont val="Aptos Narrow"/>
        <family val="2"/>
        <scheme val="minor"/>
      </rPr>
      <t xml:space="preserve">. Use </t>
    </r>
    <r>
      <rPr>
        <b/>
        <sz val="11"/>
        <color theme="1"/>
        <rFont val="Aptos Narrow"/>
        <family val="2"/>
        <scheme val="minor"/>
      </rPr>
      <t>ISOWEEKNUM()</t>
    </r>
    <r>
      <rPr>
        <sz val="11"/>
        <color theme="1"/>
        <rFont val="Aptos Narrow"/>
        <family val="2"/>
        <scheme val="minor"/>
      </rPr>
      <t>.</t>
    </r>
  </si>
  <si>
    <r>
      <t xml:space="preserve">5. Emma’s key event is scheduled for </t>
    </r>
    <r>
      <rPr>
        <sz val="10"/>
        <color theme="1"/>
        <rFont val="Arial Unicode MS"/>
      </rPr>
      <t>15-09-2023</t>
    </r>
    <r>
      <rPr>
        <sz val="11"/>
        <color theme="1"/>
        <rFont val="Aptos Narrow"/>
        <family val="2"/>
        <scheme val="minor"/>
      </rPr>
      <t xml:space="preserve">, and she needs to know which ISO week number it falls into. Use </t>
    </r>
    <r>
      <rPr>
        <b/>
        <sz val="11"/>
        <color theme="1"/>
        <rFont val="Aptos Narrow"/>
        <family val="2"/>
        <scheme val="minor"/>
      </rPr>
      <t>ISOWEEKNUM()</t>
    </r>
    <r>
      <rPr>
        <sz val="11"/>
        <color theme="1"/>
        <rFont val="Aptos Narrow"/>
        <family val="2"/>
        <scheme val="minor"/>
      </rPr>
      <t>.</t>
    </r>
  </si>
  <si>
    <r>
      <t xml:space="preserve">6. Lucas wants to know the ISO week number for the training session scheduled on </t>
    </r>
    <r>
      <rPr>
        <sz val="10"/>
        <color theme="1"/>
        <rFont val="Arial Unicode MS"/>
      </rPr>
      <t>02-04-2024</t>
    </r>
    <r>
      <rPr>
        <sz val="11"/>
        <color theme="1"/>
        <rFont val="Aptos Narrow"/>
        <family val="2"/>
        <scheme val="minor"/>
      </rPr>
      <t xml:space="preserve">. Use </t>
    </r>
    <r>
      <rPr>
        <b/>
        <sz val="11"/>
        <color theme="1"/>
        <rFont val="Aptos Narrow"/>
        <family val="2"/>
        <scheme val="minor"/>
      </rPr>
      <t>ISOWEEKNUM()</t>
    </r>
    <r>
      <rPr>
        <sz val="11"/>
        <color theme="1"/>
        <rFont val="Aptos Narrow"/>
        <family val="2"/>
        <scheme val="minor"/>
      </rPr>
      <t>.</t>
    </r>
  </si>
  <si>
    <r>
      <t xml:space="preserve">7. Ava needs to know which ISO week number the project end date, </t>
    </r>
    <r>
      <rPr>
        <sz val="10"/>
        <color theme="1"/>
        <rFont val="Arial Unicode MS"/>
      </rPr>
      <t>25-07-2023</t>
    </r>
    <r>
      <rPr>
        <sz val="11"/>
        <color theme="1"/>
        <rFont val="Aptos Narrow"/>
        <family val="2"/>
        <scheme val="minor"/>
      </rPr>
      <t xml:space="preserve">, falls into. Use </t>
    </r>
    <r>
      <rPr>
        <b/>
        <sz val="11"/>
        <color theme="1"/>
        <rFont val="Aptos Narrow"/>
        <family val="2"/>
        <scheme val="minor"/>
      </rPr>
      <t>ISOWEEKNUM()</t>
    </r>
    <r>
      <rPr>
        <sz val="11"/>
        <color theme="1"/>
        <rFont val="Aptos Narrow"/>
        <family val="2"/>
        <scheme val="minor"/>
      </rPr>
      <t>.</t>
    </r>
  </si>
  <si>
    <r>
      <t xml:space="preserve">8. Benjamin wants to find out the ISO week number for his upcoming presentation on </t>
    </r>
    <r>
      <rPr>
        <sz val="10"/>
        <color theme="1"/>
        <rFont val="Arial Unicode MS"/>
      </rPr>
      <t>18-11-2023</t>
    </r>
    <r>
      <rPr>
        <sz val="11"/>
        <color theme="1"/>
        <rFont val="Aptos Narrow"/>
        <family val="2"/>
        <scheme val="minor"/>
      </rPr>
      <t xml:space="preserve">. Use </t>
    </r>
    <r>
      <rPr>
        <b/>
        <sz val="11"/>
        <color theme="1"/>
        <rFont val="Aptos Narrow"/>
        <family val="2"/>
        <scheme val="minor"/>
      </rPr>
      <t>ISOWEEKNUM()</t>
    </r>
    <r>
      <rPr>
        <sz val="11"/>
        <color theme="1"/>
        <rFont val="Aptos Narrow"/>
        <family val="2"/>
        <scheme val="minor"/>
      </rPr>
      <t>.</t>
    </r>
  </si>
  <si>
    <r>
      <t xml:space="preserve">9. Amelia is calculating the ISO week number for the task completion date </t>
    </r>
    <r>
      <rPr>
        <sz val="10"/>
        <color theme="1"/>
        <rFont val="Arial Unicode MS"/>
      </rPr>
      <t>10-02-2023</t>
    </r>
    <r>
      <rPr>
        <sz val="11"/>
        <color theme="1"/>
        <rFont val="Aptos Narrow"/>
        <family val="2"/>
        <scheme val="minor"/>
      </rPr>
      <t xml:space="preserve">. Use </t>
    </r>
    <r>
      <rPr>
        <b/>
        <sz val="11"/>
        <color theme="1"/>
        <rFont val="Aptos Narrow"/>
        <family val="2"/>
        <scheme val="minor"/>
      </rPr>
      <t>ISOWEEKNUM()</t>
    </r>
    <r>
      <rPr>
        <sz val="11"/>
        <color theme="1"/>
        <rFont val="Aptos Narrow"/>
        <family val="2"/>
        <scheme val="minor"/>
      </rPr>
      <t>.</t>
    </r>
  </si>
  <si>
    <r>
      <t xml:space="preserve">10. Jack wants to know the ISO week number for his vacation start date, </t>
    </r>
    <r>
      <rPr>
        <sz val="10"/>
        <color theme="1"/>
        <rFont val="Arial Unicode MS"/>
      </rPr>
      <t>01-10-2024</t>
    </r>
    <r>
      <rPr>
        <sz val="11"/>
        <color theme="1"/>
        <rFont val="Aptos Narrow"/>
        <family val="2"/>
        <scheme val="minor"/>
      </rPr>
      <t xml:space="preserve">. Use </t>
    </r>
    <r>
      <rPr>
        <b/>
        <sz val="11"/>
        <color theme="1"/>
        <rFont val="Aptos Narrow"/>
        <family val="2"/>
        <scheme val="minor"/>
      </rPr>
      <t>ISOWEEKNUM()</t>
    </r>
    <r>
      <rPr>
        <sz val="11"/>
        <color theme="1"/>
        <rFont val="Aptos Narrow"/>
        <family val="2"/>
        <scheme val="minor"/>
      </rPr>
      <t>.</t>
    </r>
  </si>
  <si>
    <t>TIMEVALUE(time_text)</t>
  </si>
  <si>
    <r>
      <t xml:space="preserve">1. Jake wants to convert the time stored as text </t>
    </r>
    <r>
      <rPr>
        <sz val="10"/>
        <color theme="1"/>
        <rFont val="Arial Unicode MS"/>
      </rPr>
      <t>"12:30 PM"</t>
    </r>
    <r>
      <rPr>
        <sz val="11"/>
        <color theme="1"/>
        <rFont val="Aptos Narrow"/>
        <family val="2"/>
        <scheme val="minor"/>
      </rPr>
      <t xml:space="preserve"> into a proper time value. Use </t>
    </r>
    <r>
      <rPr>
        <b/>
        <sz val="11"/>
        <color theme="1"/>
        <rFont val="Aptos Narrow"/>
        <family val="2"/>
        <scheme val="minor"/>
      </rPr>
      <t>TIMEVALUE()</t>
    </r>
    <r>
      <rPr>
        <sz val="11"/>
        <color theme="1"/>
        <rFont val="Aptos Narrow"/>
        <family val="2"/>
        <scheme val="minor"/>
      </rPr>
      <t>.</t>
    </r>
  </si>
  <si>
    <r>
      <t xml:space="preserve">2. Olivia has a task start time stored as </t>
    </r>
    <r>
      <rPr>
        <sz val="10"/>
        <color theme="1"/>
        <rFont val="Arial Unicode MS"/>
      </rPr>
      <t>"09:15 AM"</t>
    </r>
    <r>
      <rPr>
        <sz val="11"/>
        <color theme="1"/>
        <rFont val="Aptos Narrow"/>
        <family val="2"/>
        <scheme val="minor"/>
      </rPr>
      <t xml:space="preserve">. Convert it to a time value using </t>
    </r>
    <r>
      <rPr>
        <b/>
        <sz val="11"/>
        <color theme="1"/>
        <rFont val="Aptos Narrow"/>
        <family val="2"/>
        <scheme val="minor"/>
      </rPr>
      <t>TIMEVALUE()</t>
    </r>
    <r>
      <rPr>
        <sz val="11"/>
        <color theme="1"/>
        <rFont val="Aptos Narrow"/>
        <family val="2"/>
        <scheme val="minor"/>
      </rPr>
      <t>.</t>
    </r>
  </si>
  <si>
    <r>
      <t xml:space="preserve">3. David’s meeting time is stored as </t>
    </r>
    <r>
      <rPr>
        <sz val="10"/>
        <color theme="1"/>
        <rFont val="Arial Unicode MS"/>
      </rPr>
      <t>"02:45 PM"</t>
    </r>
    <r>
      <rPr>
        <sz val="11"/>
        <color theme="1"/>
        <rFont val="Aptos Narrow"/>
        <family val="2"/>
        <scheme val="minor"/>
      </rPr>
      <t xml:space="preserve">, and he wants to convert it to a proper time value. Use </t>
    </r>
    <r>
      <rPr>
        <b/>
        <sz val="11"/>
        <color theme="1"/>
        <rFont val="Aptos Narrow"/>
        <family val="2"/>
        <scheme val="minor"/>
      </rPr>
      <t>TIMEVALUE()</t>
    </r>
    <r>
      <rPr>
        <sz val="11"/>
        <color theme="1"/>
        <rFont val="Aptos Narrow"/>
        <family val="2"/>
        <scheme val="minor"/>
      </rPr>
      <t>.</t>
    </r>
  </si>
  <si>
    <r>
      <t xml:space="preserve">4. Mia’s event time is saved as </t>
    </r>
    <r>
      <rPr>
        <sz val="10"/>
        <color theme="1"/>
        <rFont val="Arial Unicode MS"/>
      </rPr>
      <t>"06:00 AM"</t>
    </r>
    <r>
      <rPr>
        <sz val="11"/>
        <color theme="1"/>
        <rFont val="Aptos Narrow"/>
        <family val="2"/>
        <scheme val="minor"/>
      </rPr>
      <t xml:space="preserve">. Convert it into a proper time value using </t>
    </r>
    <r>
      <rPr>
        <b/>
        <sz val="11"/>
        <color theme="1"/>
        <rFont val="Aptos Narrow"/>
        <family val="2"/>
        <scheme val="minor"/>
      </rPr>
      <t>TIMEVALUE()</t>
    </r>
    <r>
      <rPr>
        <sz val="11"/>
        <color theme="1"/>
        <rFont val="Aptos Narrow"/>
        <family val="2"/>
        <scheme val="minor"/>
      </rPr>
      <t>.</t>
    </r>
  </si>
  <si>
    <r>
      <t xml:space="preserve">5. Emma’s project deadline is stored as text </t>
    </r>
    <r>
      <rPr>
        <sz val="10"/>
        <color theme="1"/>
        <rFont val="Arial Unicode MS"/>
      </rPr>
      <t>"11:59 PM"</t>
    </r>
    <r>
      <rPr>
        <sz val="11"/>
        <color theme="1"/>
        <rFont val="Aptos Narrow"/>
        <family val="2"/>
        <scheme val="minor"/>
      </rPr>
      <t xml:space="preserve">. She wants to convert it into a time value using </t>
    </r>
    <r>
      <rPr>
        <b/>
        <sz val="11"/>
        <color theme="1"/>
        <rFont val="Aptos Narrow"/>
        <family val="2"/>
        <scheme val="minor"/>
      </rPr>
      <t>TIMEVALUE()</t>
    </r>
    <r>
      <rPr>
        <sz val="11"/>
        <color theme="1"/>
        <rFont val="Aptos Narrow"/>
        <family val="2"/>
        <scheme val="minor"/>
      </rPr>
      <t>.</t>
    </r>
  </si>
  <si>
    <r>
      <t xml:space="preserve">6. Lucas from "HR" needs to convert the time </t>
    </r>
    <r>
      <rPr>
        <sz val="10"/>
        <color theme="1"/>
        <rFont val="Arial Unicode MS"/>
      </rPr>
      <t>"08:30 AM"</t>
    </r>
    <r>
      <rPr>
        <sz val="11"/>
        <color theme="1"/>
        <rFont val="Aptos Narrow"/>
        <family val="2"/>
        <scheme val="minor"/>
      </rPr>
      <t xml:space="preserve"> (stored as text) into a time value for scheduling interviews. Use </t>
    </r>
    <r>
      <rPr>
        <b/>
        <sz val="11"/>
        <color theme="1"/>
        <rFont val="Aptos Narrow"/>
        <family val="2"/>
        <scheme val="minor"/>
      </rPr>
      <t>TIMEVALUE()</t>
    </r>
    <r>
      <rPr>
        <sz val="11"/>
        <color theme="1"/>
        <rFont val="Aptos Narrow"/>
        <family val="2"/>
        <scheme val="minor"/>
      </rPr>
      <t>.</t>
    </r>
  </si>
  <si>
    <r>
      <t xml:space="preserve">7. Ava has her team’s check-in time saved as </t>
    </r>
    <r>
      <rPr>
        <sz val="10"/>
        <color theme="1"/>
        <rFont val="Arial Unicode MS"/>
      </rPr>
      <t>"10:00 AM"</t>
    </r>
    <r>
      <rPr>
        <sz val="11"/>
        <color theme="1"/>
        <rFont val="Aptos Narrow"/>
        <family val="2"/>
        <scheme val="minor"/>
      </rPr>
      <t xml:space="preserve">, and she wants to convert it to a time value. Use </t>
    </r>
    <r>
      <rPr>
        <b/>
        <sz val="11"/>
        <color theme="1"/>
        <rFont val="Aptos Narrow"/>
        <family val="2"/>
        <scheme val="minor"/>
      </rPr>
      <t>TIMEVALUE()</t>
    </r>
    <r>
      <rPr>
        <sz val="11"/>
        <color theme="1"/>
        <rFont val="Aptos Narrow"/>
        <family val="2"/>
        <scheme val="minor"/>
      </rPr>
      <t>.</t>
    </r>
  </si>
  <si>
    <r>
      <t xml:space="preserve">8. Benjamin’s client call time is recorded as </t>
    </r>
    <r>
      <rPr>
        <sz val="10"/>
        <color theme="1"/>
        <rFont val="Arial Unicode MS"/>
      </rPr>
      <t>"04:15 PM"</t>
    </r>
    <r>
      <rPr>
        <sz val="11"/>
        <color theme="1"/>
        <rFont val="Aptos Narrow"/>
        <family val="2"/>
        <scheme val="minor"/>
      </rPr>
      <t xml:space="preserve">. Convert it into a time value using </t>
    </r>
    <r>
      <rPr>
        <b/>
        <sz val="11"/>
        <color theme="1"/>
        <rFont val="Aptos Narrow"/>
        <family val="2"/>
        <scheme val="minor"/>
      </rPr>
      <t>TIMEVALUE()</t>
    </r>
    <r>
      <rPr>
        <sz val="11"/>
        <color theme="1"/>
        <rFont val="Aptos Narrow"/>
        <family val="2"/>
        <scheme val="minor"/>
      </rPr>
      <t>.</t>
    </r>
  </si>
  <si>
    <r>
      <t xml:space="preserve">9. Amelia’s workshop is scheduled for </t>
    </r>
    <r>
      <rPr>
        <sz val="10"/>
        <color theme="1"/>
        <rFont val="Arial Unicode MS"/>
      </rPr>
      <t>"03:00 PM"</t>
    </r>
    <r>
      <rPr>
        <sz val="11"/>
        <color theme="1"/>
        <rFont val="Aptos Narrow"/>
        <family val="2"/>
        <scheme val="minor"/>
      </rPr>
      <t xml:space="preserve">, but it’s stored as text. Convert it to a time value using </t>
    </r>
    <r>
      <rPr>
        <b/>
        <sz val="11"/>
        <color theme="1"/>
        <rFont val="Aptos Narrow"/>
        <family val="2"/>
        <scheme val="minor"/>
      </rPr>
      <t>TIMEVALUE()</t>
    </r>
    <r>
      <rPr>
        <sz val="11"/>
        <color theme="1"/>
        <rFont val="Aptos Narrow"/>
        <family val="2"/>
        <scheme val="minor"/>
      </rPr>
      <t>.</t>
    </r>
  </si>
  <si>
    <r>
      <t xml:space="preserve">10. Jack’s meeting with his manager is at </t>
    </r>
    <r>
      <rPr>
        <sz val="10"/>
        <color theme="1"/>
        <rFont val="Arial Unicode MS"/>
      </rPr>
      <t>"07:45 AM"</t>
    </r>
    <r>
      <rPr>
        <sz val="11"/>
        <color theme="1"/>
        <rFont val="Aptos Narrow"/>
        <family val="2"/>
        <scheme val="minor"/>
      </rPr>
      <t xml:space="preserve"> but stored as text. Convert it to a time value using </t>
    </r>
    <r>
      <rPr>
        <b/>
        <sz val="11"/>
        <color theme="1"/>
        <rFont val="Aptos Narrow"/>
        <family val="2"/>
        <scheme val="minor"/>
      </rPr>
      <t>TIMEVALUE()</t>
    </r>
    <r>
      <rPr>
        <sz val="11"/>
        <color theme="1"/>
        <rFont val="Aptos Narrow"/>
        <family val="2"/>
        <scheme val="minor"/>
      </rPr>
      <t>.</t>
    </r>
  </si>
  <si>
    <t>HOUR(serial_number)</t>
  </si>
  <si>
    <r>
      <t xml:space="preserve">1. Jake wants to extract the hour from the time </t>
    </r>
    <r>
      <rPr>
        <sz val="10"/>
        <color theme="1"/>
        <rFont val="Arial Unicode MS"/>
      </rPr>
      <t>14:30:45</t>
    </r>
    <r>
      <rPr>
        <sz val="11"/>
        <color theme="1"/>
        <rFont val="Aptos Narrow"/>
        <family val="2"/>
        <scheme val="minor"/>
      </rPr>
      <t xml:space="preserve"> to see when his shift starts. Use </t>
    </r>
    <r>
      <rPr>
        <b/>
        <sz val="11"/>
        <color theme="1"/>
        <rFont val="Aptos Narrow"/>
        <family val="2"/>
        <scheme val="minor"/>
      </rPr>
      <t>HOUR()</t>
    </r>
    <r>
      <rPr>
        <sz val="11"/>
        <color theme="1"/>
        <rFont val="Aptos Narrow"/>
        <family val="2"/>
        <scheme val="minor"/>
      </rPr>
      <t>.</t>
    </r>
  </si>
  <si>
    <r>
      <t xml:space="preserve">2. Olivia has a project meeting at </t>
    </r>
    <r>
      <rPr>
        <sz val="10"/>
        <color theme="1"/>
        <rFont val="Arial Unicode MS"/>
      </rPr>
      <t>09:15:00</t>
    </r>
    <r>
      <rPr>
        <sz val="11"/>
        <color theme="1"/>
        <rFont val="Aptos Narrow"/>
        <family val="2"/>
        <scheme val="minor"/>
      </rPr>
      <t xml:space="preserve"> and needs to know the hour it begins. Use </t>
    </r>
    <r>
      <rPr>
        <b/>
        <sz val="11"/>
        <color theme="1"/>
        <rFont val="Aptos Narrow"/>
        <family val="2"/>
        <scheme val="minor"/>
      </rPr>
      <t>HOUR()</t>
    </r>
    <r>
      <rPr>
        <sz val="11"/>
        <color theme="1"/>
        <rFont val="Aptos Narrow"/>
        <family val="2"/>
        <scheme val="minor"/>
      </rPr>
      <t>.</t>
    </r>
  </si>
  <si>
    <r>
      <t xml:space="preserve">3. Mia wants to find the hour from the time </t>
    </r>
    <r>
      <rPr>
        <sz val="10"/>
        <color theme="1"/>
        <rFont val="Arial Unicode MS"/>
      </rPr>
      <t>18:45:10</t>
    </r>
    <r>
      <rPr>
        <sz val="11"/>
        <color theme="1"/>
        <rFont val="Aptos Narrow"/>
        <family val="2"/>
        <scheme val="minor"/>
      </rPr>
      <t xml:space="preserve">, which represents the end of her working day. Use </t>
    </r>
    <r>
      <rPr>
        <b/>
        <sz val="11"/>
        <color theme="1"/>
        <rFont val="Aptos Narrow"/>
        <family val="2"/>
        <scheme val="minor"/>
      </rPr>
      <t>HOUR()</t>
    </r>
    <r>
      <rPr>
        <sz val="11"/>
        <color theme="1"/>
        <rFont val="Aptos Narrow"/>
        <family val="2"/>
        <scheme val="minor"/>
      </rPr>
      <t>.</t>
    </r>
  </si>
  <si>
    <r>
      <t xml:space="preserve">4. David’s team starts their workday at </t>
    </r>
    <r>
      <rPr>
        <sz val="10"/>
        <color theme="1"/>
        <rFont val="Arial Unicode MS"/>
      </rPr>
      <t>07:30:00</t>
    </r>
    <r>
      <rPr>
        <sz val="11"/>
        <color theme="1"/>
        <rFont val="Aptos Narrow"/>
        <family val="2"/>
        <scheme val="minor"/>
      </rPr>
      <t xml:space="preserve">. He needs to extract the hour using </t>
    </r>
    <r>
      <rPr>
        <b/>
        <sz val="11"/>
        <color theme="1"/>
        <rFont val="Aptos Narrow"/>
        <family val="2"/>
        <scheme val="minor"/>
      </rPr>
      <t>HOUR()</t>
    </r>
    <r>
      <rPr>
        <sz val="11"/>
        <color theme="1"/>
        <rFont val="Aptos Narrow"/>
        <family val="2"/>
        <scheme val="minor"/>
      </rPr>
      <t>.</t>
    </r>
  </si>
  <si>
    <r>
      <t xml:space="preserve">5. Emma is planning to travel, and her flight departs at </t>
    </r>
    <r>
      <rPr>
        <sz val="10"/>
        <color theme="1"/>
        <rFont val="Arial Unicode MS"/>
      </rPr>
      <t>05:55:00</t>
    </r>
    <r>
      <rPr>
        <sz val="11"/>
        <color theme="1"/>
        <rFont val="Aptos Narrow"/>
        <family val="2"/>
        <scheme val="minor"/>
      </rPr>
      <t xml:space="preserve">. She wants to extract the hour from this time. Use </t>
    </r>
    <r>
      <rPr>
        <b/>
        <sz val="11"/>
        <color theme="1"/>
        <rFont val="Aptos Narrow"/>
        <family val="2"/>
        <scheme val="minor"/>
      </rPr>
      <t>HOUR()</t>
    </r>
    <r>
      <rPr>
        <sz val="11"/>
        <color theme="1"/>
        <rFont val="Aptos Narrow"/>
        <family val="2"/>
        <scheme val="minor"/>
      </rPr>
      <t>.</t>
    </r>
  </si>
  <si>
    <r>
      <t xml:space="preserve">6. Lucas wants to know the hour his meeting starts from the time </t>
    </r>
    <r>
      <rPr>
        <sz val="10"/>
        <color theme="1"/>
        <rFont val="Arial Unicode MS"/>
      </rPr>
      <t>12:45:30</t>
    </r>
    <r>
      <rPr>
        <sz val="11"/>
        <color theme="1"/>
        <rFont val="Aptos Narrow"/>
        <family val="2"/>
        <scheme val="minor"/>
      </rPr>
      <t xml:space="preserve">. Use </t>
    </r>
    <r>
      <rPr>
        <b/>
        <sz val="11"/>
        <color theme="1"/>
        <rFont val="Aptos Narrow"/>
        <family val="2"/>
        <scheme val="minor"/>
      </rPr>
      <t>HOUR()</t>
    </r>
    <r>
      <rPr>
        <sz val="11"/>
        <color theme="1"/>
        <rFont val="Aptos Narrow"/>
        <family val="2"/>
        <scheme val="minor"/>
      </rPr>
      <t>.</t>
    </r>
  </si>
  <si>
    <r>
      <t xml:space="preserve">7. Ava’s team has a break at </t>
    </r>
    <r>
      <rPr>
        <sz val="10"/>
        <color theme="1"/>
        <rFont val="Arial Unicode MS"/>
      </rPr>
      <t>13:15:00</t>
    </r>
    <r>
      <rPr>
        <sz val="11"/>
        <color theme="1"/>
        <rFont val="Aptos Narrow"/>
        <family val="2"/>
        <scheme val="minor"/>
      </rPr>
      <t xml:space="preserve">, and she wants to extract the hour from this time. Use </t>
    </r>
    <r>
      <rPr>
        <b/>
        <sz val="11"/>
        <color theme="1"/>
        <rFont val="Aptos Narrow"/>
        <family val="2"/>
        <scheme val="minor"/>
      </rPr>
      <t>HOUR()</t>
    </r>
    <r>
      <rPr>
        <sz val="11"/>
        <color theme="1"/>
        <rFont val="Aptos Narrow"/>
        <family val="2"/>
        <scheme val="minor"/>
      </rPr>
      <t>.</t>
    </r>
  </si>
  <si>
    <r>
      <t xml:space="preserve">8. Benjamin needs to know the hour of his next call scheduled for </t>
    </r>
    <r>
      <rPr>
        <sz val="10"/>
        <color theme="1"/>
        <rFont val="Arial Unicode MS"/>
      </rPr>
      <t>15:20:00</t>
    </r>
    <r>
      <rPr>
        <sz val="11"/>
        <color theme="1"/>
        <rFont val="Aptos Narrow"/>
        <family val="2"/>
        <scheme val="minor"/>
      </rPr>
      <t xml:space="preserve">. Use </t>
    </r>
    <r>
      <rPr>
        <b/>
        <sz val="11"/>
        <color theme="1"/>
        <rFont val="Aptos Narrow"/>
        <family val="2"/>
        <scheme val="minor"/>
      </rPr>
      <t>HOUR()</t>
    </r>
    <r>
      <rPr>
        <sz val="11"/>
        <color theme="1"/>
        <rFont val="Aptos Narrow"/>
        <family val="2"/>
        <scheme val="minor"/>
      </rPr>
      <t xml:space="preserve"> to extract the hour.</t>
    </r>
  </si>
  <si>
    <r>
      <t xml:space="preserve">9. Amelia’s training session starts at </t>
    </r>
    <r>
      <rPr>
        <sz val="10"/>
        <color theme="1"/>
        <rFont val="Arial Unicode MS"/>
      </rPr>
      <t>08:10:00</t>
    </r>
    <r>
      <rPr>
        <sz val="11"/>
        <color theme="1"/>
        <rFont val="Aptos Narrow"/>
        <family val="2"/>
        <scheme val="minor"/>
      </rPr>
      <t xml:space="preserve">, and she wants to extract the hour. Use </t>
    </r>
    <r>
      <rPr>
        <b/>
        <sz val="11"/>
        <color theme="1"/>
        <rFont val="Aptos Narrow"/>
        <family val="2"/>
        <scheme val="minor"/>
      </rPr>
      <t>HOUR()</t>
    </r>
    <r>
      <rPr>
        <sz val="11"/>
        <color theme="1"/>
        <rFont val="Aptos Narrow"/>
        <family val="2"/>
        <scheme val="minor"/>
      </rPr>
      <t>.</t>
    </r>
  </si>
  <si>
    <r>
      <t xml:space="preserve">10. Jack’s work shift ends at </t>
    </r>
    <r>
      <rPr>
        <sz val="10"/>
        <color theme="1"/>
        <rFont val="Arial Unicode MS"/>
      </rPr>
      <t>16:45:00</t>
    </r>
    <r>
      <rPr>
        <sz val="11"/>
        <color theme="1"/>
        <rFont val="Aptos Narrow"/>
        <family val="2"/>
        <scheme val="minor"/>
      </rPr>
      <t xml:space="preserve">, and he wants to extract the hour. Use </t>
    </r>
    <r>
      <rPr>
        <b/>
        <sz val="11"/>
        <color theme="1"/>
        <rFont val="Aptos Narrow"/>
        <family val="2"/>
        <scheme val="minor"/>
      </rPr>
      <t>HOUR()</t>
    </r>
    <r>
      <rPr>
        <sz val="11"/>
        <color theme="1"/>
        <rFont val="Aptos Narrow"/>
        <family val="2"/>
        <scheme val="minor"/>
      </rPr>
      <t>.</t>
    </r>
  </si>
  <si>
    <t>MINUTE(serial_number)</t>
  </si>
  <si>
    <r>
      <t xml:space="preserve">1. Jake wants to know the minute his shift starts from the time </t>
    </r>
    <r>
      <rPr>
        <sz val="10"/>
        <color theme="1"/>
        <rFont val="Arial Unicode MS"/>
      </rPr>
      <t>14:35:10</t>
    </r>
    <r>
      <rPr>
        <sz val="11"/>
        <color theme="1"/>
        <rFont val="Aptos Narrow"/>
        <family val="2"/>
        <scheme val="minor"/>
      </rPr>
      <t xml:space="preserve">. Use </t>
    </r>
    <r>
      <rPr>
        <b/>
        <sz val="11"/>
        <color theme="1"/>
        <rFont val="Aptos Narrow"/>
        <family val="2"/>
        <scheme val="minor"/>
      </rPr>
      <t>MINUTE()</t>
    </r>
    <r>
      <rPr>
        <sz val="11"/>
        <color theme="1"/>
        <rFont val="Aptos Narrow"/>
        <family val="2"/>
        <scheme val="minor"/>
      </rPr>
      <t xml:space="preserve"> to extract the minute.</t>
    </r>
  </si>
  <si>
    <r>
      <t xml:space="preserve">2. Olivia’s meeting starts at </t>
    </r>
    <r>
      <rPr>
        <sz val="10"/>
        <color theme="1"/>
        <rFont val="Arial Unicode MS"/>
      </rPr>
      <t>09:15:45</t>
    </r>
    <r>
      <rPr>
        <sz val="11"/>
        <color theme="1"/>
        <rFont val="Aptos Narrow"/>
        <family val="2"/>
        <scheme val="minor"/>
      </rPr>
      <t xml:space="preserve">, and she wants to know the minute it begins. Use </t>
    </r>
    <r>
      <rPr>
        <b/>
        <sz val="11"/>
        <color theme="1"/>
        <rFont val="Aptos Narrow"/>
        <family val="2"/>
        <scheme val="minor"/>
      </rPr>
      <t>MINUTE()</t>
    </r>
    <r>
      <rPr>
        <sz val="11"/>
        <color theme="1"/>
        <rFont val="Aptos Narrow"/>
        <family val="2"/>
        <scheme val="minor"/>
      </rPr>
      <t>.</t>
    </r>
  </si>
  <si>
    <r>
      <t xml:space="preserve">3. Mia needs to know the exact minute her workday ends from the time </t>
    </r>
    <r>
      <rPr>
        <sz val="10"/>
        <color theme="1"/>
        <rFont val="Arial Unicode MS"/>
      </rPr>
      <t>18:20:35</t>
    </r>
    <r>
      <rPr>
        <sz val="11"/>
        <color theme="1"/>
        <rFont val="Aptos Narrow"/>
        <family val="2"/>
        <scheme val="minor"/>
      </rPr>
      <t xml:space="preserve">. Use </t>
    </r>
    <r>
      <rPr>
        <b/>
        <sz val="11"/>
        <color theme="1"/>
        <rFont val="Aptos Narrow"/>
        <family val="2"/>
        <scheme val="minor"/>
      </rPr>
      <t>MINUTE()</t>
    </r>
    <r>
      <rPr>
        <sz val="11"/>
        <color theme="1"/>
        <rFont val="Aptos Narrow"/>
        <family val="2"/>
        <scheme val="minor"/>
      </rPr>
      <t xml:space="preserve"> to find out.</t>
    </r>
  </si>
  <si>
    <r>
      <t xml:space="preserve">4. David’s team starts their workday at </t>
    </r>
    <r>
      <rPr>
        <sz val="10"/>
        <color theme="1"/>
        <rFont val="Arial Unicode MS"/>
      </rPr>
      <t>07:45:30</t>
    </r>
    <r>
      <rPr>
        <sz val="11"/>
        <color theme="1"/>
        <rFont val="Aptos Narrow"/>
        <family val="2"/>
        <scheme val="minor"/>
      </rPr>
      <t xml:space="preserve">. He needs to extract the minute using </t>
    </r>
    <r>
      <rPr>
        <b/>
        <sz val="11"/>
        <color theme="1"/>
        <rFont val="Aptos Narrow"/>
        <family val="2"/>
        <scheme val="minor"/>
      </rPr>
      <t>MINUTE()</t>
    </r>
    <r>
      <rPr>
        <sz val="11"/>
        <color theme="1"/>
        <rFont val="Aptos Narrow"/>
        <family val="2"/>
        <scheme val="minor"/>
      </rPr>
      <t>.</t>
    </r>
  </si>
  <si>
    <r>
      <t xml:space="preserve">5. Emma’s flight departs at </t>
    </r>
    <r>
      <rPr>
        <sz val="10"/>
        <color theme="1"/>
        <rFont val="Arial Unicode MS"/>
      </rPr>
      <t>05:55:00</t>
    </r>
    <r>
      <rPr>
        <sz val="11"/>
        <color theme="1"/>
        <rFont val="Aptos Narrow"/>
        <family val="2"/>
        <scheme val="minor"/>
      </rPr>
      <t xml:space="preserve">, and she wants to know the exact minute. Use </t>
    </r>
    <r>
      <rPr>
        <b/>
        <sz val="11"/>
        <color theme="1"/>
        <rFont val="Aptos Narrow"/>
        <family val="2"/>
        <scheme val="minor"/>
      </rPr>
      <t>MINUTE()</t>
    </r>
    <r>
      <rPr>
        <sz val="11"/>
        <color theme="1"/>
        <rFont val="Aptos Narrow"/>
        <family val="2"/>
        <scheme val="minor"/>
      </rPr>
      <t>.</t>
    </r>
  </si>
  <si>
    <r>
      <t xml:space="preserve">6. Lucas from "HR" wants to extract the minute from the meeting time </t>
    </r>
    <r>
      <rPr>
        <sz val="10"/>
        <color theme="1"/>
        <rFont val="Arial Unicode MS"/>
      </rPr>
      <t>12:45:15</t>
    </r>
    <r>
      <rPr>
        <sz val="11"/>
        <color theme="1"/>
        <rFont val="Aptos Narrow"/>
        <family val="2"/>
        <scheme val="minor"/>
      </rPr>
      <t xml:space="preserve">. Use </t>
    </r>
    <r>
      <rPr>
        <b/>
        <sz val="11"/>
        <color theme="1"/>
        <rFont val="Aptos Narrow"/>
        <family val="2"/>
        <scheme val="minor"/>
      </rPr>
      <t>MINUTE()</t>
    </r>
    <r>
      <rPr>
        <sz val="11"/>
        <color theme="1"/>
        <rFont val="Aptos Narrow"/>
        <family val="2"/>
        <scheme val="minor"/>
      </rPr>
      <t>.</t>
    </r>
  </si>
  <si>
    <r>
      <t xml:space="preserve">7. Ava’s team breaks for lunch at </t>
    </r>
    <r>
      <rPr>
        <sz val="10"/>
        <color theme="1"/>
        <rFont val="Arial Unicode MS"/>
      </rPr>
      <t>13:25:40</t>
    </r>
    <r>
      <rPr>
        <sz val="11"/>
        <color theme="1"/>
        <rFont val="Aptos Narrow"/>
        <family val="2"/>
        <scheme val="minor"/>
      </rPr>
      <t xml:space="preserve">. She wants to know the minute the break begins. Use </t>
    </r>
    <r>
      <rPr>
        <b/>
        <sz val="11"/>
        <color theme="1"/>
        <rFont val="Aptos Narrow"/>
        <family val="2"/>
        <scheme val="minor"/>
      </rPr>
      <t>MINUTE()</t>
    </r>
    <r>
      <rPr>
        <sz val="11"/>
        <color theme="1"/>
        <rFont val="Aptos Narrow"/>
        <family val="2"/>
        <scheme val="minor"/>
      </rPr>
      <t>.</t>
    </r>
  </si>
  <si>
    <r>
      <t xml:space="preserve">8. Benjamin’s next call is scheduled at </t>
    </r>
    <r>
      <rPr>
        <sz val="10"/>
        <color theme="1"/>
        <rFont val="Arial Unicode MS"/>
      </rPr>
      <t>15:10:20</t>
    </r>
    <r>
      <rPr>
        <sz val="11"/>
        <color theme="1"/>
        <rFont val="Aptos Narrow"/>
        <family val="2"/>
        <scheme val="minor"/>
      </rPr>
      <t xml:space="preserve">, and he wants to know the minute of the call. Use </t>
    </r>
    <r>
      <rPr>
        <b/>
        <sz val="11"/>
        <color theme="1"/>
        <rFont val="Aptos Narrow"/>
        <family val="2"/>
        <scheme val="minor"/>
      </rPr>
      <t>MINUTE()</t>
    </r>
    <r>
      <rPr>
        <sz val="11"/>
        <color theme="1"/>
        <rFont val="Aptos Narrow"/>
        <family val="2"/>
        <scheme val="minor"/>
      </rPr>
      <t>.</t>
    </r>
  </si>
  <si>
    <r>
      <t xml:space="preserve">9. Amelia’s training session starts at </t>
    </r>
    <r>
      <rPr>
        <sz val="10"/>
        <color theme="1"/>
        <rFont val="Arial Unicode MS"/>
      </rPr>
      <t>08:30:10</t>
    </r>
    <r>
      <rPr>
        <sz val="11"/>
        <color theme="1"/>
        <rFont val="Aptos Narrow"/>
        <family val="2"/>
        <scheme val="minor"/>
      </rPr>
      <t xml:space="preserve">, and she wants to extract the minute. Use </t>
    </r>
    <r>
      <rPr>
        <b/>
        <sz val="11"/>
        <color theme="1"/>
        <rFont val="Aptos Narrow"/>
        <family val="2"/>
        <scheme val="minor"/>
      </rPr>
      <t>MINUTE()</t>
    </r>
    <r>
      <rPr>
        <sz val="11"/>
        <color theme="1"/>
        <rFont val="Aptos Narrow"/>
        <family val="2"/>
        <scheme val="minor"/>
      </rPr>
      <t>.</t>
    </r>
  </si>
  <si>
    <r>
      <t xml:space="preserve">10. Jack’s work shift ends at </t>
    </r>
    <r>
      <rPr>
        <sz val="10"/>
        <color theme="1"/>
        <rFont val="Arial Unicode MS"/>
      </rPr>
      <t>16:55:00</t>
    </r>
    <r>
      <rPr>
        <sz val="11"/>
        <color theme="1"/>
        <rFont val="Aptos Narrow"/>
        <family val="2"/>
        <scheme val="minor"/>
      </rPr>
      <t xml:space="preserve">, and he wants to know the minute the shift ends. Use </t>
    </r>
    <r>
      <rPr>
        <b/>
        <sz val="11"/>
        <color theme="1"/>
        <rFont val="Aptos Narrow"/>
        <family val="2"/>
        <scheme val="minor"/>
      </rPr>
      <t>MINUTE()</t>
    </r>
    <r>
      <rPr>
        <sz val="11"/>
        <color theme="1"/>
        <rFont val="Aptos Narrow"/>
        <family val="2"/>
        <scheme val="minor"/>
      </rPr>
      <t>.</t>
    </r>
  </si>
  <si>
    <t>SECOND(serial_number)</t>
  </si>
  <si>
    <r>
      <t xml:space="preserve">1. Jake wants to know the exact second his shift starts from the time </t>
    </r>
    <r>
      <rPr>
        <sz val="10"/>
        <color theme="1"/>
        <rFont val="Arial Unicode MS"/>
      </rPr>
      <t>14:35:50</t>
    </r>
    <r>
      <rPr>
        <sz val="11"/>
        <color theme="1"/>
        <rFont val="Aptos Narrow"/>
        <family val="2"/>
        <scheme val="minor"/>
      </rPr>
      <t xml:space="preserve">. Use </t>
    </r>
    <r>
      <rPr>
        <b/>
        <sz val="11"/>
        <color theme="1"/>
        <rFont val="Aptos Narrow"/>
        <family val="2"/>
        <scheme val="minor"/>
      </rPr>
      <t>SECOND()</t>
    </r>
    <r>
      <rPr>
        <sz val="11"/>
        <color theme="1"/>
        <rFont val="Aptos Narrow"/>
        <family val="2"/>
        <scheme val="minor"/>
      </rPr>
      <t xml:space="preserve"> to extract the second.</t>
    </r>
  </si>
  <si>
    <r>
      <t xml:space="preserve">2. Olivia’s meeting starts at </t>
    </r>
    <r>
      <rPr>
        <sz val="10"/>
        <color theme="1"/>
        <rFont val="Arial Unicode MS"/>
      </rPr>
      <t>09:15:35</t>
    </r>
    <r>
      <rPr>
        <sz val="11"/>
        <color theme="1"/>
        <rFont val="Aptos Narrow"/>
        <family val="2"/>
        <scheme val="minor"/>
      </rPr>
      <t xml:space="preserve">, and she wants to know the second it begins. Use </t>
    </r>
    <r>
      <rPr>
        <b/>
        <sz val="11"/>
        <color theme="1"/>
        <rFont val="Aptos Narrow"/>
        <family val="2"/>
        <scheme val="minor"/>
      </rPr>
      <t>SECOND()</t>
    </r>
    <r>
      <rPr>
        <sz val="11"/>
        <color theme="1"/>
        <rFont val="Aptos Narrow"/>
        <family val="2"/>
        <scheme val="minor"/>
      </rPr>
      <t>.</t>
    </r>
  </si>
  <si>
    <r>
      <t xml:space="preserve">3. Mia needs to know the exact second her workday ends from the time </t>
    </r>
    <r>
      <rPr>
        <sz val="10"/>
        <color theme="1"/>
        <rFont val="Arial Unicode MS"/>
      </rPr>
      <t>18:20:25</t>
    </r>
    <r>
      <rPr>
        <sz val="11"/>
        <color theme="1"/>
        <rFont val="Aptos Narrow"/>
        <family val="2"/>
        <scheme val="minor"/>
      </rPr>
      <t xml:space="preserve">. Use </t>
    </r>
    <r>
      <rPr>
        <b/>
        <sz val="11"/>
        <color theme="1"/>
        <rFont val="Aptos Narrow"/>
        <family val="2"/>
        <scheme val="minor"/>
      </rPr>
      <t>SECOND()</t>
    </r>
    <r>
      <rPr>
        <sz val="11"/>
        <color theme="1"/>
        <rFont val="Aptos Narrow"/>
        <family val="2"/>
        <scheme val="minor"/>
      </rPr>
      <t xml:space="preserve"> to find out.</t>
    </r>
  </si>
  <si>
    <r>
      <t xml:space="preserve">4. David’s team starts their workday at </t>
    </r>
    <r>
      <rPr>
        <sz val="10"/>
        <color theme="1"/>
        <rFont val="Arial Unicode MS"/>
      </rPr>
      <t>07:45:55</t>
    </r>
    <r>
      <rPr>
        <sz val="11"/>
        <color theme="1"/>
        <rFont val="Aptos Narrow"/>
        <family val="2"/>
        <scheme val="minor"/>
      </rPr>
      <t xml:space="preserve">, and he needs to extract the second. Use </t>
    </r>
    <r>
      <rPr>
        <b/>
        <sz val="11"/>
        <color theme="1"/>
        <rFont val="Aptos Narrow"/>
        <family val="2"/>
        <scheme val="minor"/>
      </rPr>
      <t>SECOND()</t>
    </r>
    <r>
      <rPr>
        <sz val="11"/>
        <color theme="1"/>
        <rFont val="Aptos Narrow"/>
        <family val="2"/>
        <scheme val="minor"/>
      </rPr>
      <t>.</t>
    </r>
  </si>
  <si>
    <r>
      <t xml:space="preserve">5. Emma’s flight departs at </t>
    </r>
    <r>
      <rPr>
        <sz val="10"/>
        <color theme="1"/>
        <rFont val="Arial Unicode MS"/>
      </rPr>
      <t>05:55:45</t>
    </r>
    <r>
      <rPr>
        <sz val="11"/>
        <color theme="1"/>
        <rFont val="Aptos Narrow"/>
        <family val="2"/>
        <scheme val="minor"/>
      </rPr>
      <t xml:space="preserve">, and she wants to know the exact second. Use </t>
    </r>
    <r>
      <rPr>
        <b/>
        <sz val="11"/>
        <color theme="1"/>
        <rFont val="Aptos Narrow"/>
        <family val="2"/>
        <scheme val="minor"/>
      </rPr>
      <t>SECOND()</t>
    </r>
    <r>
      <rPr>
        <sz val="11"/>
        <color theme="1"/>
        <rFont val="Aptos Narrow"/>
        <family val="2"/>
        <scheme val="minor"/>
      </rPr>
      <t>.</t>
    </r>
  </si>
  <si>
    <r>
      <t xml:space="preserve">6. Lucas from "HR" wants to extract the second from the meeting time </t>
    </r>
    <r>
      <rPr>
        <sz val="10"/>
        <color theme="1"/>
        <rFont val="Arial Unicode MS"/>
      </rPr>
      <t>12:45:30</t>
    </r>
    <r>
      <rPr>
        <sz val="11"/>
        <color theme="1"/>
        <rFont val="Aptos Narrow"/>
        <family val="2"/>
        <scheme val="minor"/>
      </rPr>
      <t xml:space="preserve">. Use </t>
    </r>
    <r>
      <rPr>
        <b/>
        <sz val="11"/>
        <color theme="1"/>
        <rFont val="Aptos Narrow"/>
        <family val="2"/>
        <scheme val="minor"/>
      </rPr>
      <t>SECOND()</t>
    </r>
    <r>
      <rPr>
        <sz val="11"/>
        <color theme="1"/>
        <rFont val="Aptos Narrow"/>
        <family val="2"/>
        <scheme val="minor"/>
      </rPr>
      <t>.</t>
    </r>
  </si>
  <si>
    <r>
      <t xml:space="preserve">7. Ava’s team takes a break at </t>
    </r>
    <r>
      <rPr>
        <sz val="10"/>
        <color theme="1"/>
        <rFont val="Arial Unicode MS"/>
      </rPr>
      <t>13:25:55</t>
    </r>
    <r>
      <rPr>
        <sz val="11"/>
        <color theme="1"/>
        <rFont val="Aptos Narrow"/>
        <family val="2"/>
        <scheme val="minor"/>
      </rPr>
      <t xml:space="preserve">, and she wants to know the second the break starts. Use </t>
    </r>
    <r>
      <rPr>
        <b/>
        <sz val="11"/>
        <color theme="1"/>
        <rFont val="Aptos Narrow"/>
        <family val="2"/>
        <scheme val="minor"/>
      </rPr>
      <t>SECOND()</t>
    </r>
    <r>
      <rPr>
        <sz val="11"/>
        <color theme="1"/>
        <rFont val="Aptos Narrow"/>
        <family val="2"/>
        <scheme val="minor"/>
      </rPr>
      <t>.</t>
    </r>
  </si>
  <si>
    <r>
      <t xml:space="preserve">8. Benjamin’s call is scheduled at </t>
    </r>
    <r>
      <rPr>
        <sz val="10"/>
        <color theme="1"/>
        <rFont val="Arial Unicode MS"/>
      </rPr>
      <t>15:10:15</t>
    </r>
    <r>
      <rPr>
        <sz val="11"/>
        <color theme="1"/>
        <rFont val="Aptos Narrow"/>
        <family val="2"/>
        <scheme val="minor"/>
      </rPr>
      <t xml:space="preserve">, and he wants to know the exact second. Use </t>
    </r>
    <r>
      <rPr>
        <b/>
        <sz val="11"/>
        <color theme="1"/>
        <rFont val="Aptos Narrow"/>
        <family val="2"/>
        <scheme val="minor"/>
      </rPr>
      <t>SECOND()</t>
    </r>
    <r>
      <rPr>
        <sz val="11"/>
        <color theme="1"/>
        <rFont val="Aptos Narrow"/>
        <family val="2"/>
        <scheme val="minor"/>
      </rPr>
      <t>.</t>
    </r>
  </si>
  <si>
    <r>
      <t xml:space="preserve">9. Amelia’s training session starts at </t>
    </r>
    <r>
      <rPr>
        <sz val="10"/>
        <color theme="1"/>
        <rFont val="Arial Unicode MS"/>
      </rPr>
      <t>08:30:40</t>
    </r>
    <r>
      <rPr>
        <sz val="11"/>
        <color theme="1"/>
        <rFont val="Aptos Narrow"/>
        <family val="2"/>
        <scheme val="minor"/>
      </rPr>
      <t xml:space="preserve">, and she wants to extract the second. Use </t>
    </r>
    <r>
      <rPr>
        <b/>
        <sz val="11"/>
        <color theme="1"/>
        <rFont val="Aptos Narrow"/>
        <family val="2"/>
        <scheme val="minor"/>
      </rPr>
      <t>SECOND()</t>
    </r>
    <r>
      <rPr>
        <sz val="11"/>
        <color theme="1"/>
        <rFont val="Aptos Narrow"/>
        <family val="2"/>
        <scheme val="minor"/>
      </rPr>
      <t>.</t>
    </r>
  </si>
  <si>
    <r>
      <t xml:space="preserve">10. Jack’s work shift ends at </t>
    </r>
    <r>
      <rPr>
        <sz val="10"/>
        <color theme="1"/>
        <rFont val="Arial Unicode MS"/>
      </rPr>
      <t>16:55:20</t>
    </r>
    <r>
      <rPr>
        <sz val="11"/>
        <color theme="1"/>
        <rFont val="Aptos Narrow"/>
        <family val="2"/>
        <scheme val="minor"/>
      </rPr>
      <t xml:space="preserve">, and he wants to know the second the shift ends. Use </t>
    </r>
    <r>
      <rPr>
        <b/>
        <sz val="11"/>
        <color theme="1"/>
        <rFont val="Aptos Narrow"/>
        <family val="2"/>
        <scheme val="minor"/>
      </rPr>
      <t>SECOND()</t>
    </r>
    <r>
      <rPr>
        <sz val="11"/>
        <color theme="1"/>
        <rFont val="Aptos Narrow"/>
        <family val="2"/>
        <scheme val="minor"/>
      </rPr>
      <t>.</t>
    </r>
  </si>
  <si>
    <t>TIME(hour, minute, second)</t>
  </si>
  <si>
    <r>
      <t xml:space="preserve">1. Jake wants to combine the hour </t>
    </r>
    <r>
      <rPr>
        <sz val="10"/>
        <color theme="1"/>
        <rFont val="Arial Unicode MS"/>
      </rPr>
      <t>14</t>
    </r>
    <r>
      <rPr>
        <sz val="11"/>
        <color theme="1"/>
        <rFont val="Aptos Narrow"/>
        <family val="2"/>
        <scheme val="minor"/>
      </rPr>
      <t xml:space="preserve">, minute </t>
    </r>
    <r>
      <rPr>
        <sz val="10"/>
        <color theme="1"/>
        <rFont val="Arial Unicode MS"/>
      </rPr>
      <t>30</t>
    </r>
    <r>
      <rPr>
        <sz val="11"/>
        <color theme="1"/>
        <rFont val="Aptos Narrow"/>
        <family val="2"/>
        <scheme val="minor"/>
      </rPr>
      <t xml:space="preserve">, and second </t>
    </r>
    <r>
      <rPr>
        <sz val="10"/>
        <color theme="1"/>
        <rFont val="Arial Unicode MS"/>
      </rPr>
      <t>45</t>
    </r>
    <r>
      <rPr>
        <sz val="11"/>
        <color theme="1"/>
        <rFont val="Aptos Narrow"/>
        <family val="2"/>
        <scheme val="minor"/>
      </rPr>
      <t xml:space="preserve"> to create a valid time value for his shift start. Use </t>
    </r>
    <r>
      <rPr>
        <b/>
        <sz val="11"/>
        <color theme="1"/>
        <rFont val="Aptos Narrow"/>
        <family val="2"/>
        <scheme val="minor"/>
      </rPr>
      <t>TIME()</t>
    </r>
    <r>
      <rPr>
        <sz val="11"/>
        <color theme="1"/>
        <rFont val="Aptos Narrow"/>
        <family val="2"/>
        <scheme val="minor"/>
      </rPr>
      <t>.</t>
    </r>
  </si>
  <si>
    <r>
      <t xml:space="preserve">2. Olivia needs to create a time value for her meeting, which starts at </t>
    </r>
    <r>
      <rPr>
        <sz val="10"/>
        <color theme="1"/>
        <rFont val="Arial Unicode MS"/>
      </rPr>
      <t>9 hours</t>
    </r>
    <r>
      <rPr>
        <sz val="11"/>
        <color theme="1"/>
        <rFont val="Aptos Narrow"/>
        <family val="2"/>
        <scheme val="minor"/>
      </rPr>
      <t xml:space="preserve">, </t>
    </r>
    <r>
      <rPr>
        <sz val="10"/>
        <color theme="1"/>
        <rFont val="Arial Unicode MS"/>
      </rPr>
      <t>15 minutes</t>
    </r>
    <r>
      <rPr>
        <sz val="11"/>
        <color theme="1"/>
        <rFont val="Aptos Narrow"/>
        <family val="2"/>
        <scheme val="minor"/>
      </rPr>
      <t xml:space="preserve">, and </t>
    </r>
    <r>
      <rPr>
        <sz val="10"/>
        <color theme="1"/>
        <rFont val="Arial Unicode MS"/>
      </rPr>
      <t>0 seconds</t>
    </r>
    <r>
      <rPr>
        <sz val="11"/>
        <color theme="1"/>
        <rFont val="Aptos Narrow"/>
        <family val="2"/>
        <scheme val="minor"/>
      </rPr>
      <t xml:space="preserve">. Use </t>
    </r>
    <r>
      <rPr>
        <b/>
        <sz val="11"/>
        <color theme="1"/>
        <rFont val="Aptos Narrow"/>
        <family val="2"/>
        <scheme val="minor"/>
      </rPr>
      <t>TIME()</t>
    </r>
    <r>
      <rPr>
        <sz val="11"/>
        <color theme="1"/>
        <rFont val="Aptos Narrow"/>
        <family val="2"/>
        <scheme val="minor"/>
      </rPr>
      <t>.</t>
    </r>
  </si>
  <si>
    <r>
      <t xml:space="preserve">3. David’s team starts their workday at </t>
    </r>
    <r>
      <rPr>
        <sz val="10"/>
        <color theme="1"/>
        <rFont val="Arial Unicode MS"/>
      </rPr>
      <t>7 hours</t>
    </r>
    <r>
      <rPr>
        <sz val="11"/>
        <color theme="1"/>
        <rFont val="Aptos Narrow"/>
        <family val="2"/>
        <scheme val="minor"/>
      </rPr>
      <t xml:space="preserve">, </t>
    </r>
    <r>
      <rPr>
        <sz val="10"/>
        <color theme="1"/>
        <rFont val="Arial Unicode MS"/>
      </rPr>
      <t>45 minutes</t>
    </r>
    <r>
      <rPr>
        <sz val="11"/>
        <color theme="1"/>
        <rFont val="Aptos Narrow"/>
        <family val="2"/>
        <scheme val="minor"/>
      </rPr>
      <t xml:space="preserve">, and </t>
    </r>
    <r>
      <rPr>
        <sz val="10"/>
        <color theme="1"/>
        <rFont val="Arial Unicode MS"/>
      </rPr>
      <t>30 seconds</t>
    </r>
    <r>
      <rPr>
        <sz val="11"/>
        <color theme="1"/>
        <rFont val="Aptos Narrow"/>
        <family val="2"/>
        <scheme val="minor"/>
      </rPr>
      <t xml:space="preserve">. Create this time using </t>
    </r>
    <r>
      <rPr>
        <b/>
        <sz val="11"/>
        <color theme="1"/>
        <rFont val="Aptos Narrow"/>
        <family val="2"/>
        <scheme val="minor"/>
      </rPr>
      <t>TIME()</t>
    </r>
    <r>
      <rPr>
        <sz val="11"/>
        <color theme="1"/>
        <rFont val="Aptos Narrow"/>
        <family val="2"/>
        <scheme val="minor"/>
      </rPr>
      <t>.</t>
    </r>
  </si>
  <si>
    <r>
      <t xml:space="preserve">4. Mia’s event begins at </t>
    </r>
    <r>
      <rPr>
        <sz val="10"/>
        <color theme="1"/>
        <rFont val="Arial Unicode MS"/>
      </rPr>
      <t>10 hours</t>
    </r>
    <r>
      <rPr>
        <sz val="11"/>
        <color theme="1"/>
        <rFont val="Aptos Narrow"/>
        <family val="2"/>
        <scheme val="minor"/>
      </rPr>
      <t xml:space="preserve">, </t>
    </r>
    <r>
      <rPr>
        <sz val="10"/>
        <color theme="1"/>
        <rFont val="Arial Unicode MS"/>
      </rPr>
      <t>25 minutes</t>
    </r>
    <r>
      <rPr>
        <sz val="11"/>
        <color theme="1"/>
        <rFont val="Aptos Narrow"/>
        <family val="2"/>
        <scheme val="minor"/>
      </rPr>
      <t xml:space="preserve">, and </t>
    </r>
    <r>
      <rPr>
        <sz val="10"/>
        <color theme="1"/>
        <rFont val="Arial Unicode MS"/>
      </rPr>
      <t>50 seconds</t>
    </r>
    <r>
      <rPr>
        <sz val="11"/>
        <color theme="1"/>
        <rFont val="Aptos Narrow"/>
        <family val="2"/>
        <scheme val="minor"/>
      </rPr>
      <t xml:space="preserve">. Combine these into a time using </t>
    </r>
    <r>
      <rPr>
        <b/>
        <sz val="11"/>
        <color theme="1"/>
        <rFont val="Aptos Narrow"/>
        <family val="2"/>
        <scheme val="minor"/>
      </rPr>
      <t>TIME()</t>
    </r>
    <r>
      <rPr>
        <sz val="11"/>
        <color theme="1"/>
        <rFont val="Aptos Narrow"/>
        <family val="2"/>
        <scheme val="minor"/>
      </rPr>
      <t>.</t>
    </r>
  </si>
  <si>
    <r>
      <t xml:space="preserve">5. Emma’s flight departs at </t>
    </r>
    <r>
      <rPr>
        <sz val="10"/>
        <color theme="1"/>
        <rFont val="Arial Unicode MS"/>
      </rPr>
      <t>5 hours</t>
    </r>
    <r>
      <rPr>
        <sz val="11"/>
        <color theme="1"/>
        <rFont val="Aptos Narrow"/>
        <family val="2"/>
        <scheme val="minor"/>
      </rPr>
      <t xml:space="preserve">, </t>
    </r>
    <r>
      <rPr>
        <sz val="10"/>
        <color theme="1"/>
        <rFont val="Arial Unicode MS"/>
      </rPr>
      <t>55 minutes</t>
    </r>
    <r>
      <rPr>
        <sz val="11"/>
        <color theme="1"/>
        <rFont val="Aptos Narrow"/>
        <family val="2"/>
        <scheme val="minor"/>
      </rPr>
      <t xml:space="preserve">, and </t>
    </r>
    <r>
      <rPr>
        <sz val="10"/>
        <color theme="1"/>
        <rFont val="Arial Unicode MS"/>
      </rPr>
      <t>0 seconds</t>
    </r>
    <r>
      <rPr>
        <sz val="11"/>
        <color theme="1"/>
        <rFont val="Aptos Narrow"/>
        <family val="2"/>
        <scheme val="minor"/>
      </rPr>
      <t xml:space="preserve">. Create the time value using </t>
    </r>
    <r>
      <rPr>
        <b/>
        <sz val="11"/>
        <color theme="1"/>
        <rFont val="Aptos Narrow"/>
        <family val="2"/>
        <scheme val="minor"/>
      </rPr>
      <t>TIME()</t>
    </r>
    <r>
      <rPr>
        <sz val="11"/>
        <color theme="1"/>
        <rFont val="Aptos Narrow"/>
        <family val="2"/>
        <scheme val="minor"/>
      </rPr>
      <t>.</t>
    </r>
  </si>
  <si>
    <r>
      <t xml:space="preserve">6. Lucas from "HR" needs to create a time value for a training session that starts at </t>
    </r>
    <r>
      <rPr>
        <sz val="10"/>
        <color theme="1"/>
        <rFont val="Arial Unicode MS"/>
      </rPr>
      <t>12 hours</t>
    </r>
    <r>
      <rPr>
        <sz val="11"/>
        <color theme="1"/>
        <rFont val="Aptos Narrow"/>
        <family val="2"/>
        <scheme val="minor"/>
      </rPr>
      <t xml:space="preserve">, </t>
    </r>
    <r>
      <rPr>
        <sz val="10"/>
        <color theme="1"/>
        <rFont val="Arial Unicode MS"/>
      </rPr>
      <t>30 minutes</t>
    </r>
    <r>
      <rPr>
        <sz val="11"/>
        <color theme="1"/>
        <rFont val="Aptos Narrow"/>
        <family val="2"/>
        <scheme val="minor"/>
      </rPr>
      <t xml:space="preserve">, and </t>
    </r>
    <r>
      <rPr>
        <sz val="10"/>
        <color theme="1"/>
        <rFont val="Arial Unicode MS"/>
      </rPr>
      <t>15 seconds</t>
    </r>
    <r>
      <rPr>
        <sz val="11"/>
        <color theme="1"/>
        <rFont val="Aptos Narrow"/>
        <family val="2"/>
        <scheme val="minor"/>
      </rPr>
      <t xml:space="preserve">. Use </t>
    </r>
    <r>
      <rPr>
        <b/>
        <sz val="11"/>
        <color theme="1"/>
        <rFont val="Aptos Narrow"/>
        <family val="2"/>
        <scheme val="minor"/>
      </rPr>
      <t>TIME()</t>
    </r>
    <r>
      <rPr>
        <sz val="11"/>
        <color theme="1"/>
        <rFont val="Aptos Narrow"/>
        <family val="2"/>
        <scheme val="minor"/>
      </rPr>
      <t>.</t>
    </r>
  </si>
  <si>
    <r>
      <t xml:space="preserve">7. Ava needs to combine </t>
    </r>
    <r>
      <rPr>
        <sz val="10"/>
        <color theme="1"/>
        <rFont val="Arial Unicode MS"/>
      </rPr>
      <t>16 hours</t>
    </r>
    <r>
      <rPr>
        <sz val="11"/>
        <color theme="1"/>
        <rFont val="Aptos Narrow"/>
        <family val="2"/>
        <scheme val="minor"/>
      </rPr>
      <t xml:space="preserve">, </t>
    </r>
    <r>
      <rPr>
        <sz val="10"/>
        <color theme="1"/>
        <rFont val="Arial Unicode MS"/>
      </rPr>
      <t>15 minutes</t>
    </r>
    <r>
      <rPr>
        <sz val="11"/>
        <color theme="1"/>
        <rFont val="Aptos Narrow"/>
        <family val="2"/>
        <scheme val="minor"/>
      </rPr>
      <t xml:space="preserve">, and </t>
    </r>
    <r>
      <rPr>
        <sz val="10"/>
        <color theme="1"/>
        <rFont val="Arial Unicode MS"/>
      </rPr>
      <t>30 seconds</t>
    </r>
    <r>
      <rPr>
        <sz val="11"/>
        <color theme="1"/>
        <rFont val="Aptos Narrow"/>
        <family val="2"/>
        <scheme val="minor"/>
      </rPr>
      <t xml:space="preserve"> into a valid time for her project deadline. Use </t>
    </r>
    <r>
      <rPr>
        <b/>
        <sz val="11"/>
        <color theme="1"/>
        <rFont val="Aptos Narrow"/>
        <family val="2"/>
        <scheme val="minor"/>
      </rPr>
      <t>TIME()</t>
    </r>
    <r>
      <rPr>
        <sz val="11"/>
        <color theme="1"/>
        <rFont val="Aptos Narrow"/>
        <family val="2"/>
        <scheme val="minor"/>
      </rPr>
      <t>.</t>
    </r>
  </si>
  <si>
    <r>
      <t xml:space="preserve">8. Benjamin’s next call is at </t>
    </r>
    <r>
      <rPr>
        <sz val="10"/>
        <color theme="1"/>
        <rFont val="Arial Unicode MS"/>
      </rPr>
      <t>11 hours</t>
    </r>
    <r>
      <rPr>
        <sz val="11"/>
        <color theme="1"/>
        <rFont val="Aptos Narrow"/>
        <family val="2"/>
        <scheme val="minor"/>
      </rPr>
      <t xml:space="preserve">, </t>
    </r>
    <r>
      <rPr>
        <sz val="10"/>
        <color theme="1"/>
        <rFont val="Arial Unicode MS"/>
      </rPr>
      <t>20 minutes</t>
    </r>
    <r>
      <rPr>
        <sz val="11"/>
        <color theme="1"/>
        <rFont val="Aptos Narrow"/>
        <family val="2"/>
        <scheme val="minor"/>
      </rPr>
      <t xml:space="preserve">, and </t>
    </r>
    <r>
      <rPr>
        <sz val="10"/>
        <color theme="1"/>
        <rFont val="Arial Unicode MS"/>
      </rPr>
      <t>45 seconds</t>
    </r>
    <r>
      <rPr>
        <sz val="11"/>
        <color theme="1"/>
        <rFont val="Aptos Narrow"/>
        <family val="2"/>
        <scheme val="minor"/>
      </rPr>
      <t xml:space="preserve">. Create this time using </t>
    </r>
    <r>
      <rPr>
        <b/>
        <sz val="11"/>
        <color theme="1"/>
        <rFont val="Aptos Narrow"/>
        <family val="2"/>
        <scheme val="minor"/>
      </rPr>
      <t>TIME()</t>
    </r>
    <r>
      <rPr>
        <sz val="11"/>
        <color theme="1"/>
        <rFont val="Aptos Narrow"/>
        <family val="2"/>
        <scheme val="minor"/>
      </rPr>
      <t>.</t>
    </r>
  </si>
  <si>
    <r>
      <t xml:space="preserve">9. Amelia wants to combine the hour </t>
    </r>
    <r>
      <rPr>
        <sz val="10"/>
        <color theme="1"/>
        <rFont val="Arial Unicode MS"/>
      </rPr>
      <t>08</t>
    </r>
    <r>
      <rPr>
        <sz val="11"/>
        <color theme="1"/>
        <rFont val="Aptos Narrow"/>
        <family val="2"/>
        <scheme val="minor"/>
      </rPr>
      <t xml:space="preserve">, minute </t>
    </r>
    <r>
      <rPr>
        <sz val="10"/>
        <color theme="1"/>
        <rFont val="Arial Unicode MS"/>
      </rPr>
      <t>10</t>
    </r>
    <r>
      <rPr>
        <sz val="11"/>
        <color theme="1"/>
        <rFont val="Aptos Narrow"/>
        <family val="2"/>
        <scheme val="minor"/>
      </rPr>
      <t xml:space="preserve">, and second </t>
    </r>
    <r>
      <rPr>
        <sz val="10"/>
        <color theme="1"/>
        <rFont val="Arial Unicode MS"/>
      </rPr>
      <t>05</t>
    </r>
    <r>
      <rPr>
        <sz val="11"/>
        <color theme="1"/>
        <rFont val="Aptos Narrow"/>
        <family val="2"/>
        <scheme val="minor"/>
      </rPr>
      <t xml:space="preserve"> to create a time value for her meeting. Use </t>
    </r>
    <r>
      <rPr>
        <b/>
        <sz val="11"/>
        <color theme="1"/>
        <rFont val="Aptos Narrow"/>
        <family val="2"/>
        <scheme val="minor"/>
      </rPr>
      <t>TIME()</t>
    </r>
    <r>
      <rPr>
        <sz val="11"/>
        <color theme="1"/>
        <rFont val="Aptos Narrow"/>
        <family val="2"/>
        <scheme val="minor"/>
      </rPr>
      <t>.</t>
    </r>
  </si>
  <si>
    <r>
      <t xml:space="preserve">10. Jack’s work shift ends at </t>
    </r>
    <r>
      <rPr>
        <sz val="10"/>
        <color theme="1"/>
        <rFont val="Arial Unicode MS"/>
      </rPr>
      <t>17 hours</t>
    </r>
    <r>
      <rPr>
        <sz val="11"/>
        <color theme="1"/>
        <rFont val="Aptos Narrow"/>
        <family val="2"/>
        <scheme val="minor"/>
      </rPr>
      <t xml:space="preserve">, </t>
    </r>
    <r>
      <rPr>
        <sz val="10"/>
        <color theme="1"/>
        <rFont val="Arial Unicode MS"/>
      </rPr>
      <t>0 minutes</t>
    </r>
    <r>
      <rPr>
        <sz val="11"/>
        <color theme="1"/>
        <rFont val="Aptos Narrow"/>
        <family val="2"/>
        <scheme val="minor"/>
      </rPr>
      <t xml:space="preserve">, and </t>
    </r>
    <r>
      <rPr>
        <sz val="10"/>
        <color theme="1"/>
        <rFont val="Arial Unicode MS"/>
      </rPr>
      <t>0 seconds</t>
    </r>
    <r>
      <rPr>
        <sz val="11"/>
        <color theme="1"/>
        <rFont val="Aptos Narrow"/>
        <family val="2"/>
        <scheme val="minor"/>
      </rPr>
      <t xml:space="preserve">. Create the time using </t>
    </r>
    <r>
      <rPr>
        <b/>
        <sz val="11"/>
        <color theme="1"/>
        <rFont val="Aptos Narrow"/>
        <family val="2"/>
        <scheme val="minor"/>
      </rPr>
      <t>TIME()</t>
    </r>
    <r>
      <rPr>
        <sz val="11"/>
        <color theme="1"/>
        <rFont val="Aptos Narrow"/>
        <family val="2"/>
        <scheme val="minor"/>
      </rPr>
      <t>.</t>
    </r>
  </si>
  <si>
    <t>Apple</t>
  </si>
  <si>
    <t>Mango</t>
  </si>
  <si>
    <t>apple</t>
  </si>
  <si>
    <t>Banana</t>
  </si>
  <si>
    <t>Current Date</t>
  </si>
  <si>
    <t>Current Date Time</t>
  </si>
  <si>
    <t>Year</t>
  </si>
  <si>
    <t>Month</t>
  </si>
  <si>
    <t>Day</t>
  </si>
  <si>
    <t>Hour</t>
  </si>
  <si>
    <t>Minute</t>
  </si>
  <si>
    <t>Seconds</t>
  </si>
  <si>
    <t>Weekno</t>
  </si>
  <si>
    <t>Weekday</t>
  </si>
  <si>
    <t>yy</t>
  </si>
  <si>
    <t>mmm</t>
  </si>
  <si>
    <t>ddd</t>
  </si>
  <si>
    <t>mmmm</t>
  </si>
  <si>
    <t>dddd</t>
  </si>
  <si>
    <t>10-31-2025</t>
  </si>
  <si>
    <t>dd/mm/yyyy</t>
  </si>
  <si>
    <t>mm/dd/yyyy</t>
  </si>
  <si>
    <t>Start Date</t>
  </si>
  <si>
    <t>End Date</t>
  </si>
  <si>
    <t>Holidays</t>
  </si>
  <si>
    <t>Date</t>
  </si>
  <si>
    <t>Left</t>
  </si>
  <si>
    <t>Right</t>
  </si>
  <si>
    <t>Mid</t>
  </si>
  <si>
    <t>Lower</t>
  </si>
  <si>
    <t>Upper</t>
  </si>
  <si>
    <t>Proper</t>
  </si>
  <si>
    <t>Replace</t>
  </si>
  <si>
    <t>Substitute</t>
  </si>
  <si>
    <t>Len</t>
  </si>
  <si>
    <t>Find</t>
  </si>
  <si>
    <t>Search</t>
  </si>
  <si>
    <t>Acciojob India</t>
  </si>
  <si>
    <t>kjbnkaldbsJKLJHKH:LHLHJL12121</t>
  </si>
  <si>
    <t>SAyyED sIRaJ alI</t>
  </si>
  <si>
    <t>Acciojob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</si>
</sst>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00"/>
  </numFmts>
  <fonts count="8">
    <font>
      <sz val="11"/>
      <color theme="1"/>
      <name val="Aptos Narrow"/>
      <family val="2"/>
      <scheme val="minor"/>
    </font>
    <font>
      <sz val="11"/>
      <color rgb="FF9C5700"/>
      <name val="Aptos Narrow"/>
      <family val="2"/>
      <scheme val="minor"/>
    </font>
    <font>
      <b/>
      <sz val="11"/>
      <color theme="1"/>
      <name val="Aptos Narrow"/>
      <family val="2"/>
      <scheme val="minor"/>
    </font>
    <font>
      <u/>
      <sz val="11"/>
      <color theme="10"/>
      <name val="Aptos Narrow"/>
      <family val="2"/>
      <scheme val="minor"/>
    </font>
    <font>
      <b/>
      <sz val="13.5"/>
      <color theme="1"/>
      <name val="Aptos Narrow"/>
      <family val="2"/>
      <scheme val="minor"/>
    </font>
    <font>
      <sz val="10"/>
      <color theme="1"/>
      <name val="Arial Unicode MS"/>
    </font>
    <font>
      <b/>
      <sz val="9"/>
      <color theme="1"/>
      <name val="Calibri"/>
      <family val="2"/>
    </font>
    <font>
      <sz val="9"/>
      <color theme="1"/>
      <name val="Calibri"/>
      <family val="2"/>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EB9C"/>
      </patternFill>
    </fill>
    <fill>
      <patternFill patternType="solid">
        <fgColor theme="4" tint="0.39997558519241921"/>
        <bgColor indexed="64"/>
      </patternFill>
    </fill>
    <fill>
      <patternFill patternType="solid">
        <fgColor theme="5" tint="0.59999389629810485"/>
        <bgColor indexed="64"/>
      </patternFill>
    </fill>
    <fill>
      <patternFill patternType="solid">
        <fgColor rgb="FFDBE5F1"/>
        <bgColor rgb="FFDBE5F1"/>
      </patternFill>
    </fill>
  </fills>
  <borders count="1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4" borderId="0" applyNumberFormat="0" applyBorder="0" applyAlignment="0" applyProtection="0"/>
    <xf numFmtId="0" fontId="3" fillId="0" borderId="0" applyNumberFormat="0" applyFill="0" applyBorder="0" applyAlignment="0" applyProtection="0"/>
  </cellStyleXfs>
  <cellXfs count="34">
    <xf numFmtId="0" fontId="0" fillId="0" borderId="0" xfId="0"/>
    <xf numFmtId="0" fontId="0" fillId="2" borderId="0" xfId="0" applyFill="1"/>
    <xf numFmtId="14" fontId="0" fillId="0" borderId="0" xfId="0" applyNumberFormat="1"/>
    <xf numFmtId="0" fontId="0" fillId="3"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Alignment="1">
      <alignment horizontal="left" indent="2"/>
    </xf>
    <xf numFmtId="0" fontId="0" fillId="5" borderId="0" xfId="0" applyFill="1"/>
    <xf numFmtId="0" fontId="0" fillId="6" borderId="0" xfId="0" applyFill="1"/>
    <xf numFmtId="0" fontId="0" fillId="0" borderId="0" xfId="0" applyAlignment="1">
      <alignment vertical="center"/>
    </xf>
    <xf numFmtId="0" fontId="4"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xf numFmtId="0" fontId="3" fillId="0" borderId="0" xfId="2"/>
    <xf numFmtId="22" fontId="0" fillId="0" borderId="0" xfId="0" applyNumberFormat="1"/>
    <xf numFmtId="0" fontId="6" fillId="7" borderId="10" xfId="0" applyFont="1" applyFill="1" applyBorder="1" applyAlignment="1">
      <alignment horizontal="center" vertical="center"/>
    </xf>
    <xf numFmtId="14" fontId="7" fillId="0" borderId="10" xfId="0" applyNumberFormat="1" applyFont="1" applyBorder="1" applyAlignment="1">
      <alignment horizontal="center" vertical="center"/>
    </xf>
    <xf numFmtId="14" fontId="7" fillId="0" borderId="10" xfId="0" applyNumberFormat="1" applyFont="1" applyBorder="1" applyAlignment="1">
      <alignment horizontal="center"/>
    </xf>
    <xf numFmtId="0" fontId="7" fillId="0" borderId="10" xfId="0" applyFont="1" applyBorder="1" applyAlignment="1">
      <alignment horizontal="center" vertical="center"/>
    </xf>
    <xf numFmtId="0" fontId="7" fillId="0" borderId="10" xfId="0" applyFont="1" applyBorder="1" applyAlignment="1">
      <alignment horizontal="center"/>
    </xf>
    <xf numFmtId="0" fontId="1" fillId="4" borderId="0" xfId="1" applyAlignment="1">
      <alignment horizontal="center" vertical="center" wrapText="1"/>
    </xf>
    <xf numFmtId="0" fontId="0" fillId="0" borderId="0" xfId="0" applyAlignment="1">
      <alignment horizontal="center" vertical="center" wrapText="1"/>
    </xf>
  </cellXfs>
  <cellStyles count="3">
    <cellStyle name="Hyperlink" xfId="2" builtinId="8"/>
    <cellStyle name="Neutral" xfId="1" builtinId="28"/>
    <cellStyle name="Normal" xfId="0" builtinId="0"/>
  </cellStyles>
  <dxfs count="2">
    <dxf>
      <numFmt numFmtId="164" formatCode="&quot;₹&quot;\ #,##0.00"/>
    </dxf>
    <dxf>
      <numFmt numFmtId="19" formatCode="dd/mm/yyyy"/>
    </dxf>
  </dxfs>
  <tableStyles count="1" defaultTableStyle="TableStyleMedium2" defaultPivotStyle="PivotStyleLight16">
    <tableStyle name="Invisible" pivot="0" table="0" count="0" xr9:uid="{8AD19233-DB26-4912-B028-C85FA4C3BA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11/relationships/timelineCache" Target="timelineCaches/timelineCache1.xml"/><Relationship Id="rId26" Type="http://schemas.microsoft.com/office/2017/06/relationships/rdRichValueStructure" Target="richData/rdrichvaluestructure.xml"/><Relationship Id="rId39" Type="http://schemas.openxmlformats.org/officeDocument/2006/relationships/customXml" Target="../customXml/item10.xml"/><Relationship Id="rId21" Type="http://schemas.openxmlformats.org/officeDocument/2006/relationships/styles" Target="styles.xml"/><Relationship Id="rId34" Type="http://schemas.openxmlformats.org/officeDocument/2006/relationships/customXml" Target="../customXml/item5.xml"/><Relationship Id="rId42" Type="http://schemas.openxmlformats.org/officeDocument/2006/relationships/customXml" Target="../customXml/item13.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22/10/relationships/richValueRel" Target="richData/richValueRel.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eetMetadata" Target="metadata.xml"/><Relationship Id="rId28" Type="http://schemas.openxmlformats.org/officeDocument/2006/relationships/powerPivotData" Target="model/item.data"/><Relationship Id="rId36"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theme" Target="theme/theme1.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 Id="rId27" Type="http://schemas.microsoft.com/office/2017/06/relationships/rdRichValueTypes" Target="richData/rdRichValueTypes.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17/06/relationships/rdRichValue" Target="richData/rdrichvalue.xml"/><Relationship Id="rId33" Type="http://schemas.openxmlformats.org/officeDocument/2006/relationships/customXml" Target="../customXml/item4.xml"/><Relationship Id="rId38" Type="http://schemas.openxmlformats.org/officeDocument/2006/relationships/customXml" Target="../customXml/item9.xml"/><Relationship Id="rId20" Type="http://schemas.openxmlformats.org/officeDocument/2006/relationships/connections" Target="connections.xml"/><Relationship Id="rId41"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[Day_7.xlsx]Pivot Chart!pivot_chart_1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Chart'!$C$3</c:f>
              <c:strCache>
                <c:ptCount val="1"/>
                <c:pt idx="0">
                  <c:v>Total</c:v>
                </c:pt>
              </c:strCache>
            </c:strRef>
          </c:tx>
          <c:spPr>
            <a:ln w="28575" cap="rnd">
              <a:solidFill>
                <a:schemeClr val="accent1"/>
              </a:solidFill>
              <a:round/>
            </a:ln>
            <a:effectLst/>
          </c:spPr>
          <c:marker>
            <c:symbol val="none"/>
          </c:marker>
          <c:cat>
            <c:multiLvlStrRef>
              <c:f>'Pivot Chart'!$B$4:$B$435</c:f>
              <c:multiLvlStrCache>
                <c:ptCount val="281"/>
                <c:lvl>
                  <c:pt idx="0">
                    <c:v>Dec</c:v>
                  </c:pt>
                  <c:pt idx="1">
                    <c:v>Jan</c:v>
                  </c:pt>
                  <c:pt idx="2">
                    <c:v>Feb</c:v>
                  </c:pt>
                  <c:pt idx="3">
                    <c:v>Mar</c:v>
                  </c:pt>
                  <c:pt idx="4">
                    <c:v>Apr</c:v>
                  </c:pt>
                  <c:pt idx="5">
                    <c:v>May</c:v>
                  </c:pt>
                  <c:pt idx="6">
                    <c:v>Jun</c:v>
                  </c:pt>
                  <c:pt idx="7">
                    <c:v>Jul</c:v>
                  </c:pt>
                  <c:pt idx="8">
                    <c:v>Sep</c:v>
                  </c:pt>
                  <c:pt idx="9">
                    <c:v>Oct</c:v>
                  </c:pt>
                  <c:pt idx="10">
                    <c:v>Dec</c:v>
                  </c:pt>
                  <c:pt idx="11">
                    <c:v>Jan</c:v>
                  </c:pt>
                  <c:pt idx="12">
                    <c:v>Feb</c:v>
                  </c:pt>
                  <c:pt idx="13">
                    <c:v>Mar</c:v>
                  </c:pt>
                  <c:pt idx="14">
                    <c:v>Apr</c:v>
                  </c:pt>
                  <c:pt idx="15">
                    <c:v>May</c:v>
                  </c:pt>
                  <c:pt idx="16">
                    <c:v>Jun</c:v>
                  </c:pt>
                  <c:pt idx="17">
                    <c:v>Aug</c:v>
                  </c:pt>
                  <c:pt idx="18">
                    <c:v>Sep</c:v>
                  </c:pt>
                  <c:pt idx="19">
                    <c:v>Oct</c:v>
                  </c:pt>
                  <c:pt idx="20">
                    <c:v>Nov</c:v>
                  </c:pt>
                  <c:pt idx="21">
                    <c:v>Dec</c:v>
                  </c:pt>
                  <c:pt idx="22">
                    <c:v>Jan</c:v>
                  </c:pt>
                  <c:pt idx="23">
                    <c:v>Apr</c:v>
                  </c:pt>
                  <c:pt idx="24">
                    <c:v>May</c:v>
                  </c:pt>
                  <c:pt idx="25">
                    <c:v>Jun</c:v>
                  </c:pt>
                  <c:pt idx="26">
                    <c:v>Jul</c:v>
                  </c:pt>
                  <c:pt idx="27">
                    <c:v>Aug</c:v>
                  </c:pt>
                  <c:pt idx="28">
                    <c:v>Sep</c:v>
                  </c:pt>
                  <c:pt idx="29">
                    <c:v>Oct</c:v>
                  </c:pt>
                  <c:pt idx="30">
                    <c:v>Jan</c:v>
                  </c:pt>
                  <c:pt idx="31">
                    <c:v>Feb</c:v>
                  </c:pt>
                  <c:pt idx="32">
                    <c:v>Mar</c:v>
                  </c:pt>
                  <c:pt idx="33">
                    <c:v>Apr</c:v>
                  </c:pt>
                  <c:pt idx="34">
                    <c:v>May</c:v>
                  </c:pt>
                  <c:pt idx="35">
                    <c:v>Jun</c:v>
                  </c:pt>
                  <c:pt idx="36">
                    <c:v>Sep</c:v>
                  </c:pt>
                  <c:pt idx="37">
                    <c:v>Oct</c:v>
                  </c:pt>
                  <c:pt idx="38">
                    <c:v>Jan</c:v>
                  </c:pt>
                  <c:pt idx="39">
                    <c:v>Feb</c:v>
                  </c:pt>
                  <c:pt idx="40">
                    <c:v>Mar</c:v>
                  </c:pt>
                  <c:pt idx="41">
                    <c:v>Apr</c:v>
                  </c:pt>
                  <c:pt idx="42">
                    <c:v>Jun</c:v>
                  </c:pt>
                  <c:pt idx="43">
                    <c:v>Aug</c:v>
                  </c:pt>
                  <c:pt idx="44">
                    <c:v>Oct</c:v>
                  </c:pt>
                  <c:pt idx="45">
                    <c:v>Dec</c:v>
                  </c:pt>
                  <c:pt idx="46">
                    <c:v>Mar</c:v>
                  </c:pt>
                  <c:pt idx="47">
                    <c:v>Apr</c:v>
                  </c:pt>
                  <c:pt idx="48">
                    <c:v>Jun</c:v>
                  </c:pt>
                  <c:pt idx="49">
                    <c:v>Jul</c:v>
                  </c:pt>
                  <c:pt idx="50">
                    <c:v>Aug</c:v>
                  </c:pt>
                  <c:pt idx="51">
                    <c:v>Sep</c:v>
                  </c:pt>
                  <c:pt idx="52">
                    <c:v>Oct</c:v>
                  </c:pt>
                  <c:pt idx="53">
                    <c:v>Nov</c:v>
                  </c:pt>
                  <c:pt idx="54">
                    <c:v>Dec</c:v>
                  </c:pt>
                  <c:pt idx="55">
                    <c:v>Mar</c:v>
                  </c:pt>
                  <c:pt idx="56">
                    <c:v>Apr</c:v>
                  </c:pt>
                  <c:pt idx="57">
                    <c:v>May</c:v>
                  </c:pt>
                  <c:pt idx="58">
                    <c:v>Jun</c:v>
                  </c:pt>
                  <c:pt idx="59">
                    <c:v>Jul</c:v>
                  </c:pt>
                  <c:pt idx="60">
                    <c:v>Sep</c:v>
                  </c:pt>
                  <c:pt idx="61">
                    <c:v>Dec</c:v>
                  </c:pt>
                  <c:pt idx="62">
                    <c:v>Jan</c:v>
                  </c:pt>
                  <c:pt idx="63">
                    <c:v>Feb</c:v>
                  </c:pt>
                  <c:pt idx="64">
                    <c:v>Mar</c:v>
                  </c:pt>
                  <c:pt idx="65">
                    <c:v>Apr</c:v>
                  </c:pt>
                  <c:pt idx="66">
                    <c:v>Jun</c:v>
                  </c:pt>
                  <c:pt idx="67">
                    <c:v>Jul</c:v>
                  </c:pt>
                  <c:pt idx="68">
                    <c:v>Aug</c:v>
                  </c:pt>
                  <c:pt idx="69">
                    <c:v>Sep</c:v>
                  </c:pt>
                  <c:pt idx="70">
                    <c:v>Oct</c:v>
                  </c:pt>
                  <c:pt idx="71">
                    <c:v>Nov</c:v>
                  </c:pt>
                  <c:pt idx="72">
                    <c:v>Feb</c:v>
                  </c:pt>
                  <c:pt idx="73">
                    <c:v>Mar</c:v>
                  </c:pt>
                  <c:pt idx="74">
                    <c:v>Apr</c:v>
                  </c:pt>
                  <c:pt idx="75">
                    <c:v>May</c:v>
                  </c:pt>
                  <c:pt idx="76">
                    <c:v>Jun</c:v>
                  </c:pt>
                  <c:pt idx="77">
                    <c:v>Jul</c:v>
                  </c:pt>
                  <c:pt idx="78">
                    <c:v>Sep</c:v>
                  </c:pt>
                  <c:pt idx="79">
                    <c:v>Nov</c:v>
                  </c:pt>
                  <c:pt idx="80">
                    <c:v>Dec</c:v>
                  </c:pt>
                  <c:pt idx="81">
                    <c:v>Jan</c:v>
                  </c:pt>
                  <c:pt idx="82">
                    <c:v>Feb</c:v>
                  </c:pt>
                  <c:pt idx="83">
                    <c:v>Mar</c:v>
                  </c:pt>
                  <c:pt idx="84">
                    <c:v>Apr</c:v>
                  </c:pt>
                  <c:pt idx="85">
                    <c:v>May</c:v>
                  </c:pt>
                  <c:pt idx="86">
                    <c:v>Jul</c:v>
                  </c:pt>
                  <c:pt idx="87">
                    <c:v>Sep</c:v>
                  </c:pt>
                  <c:pt idx="88">
                    <c:v>Oct</c:v>
                  </c:pt>
                  <c:pt idx="89">
                    <c:v>Nov</c:v>
                  </c:pt>
                  <c:pt idx="90">
                    <c:v>Dec</c:v>
                  </c:pt>
                  <c:pt idx="91">
                    <c:v>Jan</c:v>
                  </c:pt>
                  <c:pt idx="92">
                    <c:v>Feb</c:v>
                  </c:pt>
                  <c:pt idx="93">
                    <c:v>Mar</c:v>
                  </c:pt>
                  <c:pt idx="94">
                    <c:v>Apr</c:v>
                  </c:pt>
                  <c:pt idx="95">
                    <c:v>May</c:v>
                  </c:pt>
                  <c:pt idx="96">
                    <c:v>Jul</c:v>
                  </c:pt>
                  <c:pt idx="97">
                    <c:v>Aug</c:v>
                  </c:pt>
                  <c:pt idx="98">
                    <c:v>Sep</c:v>
                  </c:pt>
                  <c:pt idx="99">
                    <c:v>Oct</c:v>
                  </c:pt>
                  <c:pt idx="100">
                    <c:v>Nov</c:v>
                  </c:pt>
                  <c:pt idx="101">
                    <c:v>Jan</c:v>
                  </c:pt>
                  <c:pt idx="102">
                    <c:v>Feb</c:v>
                  </c:pt>
                  <c:pt idx="103">
                    <c:v>Mar</c:v>
                  </c:pt>
                  <c:pt idx="104">
                    <c:v>Apr</c:v>
                  </c:pt>
                  <c:pt idx="105">
                    <c:v>May</c:v>
                  </c:pt>
                  <c:pt idx="106">
                    <c:v>Jun</c:v>
                  </c:pt>
                  <c:pt idx="107">
                    <c:v>Jul</c:v>
                  </c:pt>
                  <c:pt idx="108">
                    <c:v>Aug</c:v>
                  </c:pt>
                  <c:pt idx="109">
                    <c:v>Sep</c:v>
                  </c:pt>
                  <c:pt idx="110">
                    <c:v>Nov</c:v>
                  </c:pt>
                  <c:pt idx="111">
                    <c:v>Dec</c:v>
                  </c:pt>
                  <c:pt idx="112">
                    <c:v>Jan</c:v>
                  </c:pt>
                  <c:pt idx="113">
                    <c:v>Feb</c:v>
                  </c:pt>
                  <c:pt idx="114">
                    <c:v>Mar</c:v>
                  </c:pt>
                  <c:pt idx="115">
                    <c:v>Apr</c:v>
                  </c:pt>
                  <c:pt idx="116">
                    <c:v>Jun</c:v>
                  </c:pt>
                  <c:pt idx="117">
                    <c:v>Jul</c:v>
                  </c:pt>
                  <c:pt idx="118">
                    <c:v>Aug</c:v>
                  </c:pt>
                  <c:pt idx="119">
                    <c:v>Oct</c:v>
                  </c:pt>
                  <c:pt idx="120">
                    <c:v>Nov</c:v>
                  </c:pt>
                  <c:pt idx="121">
                    <c:v>Dec</c:v>
                  </c:pt>
                  <c:pt idx="122">
                    <c:v>Mar</c:v>
                  </c:pt>
                  <c:pt idx="123">
                    <c:v>Apr</c:v>
                  </c:pt>
                  <c:pt idx="124">
                    <c:v>May</c:v>
                  </c:pt>
                  <c:pt idx="125">
                    <c:v>Jun</c:v>
                  </c:pt>
                  <c:pt idx="126">
                    <c:v>Jul</c:v>
                  </c:pt>
                  <c:pt idx="127">
                    <c:v>Nov</c:v>
                  </c:pt>
                  <c:pt idx="128">
                    <c:v>Dec</c:v>
                  </c:pt>
                  <c:pt idx="129">
                    <c:v>Jan</c:v>
                  </c:pt>
                  <c:pt idx="130">
                    <c:v>Feb</c:v>
                  </c:pt>
                  <c:pt idx="131">
                    <c:v>Mar</c:v>
                  </c:pt>
                  <c:pt idx="132">
                    <c:v>Sep</c:v>
                  </c:pt>
                  <c:pt idx="133">
                    <c:v>Oct</c:v>
                  </c:pt>
                  <c:pt idx="134">
                    <c:v>Nov</c:v>
                  </c:pt>
                  <c:pt idx="135">
                    <c:v>Dec</c:v>
                  </c:pt>
                  <c:pt idx="136">
                    <c:v>Jan</c:v>
                  </c:pt>
                  <c:pt idx="137">
                    <c:v>Mar</c:v>
                  </c:pt>
                  <c:pt idx="138">
                    <c:v>Apr</c:v>
                  </c:pt>
                  <c:pt idx="139">
                    <c:v>May</c:v>
                  </c:pt>
                  <c:pt idx="140">
                    <c:v>Jun</c:v>
                  </c:pt>
                  <c:pt idx="141">
                    <c:v>Jul</c:v>
                  </c:pt>
                  <c:pt idx="142">
                    <c:v>Aug</c:v>
                  </c:pt>
                  <c:pt idx="143">
                    <c:v>Sep</c:v>
                  </c:pt>
                  <c:pt idx="144">
                    <c:v>Oct</c:v>
                  </c:pt>
                  <c:pt idx="145">
                    <c:v>Nov</c:v>
                  </c:pt>
                  <c:pt idx="146">
                    <c:v>Dec</c:v>
                  </c:pt>
                  <c:pt idx="147">
                    <c:v>Jan</c:v>
                  </c:pt>
                  <c:pt idx="148">
                    <c:v>Feb</c:v>
                  </c:pt>
                  <c:pt idx="149">
                    <c:v>Apr</c:v>
                  </c:pt>
                  <c:pt idx="150">
                    <c:v>Jun</c:v>
                  </c:pt>
                  <c:pt idx="151">
                    <c:v>Jul</c:v>
                  </c:pt>
                  <c:pt idx="152">
                    <c:v>Sep</c:v>
                  </c:pt>
                  <c:pt idx="153">
                    <c:v>Oct</c:v>
                  </c:pt>
                  <c:pt idx="154">
                    <c:v>Nov</c:v>
                  </c:pt>
                  <c:pt idx="155">
                    <c:v>Dec</c:v>
                  </c:pt>
                  <c:pt idx="156">
                    <c:v>Jan</c:v>
                  </c:pt>
                  <c:pt idx="157">
                    <c:v>Feb</c:v>
                  </c:pt>
                  <c:pt idx="158">
                    <c:v>Mar</c:v>
                  </c:pt>
                  <c:pt idx="159">
                    <c:v>Apr</c:v>
                  </c:pt>
                  <c:pt idx="160">
                    <c:v>Jun</c:v>
                  </c:pt>
                  <c:pt idx="161">
                    <c:v>Jul</c:v>
                  </c:pt>
                  <c:pt idx="162">
                    <c:v>Aug</c:v>
                  </c:pt>
                  <c:pt idx="163">
                    <c:v>Sep</c:v>
                  </c:pt>
                  <c:pt idx="164">
                    <c:v>Oct</c:v>
                  </c:pt>
                  <c:pt idx="165">
                    <c:v>Nov</c:v>
                  </c:pt>
                  <c:pt idx="166">
                    <c:v>Dec</c:v>
                  </c:pt>
                  <c:pt idx="167">
                    <c:v>Jan</c:v>
                  </c:pt>
                  <c:pt idx="168">
                    <c:v>Mar</c:v>
                  </c:pt>
                  <c:pt idx="169">
                    <c:v>Apr</c:v>
                  </c:pt>
                  <c:pt idx="170">
                    <c:v>May</c:v>
                  </c:pt>
                  <c:pt idx="171">
                    <c:v>Jun</c:v>
                  </c:pt>
                  <c:pt idx="172">
                    <c:v>Jul</c:v>
                  </c:pt>
                  <c:pt idx="173">
                    <c:v>Aug</c:v>
                  </c:pt>
                  <c:pt idx="174">
                    <c:v>Sep</c:v>
                  </c:pt>
                  <c:pt idx="175">
                    <c:v>Oct</c:v>
                  </c:pt>
                  <c:pt idx="176">
                    <c:v>Nov</c:v>
                  </c:pt>
                  <c:pt idx="177">
                    <c:v>Dec</c:v>
                  </c:pt>
                  <c:pt idx="178">
                    <c:v>Jan</c:v>
                  </c:pt>
                  <c:pt idx="179">
                    <c:v>Mar</c:v>
                  </c:pt>
                  <c:pt idx="180">
                    <c:v>Apr</c:v>
                  </c:pt>
                  <c:pt idx="181">
                    <c:v>May</c:v>
                  </c:pt>
                  <c:pt idx="182">
                    <c:v>Jun</c:v>
                  </c:pt>
                  <c:pt idx="183">
                    <c:v>Jul</c:v>
                  </c:pt>
                  <c:pt idx="184">
                    <c:v>Aug</c:v>
                  </c:pt>
                  <c:pt idx="185">
                    <c:v>Sep</c:v>
                  </c:pt>
                  <c:pt idx="186">
                    <c:v>Oct</c:v>
                  </c:pt>
                  <c:pt idx="187">
                    <c:v>Nov</c:v>
                  </c:pt>
                  <c:pt idx="188">
                    <c:v>Dec</c:v>
                  </c:pt>
                  <c:pt idx="189">
                    <c:v>Jan</c:v>
                  </c:pt>
                  <c:pt idx="190">
                    <c:v>Mar</c:v>
                  </c:pt>
                  <c:pt idx="191">
                    <c:v>Apr</c:v>
                  </c:pt>
                  <c:pt idx="192">
                    <c:v>Jun</c:v>
                  </c:pt>
                  <c:pt idx="193">
                    <c:v>Jul</c:v>
                  </c:pt>
                  <c:pt idx="194">
                    <c:v>Aug</c:v>
                  </c:pt>
                  <c:pt idx="195">
                    <c:v>Sep</c:v>
                  </c:pt>
                  <c:pt idx="196">
                    <c:v>Oct</c:v>
                  </c:pt>
                  <c:pt idx="197">
                    <c:v>Nov</c:v>
                  </c:pt>
                  <c:pt idx="198">
                    <c:v>Dec</c:v>
                  </c:pt>
                  <c:pt idx="199">
                    <c:v>Jan</c:v>
                  </c:pt>
                  <c:pt idx="200">
                    <c:v>Feb</c:v>
                  </c:pt>
                  <c:pt idx="201">
                    <c:v>Mar</c:v>
                  </c:pt>
                  <c:pt idx="202">
                    <c:v>May</c:v>
                  </c:pt>
                  <c:pt idx="203">
                    <c:v>Jun</c:v>
                  </c:pt>
                  <c:pt idx="204">
                    <c:v>Aug</c:v>
                  </c:pt>
                  <c:pt idx="205">
                    <c:v>Sep</c:v>
                  </c:pt>
                  <c:pt idx="206">
                    <c:v>Oct</c:v>
                  </c:pt>
                  <c:pt idx="207">
                    <c:v>Nov</c:v>
                  </c:pt>
                  <c:pt idx="208">
                    <c:v>Dec</c:v>
                  </c:pt>
                  <c:pt idx="209">
                    <c:v>Jan</c:v>
                  </c:pt>
                  <c:pt idx="210">
                    <c:v>Feb</c:v>
                  </c:pt>
                  <c:pt idx="211">
                    <c:v>Mar</c:v>
                  </c:pt>
                  <c:pt idx="212">
                    <c:v>May</c:v>
                  </c:pt>
                  <c:pt idx="213">
                    <c:v>Jun</c:v>
                  </c:pt>
                  <c:pt idx="214">
                    <c:v>Jul</c:v>
                  </c:pt>
                  <c:pt idx="215">
                    <c:v>Aug</c:v>
                  </c:pt>
                  <c:pt idx="216">
                    <c:v>Oct</c:v>
                  </c:pt>
                  <c:pt idx="217">
                    <c:v>Nov</c:v>
                  </c:pt>
                  <c:pt idx="218">
                    <c:v>Jan</c:v>
                  </c:pt>
                  <c:pt idx="219">
                    <c:v>Feb</c:v>
                  </c:pt>
                  <c:pt idx="220">
                    <c:v>Mar</c:v>
                  </c:pt>
                  <c:pt idx="221">
                    <c:v>Apr</c:v>
                  </c:pt>
                  <c:pt idx="222">
                    <c:v>May</c:v>
                  </c:pt>
                  <c:pt idx="223">
                    <c:v>Jun</c:v>
                  </c:pt>
                  <c:pt idx="224">
                    <c:v>Jul</c:v>
                  </c:pt>
                  <c:pt idx="225">
                    <c:v>Sep</c:v>
                  </c:pt>
                  <c:pt idx="226">
                    <c:v>Oct</c:v>
                  </c:pt>
                  <c:pt idx="227">
                    <c:v>Dec</c:v>
                  </c:pt>
                  <c:pt idx="228">
                    <c:v>Feb</c:v>
                  </c:pt>
                  <c:pt idx="229">
                    <c:v>Apr</c:v>
                  </c:pt>
                  <c:pt idx="230">
                    <c:v>Jun</c:v>
                  </c:pt>
                  <c:pt idx="231">
                    <c:v>Jul</c:v>
                  </c:pt>
                  <c:pt idx="232">
                    <c:v>Sep</c:v>
                  </c:pt>
                  <c:pt idx="233">
                    <c:v>Oct</c:v>
                  </c:pt>
                  <c:pt idx="234">
                    <c:v>Nov</c:v>
                  </c:pt>
                  <c:pt idx="235">
                    <c:v>Dec</c:v>
                  </c:pt>
                  <c:pt idx="236">
                    <c:v>Feb</c:v>
                  </c:pt>
                  <c:pt idx="237">
                    <c:v>Mar</c:v>
                  </c:pt>
                  <c:pt idx="238">
                    <c:v>May</c:v>
                  </c:pt>
                  <c:pt idx="239">
                    <c:v>Jun</c:v>
                  </c:pt>
                  <c:pt idx="240">
                    <c:v>Aug</c:v>
                  </c:pt>
                  <c:pt idx="241">
                    <c:v>Oct</c:v>
                  </c:pt>
                  <c:pt idx="242">
                    <c:v>Nov</c:v>
                  </c:pt>
                  <c:pt idx="243">
                    <c:v>Dec</c:v>
                  </c:pt>
                  <c:pt idx="244">
                    <c:v>Jan</c:v>
                  </c:pt>
                  <c:pt idx="245">
                    <c:v>Feb</c:v>
                  </c:pt>
                  <c:pt idx="246">
                    <c:v>Mar</c:v>
                  </c:pt>
                  <c:pt idx="247">
                    <c:v>Apr</c:v>
                  </c:pt>
                  <c:pt idx="248">
                    <c:v>May</c:v>
                  </c:pt>
                  <c:pt idx="249">
                    <c:v>Jun</c:v>
                  </c:pt>
                  <c:pt idx="250">
                    <c:v>Jul</c:v>
                  </c:pt>
                  <c:pt idx="251">
                    <c:v>Sep</c:v>
                  </c:pt>
                  <c:pt idx="252">
                    <c:v>Oct</c:v>
                  </c:pt>
                  <c:pt idx="253">
                    <c:v>Nov</c:v>
                  </c:pt>
                  <c:pt idx="254">
                    <c:v>Dec</c:v>
                  </c:pt>
                  <c:pt idx="255">
                    <c:v>Jan</c:v>
                  </c:pt>
                  <c:pt idx="256">
                    <c:v>Feb</c:v>
                  </c:pt>
                  <c:pt idx="257">
                    <c:v>Mar</c:v>
                  </c:pt>
                  <c:pt idx="258">
                    <c:v>Jun</c:v>
                  </c:pt>
                  <c:pt idx="259">
                    <c:v>Jul</c:v>
                  </c:pt>
                  <c:pt idx="260">
                    <c:v>Aug</c:v>
                  </c:pt>
                  <c:pt idx="261">
                    <c:v>Sep</c:v>
                  </c:pt>
                  <c:pt idx="262">
                    <c:v>Oct</c:v>
                  </c:pt>
                  <c:pt idx="263">
                    <c:v>Dec</c:v>
                  </c:pt>
                  <c:pt idx="264">
                    <c:v>Jan</c:v>
                  </c:pt>
                  <c:pt idx="265">
                    <c:v>Feb</c:v>
                  </c:pt>
                  <c:pt idx="266">
                    <c:v>Mar</c:v>
                  </c:pt>
                  <c:pt idx="267">
                    <c:v>May</c:v>
                  </c:pt>
                  <c:pt idx="268">
                    <c:v>Jun</c:v>
                  </c:pt>
                  <c:pt idx="269">
                    <c:v>Aug</c:v>
                  </c:pt>
                  <c:pt idx="270">
                    <c:v>Sep</c:v>
                  </c:pt>
                  <c:pt idx="271">
                    <c:v>Oct</c:v>
                  </c:pt>
                  <c:pt idx="272">
                    <c:v>Dec</c:v>
                  </c:pt>
                  <c:pt idx="273">
                    <c:v>Jan</c:v>
                  </c:pt>
                  <c:pt idx="274">
                    <c:v>Mar</c:v>
                  </c:pt>
                  <c:pt idx="275">
                    <c:v>Apr</c:v>
                  </c:pt>
                  <c:pt idx="276">
                    <c:v>May</c:v>
                  </c:pt>
                  <c:pt idx="277">
                    <c:v>Jun</c:v>
                  </c:pt>
                  <c:pt idx="278">
                    <c:v>Jul</c:v>
                  </c:pt>
                  <c:pt idx="279">
                    <c:v>Aug</c:v>
                  </c:pt>
                  <c:pt idx="280">
                    <c:v>Sep</c:v>
                  </c:pt>
                </c:lvl>
                <c:lvl>
                  <c:pt idx="0">
                    <c:v>Qtr4</c:v>
                  </c:pt>
                  <c:pt idx="1">
                    <c:v>Qtr1</c:v>
                  </c:pt>
                  <c:pt idx="4">
                    <c:v>Qtr2</c:v>
                  </c:pt>
                  <c:pt idx="7">
                    <c:v>Qtr3</c:v>
                  </c:pt>
                  <c:pt idx="9">
                    <c:v>Qtr4</c:v>
                  </c:pt>
                  <c:pt idx="11">
                    <c:v>Qtr1</c:v>
                  </c:pt>
                  <c:pt idx="14">
                    <c:v>Qtr2</c:v>
                  </c:pt>
                  <c:pt idx="17">
                    <c:v>Qtr3</c:v>
                  </c:pt>
                  <c:pt idx="19">
                    <c:v>Qtr4</c:v>
                  </c:pt>
                  <c:pt idx="22">
                    <c:v>Qtr1</c:v>
                  </c:pt>
                  <c:pt idx="23">
                    <c:v>Qtr2</c:v>
                  </c:pt>
                  <c:pt idx="26">
                    <c:v>Qtr3</c:v>
                  </c:pt>
                  <c:pt idx="29">
                    <c:v>Qtr4</c:v>
                  </c:pt>
                  <c:pt idx="30">
                    <c:v>Qtr1</c:v>
                  </c:pt>
                  <c:pt idx="33">
                    <c:v>Qtr2</c:v>
                  </c:pt>
                  <c:pt idx="36">
                    <c:v>Qtr3</c:v>
                  </c:pt>
                  <c:pt idx="37">
                    <c:v>Qtr4</c:v>
                  </c:pt>
                  <c:pt idx="38">
                    <c:v>Qtr1</c:v>
                  </c:pt>
                  <c:pt idx="41">
                    <c:v>Qtr2</c:v>
                  </c:pt>
                  <c:pt idx="43">
                    <c:v>Qtr3</c:v>
                  </c:pt>
                  <c:pt idx="44">
                    <c:v>Qtr4</c:v>
                  </c:pt>
                  <c:pt idx="46">
                    <c:v>Qtr1</c:v>
                  </c:pt>
                  <c:pt idx="47">
                    <c:v>Qtr2</c:v>
                  </c:pt>
                  <c:pt idx="49">
                    <c:v>Qtr3</c:v>
                  </c:pt>
                  <c:pt idx="52">
                    <c:v>Qtr4</c:v>
                  </c:pt>
                  <c:pt idx="55">
                    <c:v>Qtr1</c:v>
                  </c:pt>
                  <c:pt idx="56">
                    <c:v>Qtr2</c:v>
                  </c:pt>
                  <c:pt idx="59">
                    <c:v>Qtr3</c:v>
                  </c:pt>
                  <c:pt idx="61">
                    <c:v>Qtr4</c:v>
                  </c:pt>
                  <c:pt idx="62">
                    <c:v>Qtr1</c:v>
                  </c:pt>
                  <c:pt idx="65">
                    <c:v>Qtr2</c:v>
                  </c:pt>
                  <c:pt idx="67">
                    <c:v>Qtr3</c:v>
                  </c:pt>
                  <c:pt idx="70">
                    <c:v>Qtr4</c:v>
                  </c:pt>
                  <c:pt idx="72">
                    <c:v>Qtr1</c:v>
                  </c:pt>
                  <c:pt idx="74">
                    <c:v>Qtr2</c:v>
                  </c:pt>
                  <c:pt idx="77">
                    <c:v>Qtr3</c:v>
                  </c:pt>
                  <c:pt idx="79">
                    <c:v>Qtr4</c:v>
                  </c:pt>
                  <c:pt idx="81">
                    <c:v>Qtr1</c:v>
                  </c:pt>
                  <c:pt idx="84">
                    <c:v>Qtr2</c:v>
                  </c:pt>
                  <c:pt idx="86">
                    <c:v>Qtr3</c:v>
                  </c:pt>
                  <c:pt idx="88">
                    <c:v>Qtr4</c:v>
                  </c:pt>
                  <c:pt idx="91">
                    <c:v>Qtr1</c:v>
                  </c:pt>
                  <c:pt idx="94">
                    <c:v>Qtr2</c:v>
                  </c:pt>
                  <c:pt idx="96">
                    <c:v>Qtr3</c:v>
                  </c:pt>
                  <c:pt idx="99">
                    <c:v>Qtr4</c:v>
                  </c:pt>
                  <c:pt idx="101">
                    <c:v>Qtr1</c:v>
                  </c:pt>
                  <c:pt idx="104">
                    <c:v>Qtr2</c:v>
                  </c:pt>
                  <c:pt idx="107">
                    <c:v>Qtr3</c:v>
                  </c:pt>
                  <c:pt idx="110">
                    <c:v>Qtr4</c:v>
                  </c:pt>
                  <c:pt idx="112">
                    <c:v>Qtr1</c:v>
                  </c:pt>
                  <c:pt idx="115">
                    <c:v>Qtr2</c:v>
                  </c:pt>
                  <c:pt idx="117">
                    <c:v>Qtr3</c:v>
                  </c:pt>
                  <c:pt idx="119">
                    <c:v>Qtr4</c:v>
                  </c:pt>
                  <c:pt idx="122">
                    <c:v>Qtr1</c:v>
                  </c:pt>
                  <c:pt idx="123">
                    <c:v>Qtr2</c:v>
                  </c:pt>
                  <c:pt idx="126">
                    <c:v>Qtr3</c:v>
                  </c:pt>
                  <c:pt idx="127">
                    <c:v>Qtr4</c:v>
                  </c:pt>
                  <c:pt idx="129">
                    <c:v>Qtr1</c:v>
                  </c:pt>
                  <c:pt idx="132">
                    <c:v>Qtr3</c:v>
                  </c:pt>
                  <c:pt idx="133">
                    <c:v>Qtr4</c:v>
                  </c:pt>
                  <c:pt idx="136">
                    <c:v>Qtr1</c:v>
                  </c:pt>
                  <c:pt idx="138">
                    <c:v>Qtr2</c:v>
                  </c:pt>
                  <c:pt idx="141">
                    <c:v>Qtr3</c:v>
                  </c:pt>
                  <c:pt idx="144">
                    <c:v>Qtr4</c:v>
                  </c:pt>
                  <c:pt idx="147">
                    <c:v>Qtr1</c:v>
                  </c:pt>
                  <c:pt idx="149">
                    <c:v>Qtr2</c:v>
                  </c:pt>
                  <c:pt idx="151">
                    <c:v>Qtr3</c:v>
                  </c:pt>
                  <c:pt idx="153">
                    <c:v>Qtr4</c:v>
                  </c:pt>
                  <c:pt idx="156">
                    <c:v>Qtr1</c:v>
                  </c:pt>
                  <c:pt idx="159">
                    <c:v>Qtr2</c:v>
                  </c:pt>
                  <c:pt idx="161">
                    <c:v>Qtr3</c:v>
                  </c:pt>
                  <c:pt idx="164">
                    <c:v>Qtr4</c:v>
                  </c:pt>
                  <c:pt idx="167">
                    <c:v>Qtr1</c:v>
                  </c:pt>
                  <c:pt idx="169">
                    <c:v>Qtr2</c:v>
                  </c:pt>
                  <c:pt idx="172">
                    <c:v>Qtr3</c:v>
                  </c:pt>
                  <c:pt idx="175">
                    <c:v>Qtr4</c:v>
                  </c:pt>
                  <c:pt idx="178">
                    <c:v>Qtr1</c:v>
                  </c:pt>
                  <c:pt idx="180">
                    <c:v>Qtr2</c:v>
                  </c:pt>
                  <c:pt idx="183">
                    <c:v>Qtr3</c:v>
                  </c:pt>
                  <c:pt idx="186">
                    <c:v>Qtr4</c:v>
                  </c:pt>
                  <c:pt idx="189">
                    <c:v>Qtr1</c:v>
                  </c:pt>
                  <c:pt idx="191">
                    <c:v>Qtr2</c:v>
                  </c:pt>
                  <c:pt idx="193">
                    <c:v>Qtr3</c:v>
                  </c:pt>
                  <c:pt idx="196">
                    <c:v>Qtr4</c:v>
                  </c:pt>
                  <c:pt idx="199">
                    <c:v>Qtr1</c:v>
                  </c:pt>
                  <c:pt idx="202">
                    <c:v>Qtr2</c:v>
                  </c:pt>
                  <c:pt idx="204">
                    <c:v>Qtr3</c:v>
                  </c:pt>
                  <c:pt idx="206">
                    <c:v>Qtr4</c:v>
                  </c:pt>
                  <c:pt idx="209">
                    <c:v>Qtr1</c:v>
                  </c:pt>
                  <c:pt idx="212">
                    <c:v>Qtr2</c:v>
                  </c:pt>
                  <c:pt idx="214">
                    <c:v>Qtr3</c:v>
                  </c:pt>
                  <c:pt idx="216">
                    <c:v>Qtr4</c:v>
                  </c:pt>
                  <c:pt idx="218">
                    <c:v>Qtr1</c:v>
                  </c:pt>
                  <c:pt idx="221">
                    <c:v>Qtr2</c:v>
                  </c:pt>
                  <c:pt idx="224">
                    <c:v>Qtr3</c:v>
                  </c:pt>
                  <c:pt idx="226">
                    <c:v>Qtr4</c:v>
                  </c:pt>
                  <c:pt idx="228">
                    <c:v>Qtr1</c:v>
                  </c:pt>
                  <c:pt idx="229">
                    <c:v>Qtr2</c:v>
                  </c:pt>
                  <c:pt idx="231">
                    <c:v>Qtr3</c:v>
                  </c:pt>
                  <c:pt idx="233">
                    <c:v>Qtr4</c:v>
                  </c:pt>
                  <c:pt idx="236">
                    <c:v>Qtr1</c:v>
                  </c:pt>
                  <c:pt idx="238">
                    <c:v>Qtr2</c:v>
                  </c:pt>
                  <c:pt idx="240">
                    <c:v>Qtr3</c:v>
                  </c:pt>
                  <c:pt idx="241">
                    <c:v>Qtr4</c:v>
                  </c:pt>
                  <c:pt idx="244">
                    <c:v>Qtr1</c:v>
                  </c:pt>
                  <c:pt idx="247">
                    <c:v>Qtr2</c:v>
                  </c:pt>
                  <c:pt idx="250">
                    <c:v>Qtr3</c:v>
                  </c:pt>
                  <c:pt idx="252">
                    <c:v>Qtr4</c:v>
                  </c:pt>
                  <c:pt idx="255">
                    <c:v>Qtr1</c:v>
                  </c:pt>
                  <c:pt idx="258">
                    <c:v>Qtr2</c:v>
                  </c:pt>
                  <c:pt idx="259">
                    <c:v>Qtr3</c:v>
                  </c:pt>
                  <c:pt idx="262">
                    <c:v>Qtr4</c:v>
                  </c:pt>
                  <c:pt idx="264">
                    <c:v>Qtr1</c:v>
                  </c:pt>
                  <c:pt idx="267">
                    <c:v>Qtr2</c:v>
                  </c:pt>
                  <c:pt idx="269">
                    <c:v>Qtr3</c:v>
                  </c:pt>
                  <c:pt idx="271">
                    <c:v>Qtr4</c:v>
                  </c:pt>
                  <c:pt idx="273">
                    <c:v>Qtr1</c:v>
                  </c:pt>
                  <c:pt idx="275">
                    <c:v>Qtr2</c:v>
                  </c:pt>
                  <c:pt idx="278">
                    <c:v>Qtr3</c:v>
                  </c:pt>
                </c:lvl>
                <c:lvl>
                  <c:pt idx="0">
                    <c:v>1994</c:v>
                  </c:pt>
                  <c:pt idx="1">
                    <c:v>1995</c:v>
                  </c:pt>
                  <c:pt idx="11">
                    <c:v>1996</c:v>
                  </c:pt>
                  <c:pt idx="22">
                    <c:v>1997</c:v>
                  </c:pt>
                  <c:pt idx="30">
                    <c:v>1998</c:v>
                  </c:pt>
                  <c:pt idx="38">
                    <c:v>1999</c:v>
                  </c:pt>
                  <c:pt idx="46">
                    <c:v>2000</c:v>
                  </c:pt>
                  <c:pt idx="55">
                    <c:v>2001</c:v>
                  </c:pt>
                  <c:pt idx="62">
                    <c:v>2002</c:v>
                  </c:pt>
                  <c:pt idx="72">
                    <c:v>2003</c:v>
                  </c:pt>
                  <c:pt idx="81">
                    <c:v>2004</c:v>
                  </c:pt>
                  <c:pt idx="91">
                    <c:v>2005</c:v>
                  </c:pt>
                  <c:pt idx="101">
                    <c:v>2006</c:v>
                  </c:pt>
                  <c:pt idx="112">
                    <c:v>2007</c:v>
                  </c:pt>
                  <c:pt idx="122">
                    <c:v>2008</c:v>
                  </c:pt>
                  <c:pt idx="129">
                    <c:v>2009</c:v>
                  </c:pt>
                  <c:pt idx="136">
                    <c:v>2010</c:v>
                  </c:pt>
                  <c:pt idx="147">
                    <c:v>2011</c:v>
                  </c:pt>
                  <c:pt idx="156">
                    <c:v>2012</c:v>
                  </c:pt>
                  <c:pt idx="167">
                    <c:v>2013</c:v>
                  </c:pt>
                  <c:pt idx="178">
                    <c:v>2014</c:v>
                  </c:pt>
                  <c:pt idx="189">
                    <c:v>2015</c:v>
                  </c:pt>
                  <c:pt idx="199">
                    <c:v>2016</c:v>
                  </c:pt>
                  <c:pt idx="209">
                    <c:v>2017</c:v>
                  </c:pt>
                  <c:pt idx="218">
                    <c:v>2018</c:v>
                  </c:pt>
                  <c:pt idx="228">
                    <c:v>2019</c:v>
                  </c:pt>
                  <c:pt idx="236">
                    <c:v>2020</c:v>
                  </c:pt>
                  <c:pt idx="244">
                    <c:v>2021</c:v>
                  </c:pt>
                  <c:pt idx="255">
                    <c:v>2022</c:v>
                  </c:pt>
                  <c:pt idx="264">
                    <c:v>2023</c:v>
                  </c:pt>
                  <c:pt idx="273">
                    <c:v>2024</c:v>
                  </c:pt>
                </c:lvl>
              </c:multiLvlStrCache>
            </c:multiLvlStrRef>
          </c:cat>
          <c:val>
            <c:numRef>
              <c:f>'Pivot Chart'!$C$4:$C$435</c:f>
              <c:numCache>
                <c:formatCode>General</c:formatCode>
                <c:ptCount val="281"/>
                <c:pt idx="0">
                  <c:v>1</c:v>
                </c:pt>
                <c:pt idx="1">
                  <c:v>1</c:v>
                </c:pt>
                <c:pt idx="2">
                  <c:v>1</c:v>
                </c:pt>
                <c:pt idx="3">
                  <c:v>4</c:v>
                </c:pt>
                <c:pt idx="4">
                  <c:v>2</c:v>
                </c:pt>
                <c:pt idx="5">
                  <c:v>1</c:v>
                </c:pt>
                <c:pt idx="6">
                  <c:v>2</c:v>
                </c:pt>
                <c:pt idx="7">
                  <c:v>2</c:v>
                </c:pt>
                <c:pt idx="8">
                  <c:v>2</c:v>
                </c:pt>
                <c:pt idx="9">
                  <c:v>1</c:v>
                </c:pt>
                <c:pt idx="10">
                  <c:v>1</c:v>
                </c:pt>
                <c:pt idx="11">
                  <c:v>2</c:v>
                </c:pt>
                <c:pt idx="12">
                  <c:v>4</c:v>
                </c:pt>
                <c:pt idx="13">
                  <c:v>2</c:v>
                </c:pt>
                <c:pt idx="14">
                  <c:v>2</c:v>
                </c:pt>
                <c:pt idx="15">
                  <c:v>2</c:v>
                </c:pt>
                <c:pt idx="16">
                  <c:v>1</c:v>
                </c:pt>
                <c:pt idx="17">
                  <c:v>2</c:v>
                </c:pt>
                <c:pt idx="18">
                  <c:v>1</c:v>
                </c:pt>
                <c:pt idx="19">
                  <c:v>2</c:v>
                </c:pt>
                <c:pt idx="20">
                  <c:v>2</c:v>
                </c:pt>
                <c:pt idx="21">
                  <c:v>2</c:v>
                </c:pt>
                <c:pt idx="22">
                  <c:v>1</c:v>
                </c:pt>
                <c:pt idx="23">
                  <c:v>1</c:v>
                </c:pt>
                <c:pt idx="24">
                  <c:v>1</c:v>
                </c:pt>
                <c:pt idx="25">
                  <c:v>1</c:v>
                </c:pt>
                <c:pt idx="26">
                  <c:v>2</c:v>
                </c:pt>
                <c:pt idx="27">
                  <c:v>1</c:v>
                </c:pt>
                <c:pt idx="28">
                  <c:v>2</c:v>
                </c:pt>
                <c:pt idx="29">
                  <c:v>3</c:v>
                </c:pt>
                <c:pt idx="30">
                  <c:v>3</c:v>
                </c:pt>
                <c:pt idx="31">
                  <c:v>2</c:v>
                </c:pt>
                <c:pt idx="32">
                  <c:v>1</c:v>
                </c:pt>
                <c:pt idx="33">
                  <c:v>1</c:v>
                </c:pt>
                <c:pt idx="34">
                  <c:v>1</c:v>
                </c:pt>
                <c:pt idx="35">
                  <c:v>1</c:v>
                </c:pt>
                <c:pt idx="36">
                  <c:v>3</c:v>
                </c:pt>
                <c:pt idx="37">
                  <c:v>1</c:v>
                </c:pt>
                <c:pt idx="38">
                  <c:v>1</c:v>
                </c:pt>
                <c:pt idx="39">
                  <c:v>1</c:v>
                </c:pt>
                <c:pt idx="40">
                  <c:v>1</c:v>
                </c:pt>
                <c:pt idx="41">
                  <c:v>4</c:v>
                </c:pt>
                <c:pt idx="42">
                  <c:v>2</c:v>
                </c:pt>
                <c:pt idx="43">
                  <c:v>2</c:v>
                </c:pt>
                <c:pt idx="44">
                  <c:v>1</c:v>
                </c:pt>
                <c:pt idx="45">
                  <c:v>1</c:v>
                </c:pt>
                <c:pt idx="46">
                  <c:v>2</c:v>
                </c:pt>
                <c:pt idx="47">
                  <c:v>2</c:v>
                </c:pt>
                <c:pt idx="48">
                  <c:v>4</c:v>
                </c:pt>
                <c:pt idx="49">
                  <c:v>1</c:v>
                </c:pt>
                <c:pt idx="50">
                  <c:v>2</c:v>
                </c:pt>
                <c:pt idx="51">
                  <c:v>1</c:v>
                </c:pt>
                <c:pt idx="52">
                  <c:v>1</c:v>
                </c:pt>
                <c:pt idx="53">
                  <c:v>1</c:v>
                </c:pt>
                <c:pt idx="54">
                  <c:v>7</c:v>
                </c:pt>
                <c:pt idx="55">
                  <c:v>2</c:v>
                </c:pt>
                <c:pt idx="56">
                  <c:v>1</c:v>
                </c:pt>
                <c:pt idx="57">
                  <c:v>2</c:v>
                </c:pt>
                <c:pt idx="58">
                  <c:v>1</c:v>
                </c:pt>
                <c:pt idx="59">
                  <c:v>2</c:v>
                </c:pt>
                <c:pt idx="60">
                  <c:v>3</c:v>
                </c:pt>
                <c:pt idx="61">
                  <c:v>1</c:v>
                </c:pt>
                <c:pt idx="62">
                  <c:v>2</c:v>
                </c:pt>
                <c:pt idx="63">
                  <c:v>1</c:v>
                </c:pt>
                <c:pt idx="64">
                  <c:v>2</c:v>
                </c:pt>
                <c:pt idx="65">
                  <c:v>1</c:v>
                </c:pt>
                <c:pt idx="66">
                  <c:v>1</c:v>
                </c:pt>
                <c:pt idx="67">
                  <c:v>1</c:v>
                </c:pt>
                <c:pt idx="68">
                  <c:v>2</c:v>
                </c:pt>
                <c:pt idx="69">
                  <c:v>2</c:v>
                </c:pt>
                <c:pt idx="70">
                  <c:v>1</c:v>
                </c:pt>
                <c:pt idx="71">
                  <c:v>2</c:v>
                </c:pt>
                <c:pt idx="72">
                  <c:v>1</c:v>
                </c:pt>
                <c:pt idx="73">
                  <c:v>2</c:v>
                </c:pt>
                <c:pt idx="74">
                  <c:v>2</c:v>
                </c:pt>
                <c:pt idx="75">
                  <c:v>2</c:v>
                </c:pt>
                <c:pt idx="76">
                  <c:v>3</c:v>
                </c:pt>
                <c:pt idx="77">
                  <c:v>1</c:v>
                </c:pt>
                <c:pt idx="78">
                  <c:v>2</c:v>
                </c:pt>
                <c:pt idx="79">
                  <c:v>1</c:v>
                </c:pt>
                <c:pt idx="80">
                  <c:v>1</c:v>
                </c:pt>
                <c:pt idx="81">
                  <c:v>1</c:v>
                </c:pt>
                <c:pt idx="82">
                  <c:v>1</c:v>
                </c:pt>
                <c:pt idx="83">
                  <c:v>1</c:v>
                </c:pt>
                <c:pt idx="84">
                  <c:v>2</c:v>
                </c:pt>
                <c:pt idx="85">
                  <c:v>2</c:v>
                </c:pt>
                <c:pt idx="86">
                  <c:v>1</c:v>
                </c:pt>
                <c:pt idx="87">
                  <c:v>1</c:v>
                </c:pt>
                <c:pt idx="88">
                  <c:v>1</c:v>
                </c:pt>
                <c:pt idx="89">
                  <c:v>1</c:v>
                </c:pt>
                <c:pt idx="90">
                  <c:v>1</c:v>
                </c:pt>
                <c:pt idx="91">
                  <c:v>2</c:v>
                </c:pt>
                <c:pt idx="92">
                  <c:v>1</c:v>
                </c:pt>
                <c:pt idx="93">
                  <c:v>2</c:v>
                </c:pt>
                <c:pt idx="94">
                  <c:v>4</c:v>
                </c:pt>
                <c:pt idx="95">
                  <c:v>2</c:v>
                </c:pt>
                <c:pt idx="96">
                  <c:v>1</c:v>
                </c:pt>
                <c:pt idx="97">
                  <c:v>1</c:v>
                </c:pt>
                <c:pt idx="98">
                  <c:v>2</c:v>
                </c:pt>
                <c:pt idx="99">
                  <c:v>1</c:v>
                </c:pt>
                <c:pt idx="100">
                  <c:v>1</c:v>
                </c:pt>
                <c:pt idx="101">
                  <c:v>1</c:v>
                </c:pt>
                <c:pt idx="102">
                  <c:v>2</c:v>
                </c:pt>
                <c:pt idx="103">
                  <c:v>3</c:v>
                </c:pt>
                <c:pt idx="104">
                  <c:v>2</c:v>
                </c:pt>
                <c:pt idx="105">
                  <c:v>2</c:v>
                </c:pt>
                <c:pt idx="106">
                  <c:v>1</c:v>
                </c:pt>
                <c:pt idx="107">
                  <c:v>2</c:v>
                </c:pt>
                <c:pt idx="108">
                  <c:v>1</c:v>
                </c:pt>
                <c:pt idx="109">
                  <c:v>1</c:v>
                </c:pt>
                <c:pt idx="110">
                  <c:v>1</c:v>
                </c:pt>
                <c:pt idx="111">
                  <c:v>1</c:v>
                </c:pt>
                <c:pt idx="112">
                  <c:v>1</c:v>
                </c:pt>
                <c:pt idx="113">
                  <c:v>3</c:v>
                </c:pt>
                <c:pt idx="114">
                  <c:v>1</c:v>
                </c:pt>
                <c:pt idx="115">
                  <c:v>4</c:v>
                </c:pt>
                <c:pt idx="116">
                  <c:v>3</c:v>
                </c:pt>
                <c:pt idx="117">
                  <c:v>2</c:v>
                </c:pt>
                <c:pt idx="118">
                  <c:v>1</c:v>
                </c:pt>
                <c:pt idx="119">
                  <c:v>1</c:v>
                </c:pt>
                <c:pt idx="120">
                  <c:v>2</c:v>
                </c:pt>
                <c:pt idx="121">
                  <c:v>4</c:v>
                </c:pt>
                <c:pt idx="122">
                  <c:v>3</c:v>
                </c:pt>
                <c:pt idx="123">
                  <c:v>1</c:v>
                </c:pt>
                <c:pt idx="124">
                  <c:v>1</c:v>
                </c:pt>
                <c:pt idx="125">
                  <c:v>2</c:v>
                </c:pt>
                <c:pt idx="126">
                  <c:v>2</c:v>
                </c:pt>
                <c:pt idx="127">
                  <c:v>2</c:v>
                </c:pt>
                <c:pt idx="128">
                  <c:v>1</c:v>
                </c:pt>
                <c:pt idx="129">
                  <c:v>1</c:v>
                </c:pt>
                <c:pt idx="130">
                  <c:v>1</c:v>
                </c:pt>
                <c:pt idx="131">
                  <c:v>1</c:v>
                </c:pt>
                <c:pt idx="132">
                  <c:v>1</c:v>
                </c:pt>
                <c:pt idx="133">
                  <c:v>1</c:v>
                </c:pt>
                <c:pt idx="134">
                  <c:v>3</c:v>
                </c:pt>
                <c:pt idx="135">
                  <c:v>1</c:v>
                </c:pt>
                <c:pt idx="136">
                  <c:v>1</c:v>
                </c:pt>
                <c:pt idx="137">
                  <c:v>1</c:v>
                </c:pt>
                <c:pt idx="138">
                  <c:v>1</c:v>
                </c:pt>
                <c:pt idx="139">
                  <c:v>1</c:v>
                </c:pt>
                <c:pt idx="140">
                  <c:v>2</c:v>
                </c:pt>
                <c:pt idx="141">
                  <c:v>4</c:v>
                </c:pt>
                <c:pt idx="142">
                  <c:v>1</c:v>
                </c:pt>
                <c:pt idx="143">
                  <c:v>1</c:v>
                </c:pt>
                <c:pt idx="144">
                  <c:v>2</c:v>
                </c:pt>
                <c:pt idx="145">
                  <c:v>2</c:v>
                </c:pt>
                <c:pt idx="146">
                  <c:v>3</c:v>
                </c:pt>
                <c:pt idx="147">
                  <c:v>7</c:v>
                </c:pt>
                <c:pt idx="148">
                  <c:v>2</c:v>
                </c:pt>
                <c:pt idx="149">
                  <c:v>1</c:v>
                </c:pt>
                <c:pt idx="150">
                  <c:v>1</c:v>
                </c:pt>
                <c:pt idx="151">
                  <c:v>3</c:v>
                </c:pt>
                <c:pt idx="152">
                  <c:v>1</c:v>
                </c:pt>
                <c:pt idx="153">
                  <c:v>3</c:v>
                </c:pt>
                <c:pt idx="154">
                  <c:v>4</c:v>
                </c:pt>
                <c:pt idx="155">
                  <c:v>1</c:v>
                </c:pt>
                <c:pt idx="156">
                  <c:v>3</c:v>
                </c:pt>
                <c:pt idx="157">
                  <c:v>4</c:v>
                </c:pt>
                <c:pt idx="158">
                  <c:v>1</c:v>
                </c:pt>
                <c:pt idx="159">
                  <c:v>1</c:v>
                </c:pt>
                <c:pt idx="160">
                  <c:v>1</c:v>
                </c:pt>
                <c:pt idx="161">
                  <c:v>2</c:v>
                </c:pt>
                <c:pt idx="162">
                  <c:v>1</c:v>
                </c:pt>
                <c:pt idx="163">
                  <c:v>2</c:v>
                </c:pt>
                <c:pt idx="164">
                  <c:v>1</c:v>
                </c:pt>
                <c:pt idx="165">
                  <c:v>3</c:v>
                </c:pt>
                <c:pt idx="166">
                  <c:v>2</c:v>
                </c:pt>
                <c:pt idx="167">
                  <c:v>1</c:v>
                </c:pt>
                <c:pt idx="168">
                  <c:v>2</c:v>
                </c:pt>
                <c:pt idx="169">
                  <c:v>2</c:v>
                </c:pt>
                <c:pt idx="170">
                  <c:v>3</c:v>
                </c:pt>
                <c:pt idx="171">
                  <c:v>1</c:v>
                </c:pt>
                <c:pt idx="172">
                  <c:v>2</c:v>
                </c:pt>
                <c:pt idx="173">
                  <c:v>3</c:v>
                </c:pt>
                <c:pt idx="174">
                  <c:v>3</c:v>
                </c:pt>
                <c:pt idx="175">
                  <c:v>1</c:v>
                </c:pt>
                <c:pt idx="176">
                  <c:v>2</c:v>
                </c:pt>
                <c:pt idx="177">
                  <c:v>1</c:v>
                </c:pt>
                <c:pt idx="178">
                  <c:v>3</c:v>
                </c:pt>
                <c:pt idx="179">
                  <c:v>1</c:v>
                </c:pt>
                <c:pt idx="180">
                  <c:v>3</c:v>
                </c:pt>
                <c:pt idx="181">
                  <c:v>2</c:v>
                </c:pt>
                <c:pt idx="182">
                  <c:v>3</c:v>
                </c:pt>
                <c:pt idx="183">
                  <c:v>1</c:v>
                </c:pt>
                <c:pt idx="184">
                  <c:v>2</c:v>
                </c:pt>
                <c:pt idx="185">
                  <c:v>2</c:v>
                </c:pt>
                <c:pt idx="186">
                  <c:v>3</c:v>
                </c:pt>
                <c:pt idx="187">
                  <c:v>1</c:v>
                </c:pt>
                <c:pt idx="188">
                  <c:v>3</c:v>
                </c:pt>
                <c:pt idx="189">
                  <c:v>1</c:v>
                </c:pt>
                <c:pt idx="190">
                  <c:v>2</c:v>
                </c:pt>
                <c:pt idx="191">
                  <c:v>2</c:v>
                </c:pt>
                <c:pt idx="192">
                  <c:v>2</c:v>
                </c:pt>
                <c:pt idx="193">
                  <c:v>1</c:v>
                </c:pt>
                <c:pt idx="194">
                  <c:v>4</c:v>
                </c:pt>
                <c:pt idx="195">
                  <c:v>2</c:v>
                </c:pt>
                <c:pt idx="196">
                  <c:v>1</c:v>
                </c:pt>
                <c:pt idx="197">
                  <c:v>1</c:v>
                </c:pt>
                <c:pt idx="198">
                  <c:v>1</c:v>
                </c:pt>
                <c:pt idx="199">
                  <c:v>3</c:v>
                </c:pt>
                <c:pt idx="200">
                  <c:v>1</c:v>
                </c:pt>
                <c:pt idx="201">
                  <c:v>2</c:v>
                </c:pt>
                <c:pt idx="202">
                  <c:v>2</c:v>
                </c:pt>
                <c:pt idx="203">
                  <c:v>1</c:v>
                </c:pt>
                <c:pt idx="204">
                  <c:v>2</c:v>
                </c:pt>
                <c:pt idx="205">
                  <c:v>1</c:v>
                </c:pt>
                <c:pt idx="206">
                  <c:v>2</c:v>
                </c:pt>
                <c:pt idx="207">
                  <c:v>1</c:v>
                </c:pt>
                <c:pt idx="208">
                  <c:v>2</c:v>
                </c:pt>
                <c:pt idx="209">
                  <c:v>2</c:v>
                </c:pt>
                <c:pt idx="210">
                  <c:v>1</c:v>
                </c:pt>
                <c:pt idx="211">
                  <c:v>2</c:v>
                </c:pt>
                <c:pt idx="212">
                  <c:v>1</c:v>
                </c:pt>
                <c:pt idx="213">
                  <c:v>2</c:v>
                </c:pt>
                <c:pt idx="214">
                  <c:v>2</c:v>
                </c:pt>
                <c:pt idx="215">
                  <c:v>1</c:v>
                </c:pt>
                <c:pt idx="216">
                  <c:v>1</c:v>
                </c:pt>
                <c:pt idx="217">
                  <c:v>1</c:v>
                </c:pt>
                <c:pt idx="218">
                  <c:v>2</c:v>
                </c:pt>
                <c:pt idx="219">
                  <c:v>5</c:v>
                </c:pt>
                <c:pt idx="220">
                  <c:v>1</c:v>
                </c:pt>
                <c:pt idx="221">
                  <c:v>3</c:v>
                </c:pt>
                <c:pt idx="222">
                  <c:v>4</c:v>
                </c:pt>
                <c:pt idx="223">
                  <c:v>1</c:v>
                </c:pt>
                <c:pt idx="224">
                  <c:v>2</c:v>
                </c:pt>
                <c:pt idx="225">
                  <c:v>5</c:v>
                </c:pt>
                <c:pt idx="226">
                  <c:v>3</c:v>
                </c:pt>
                <c:pt idx="227">
                  <c:v>2</c:v>
                </c:pt>
                <c:pt idx="228">
                  <c:v>1</c:v>
                </c:pt>
                <c:pt idx="229">
                  <c:v>3</c:v>
                </c:pt>
                <c:pt idx="230">
                  <c:v>1</c:v>
                </c:pt>
                <c:pt idx="231">
                  <c:v>1</c:v>
                </c:pt>
                <c:pt idx="232">
                  <c:v>2</c:v>
                </c:pt>
                <c:pt idx="233">
                  <c:v>3</c:v>
                </c:pt>
                <c:pt idx="234">
                  <c:v>2</c:v>
                </c:pt>
                <c:pt idx="235">
                  <c:v>1</c:v>
                </c:pt>
                <c:pt idx="236">
                  <c:v>2</c:v>
                </c:pt>
                <c:pt idx="237">
                  <c:v>1</c:v>
                </c:pt>
                <c:pt idx="238">
                  <c:v>1</c:v>
                </c:pt>
                <c:pt idx="239">
                  <c:v>1</c:v>
                </c:pt>
                <c:pt idx="240">
                  <c:v>2</c:v>
                </c:pt>
                <c:pt idx="241">
                  <c:v>3</c:v>
                </c:pt>
                <c:pt idx="242">
                  <c:v>1</c:v>
                </c:pt>
                <c:pt idx="243">
                  <c:v>2</c:v>
                </c:pt>
                <c:pt idx="244">
                  <c:v>2</c:v>
                </c:pt>
                <c:pt idx="245">
                  <c:v>4</c:v>
                </c:pt>
                <c:pt idx="246">
                  <c:v>1</c:v>
                </c:pt>
                <c:pt idx="247">
                  <c:v>1</c:v>
                </c:pt>
                <c:pt idx="248">
                  <c:v>2</c:v>
                </c:pt>
                <c:pt idx="249">
                  <c:v>1</c:v>
                </c:pt>
                <c:pt idx="250">
                  <c:v>2</c:v>
                </c:pt>
                <c:pt idx="251">
                  <c:v>2</c:v>
                </c:pt>
                <c:pt idx="252">
                  <c:v>2</c:v>
                </c:pt>
                <c:pt idx="253">
                  <c:v>2</c:v>
                </c:pt>
                <c:pt idx="254">
                  <c:v>1</c:v>
                </c:pt>
                <c:pt idx="255">
                  <c:v>2</c:v>
                </c:pt>
                <c:pt idx="256">
                  <c:v>2</c:v>
                </c:pt>
                <c:pt idx="257">
                  <c:v>1</c:v>
                </c:pt>
                <c:pt idx="258">
                  <c:v>1</c:v>
                </c:pt>
                <c:pt idx="259">
                  <c:v>2</c:v>
                </c:pt>
                <c:pt idx="260">
                  <c:v>1</c:v>
                </c:pt>
                <c:pt idx="261">
                  <c:v>1</c:v>
                </c:pt>
                <c:pt idx="262">
                  <c:v>1</c:v>
                </c:pt>
                <c:pt idx="263">
                  <c:v>2</c:v>
                </c:pt>
                <c:pt idx="264">
                  <c:v>2</c:v>
                </c:pt>
                <c:pt idx="265">
                  <c:v>2</c:v>
                </c:pt>
                <c:pt idx="266">
                  <c:v>1</c:v>
                </c:pt>
                <c:pt idx="267">
                  <c:v>1</c:v>
                </c:pt>
                <c:pt idx="268">
                  <c:v>1</c:v>
                </c:pt>
                <c:pt idx="269">
                  <c:v>2</c:v>
                </c:pt>
                <c:pt idx="270">
                  <c:v>3</c:v>
                </c:pt>
                <c:pt idx="271">
                  <c:v>1</c:v>
                </c:pt>
                <c:pt idx="272">
                  <c:v>1</c:v>
                </c:pt>
                <c:pt idx="273">
                  <c:v>1</c:v>
                </c:pt>
                <c:pt idx="274">
                  <c:v>1</c:v>
                </c:pt>
                <c:pt idx="275">
                  <c:v>1</c:v>
                </c:pt>
                <c:pt idx="276">
                  <c:v>2</c:v>
                </c:pt>
                <c:pt idx="277">
                  <c:v>2</c:v>
                </c:pt>
                <c:pt idx="278">
                  <c:v>1</c:v>
                </c:pt>
                <c:pt idx="279">
                  <c:v>4</c:v>
                </c:pt>
                <c:pt idx="280">
                  <c:v>1</c:v>
                </c:pt>
              </c:numCache>
            </c:numRef>
          </c:val>
          <c:smooth val="0"/>
          <c:extLst>
            <c:ext xmlns:c16="http://schemas.microsoft.com/office/drawing/2014/chart" uri="{C3380CC4-5D6E-409C-BE32-E72D297353CC}">
              <c16:uniqueId val="{00000000-B2DE-430E-B742-238FF8F58E26}"/>
            </c:ext>
          </c:extLst>
        </c:ser>
        <c:dLbls>
          <c:showLegendKey val="0"/>
          <c:showVal val="0"/>
          <c:showCatName val="0"/>
          <c:showSerName val="0"/>
          <c:showPercent val="0"/>
          <c:showBubbleSize val="0"/>
        </c:dLbls>
        <c:smooth val="0"/>
        <c:axId val="1108789632"/>
        <c:axId val="1108788192"/>
      </c:lineChart>
      <c:catAx>
        <c:axId val="1108789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788192"/>
        <c:crosses val="autoZero"/>
        <c:auto val="1"/>
        <c:lblAlgn val="ctr"/>
        <c:lblOffset val="100"/>
        <c:noMultiLvlLbl val="0"/>
      </c:catAx>
      <c:valAx>
        <c:axId val="110878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78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'Pivot Chart'!$M$3</c:f>
              <c:strCache>
                <c:ptCount val="1"/>
                <c:pt idx="0">
                  <c:v>Count of Emp_Id</c:v>
                </c:pt>
              </c:strCache>
            </c:strRef>
          </c:tx>
          <c:spPr>
            <a:ln w="28575" cap="rnd">
              <a:solidFill>
                <a:schemeClr val="accent1"/>
              </a:solidFill>
              <a:round/>
            </a:ln>
            <a:effectLst/>
          </c:spPr>
          <c:marker>
            <c:symbol val="none"/>
          </c:marker>
          <c:cat>
            <c:strRef>
              <c:f>'Pivot Chart'!$L$4:$L$35</c:f>
              <c:strCache>
                <c:ptCount val="3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strCache>
            </c:strRef>
          </c:cat>
          <c:val>
            <c:numRef>
              <c:f>'Pivot Chart'!$M$4:$M$35</c:f>
              <c:numCache>
                <c:formatCode>General</c:formatCode>
                <c:ptCount val="32"/>
                <c:pt idx="0">
                  <c:v>1</c:v>
                </c:pt>
                <c:pt idx="1">
                  <c:v>17</c:v>
                </c:pt>
                <c:pt idx="2">
                  <c:v>22</c:v>
                </c:pt>
                <c:pt idx="3">
                  <c:v>12</c:v>
                </c:pt>
                <c:pt idx="4">
                  <c:v>13</c:v>
                </c:pt>
                <c:pt idx="5">
                  <c:v>13</c:v>
                </c:pt>
                <c:pt idx="6">
                  <c:v>21</c:v>
                </c:pt>
                <c:pt idx="7">
                  <c:v>12</c:v>
                </c:pt>
                <c:pt idx="8">
                  <c:v>15</c:v>
                </c:pt>
                <c:pt idx="9">
                  <c:v>15</c:v>
                </c:pt>
                <c:pt idx="10">
                  <c:v>12</c:v>
                </c:pt>
                <c:pt idx="11">
                  <c:v>17</c:v>
                </c:pt>
                <c:pt idx="12">
                  <c:v>17</c:v>
                </c:pt>
                <c:pt idx="13">
                  <c:v>22</c:v>
                </c:pt>
                <c:pt idx="14">
                  <c:v>12</c:v>
                </c:pt>
                <c:pt idx="15">
                  <c:v>9</c:v>
                </c:pt>
                <c:pt idx="16">
                  <c:v>19</c:v>
                </c:pt>
                <c:pt idx="17">
                  <c:v>23</c:v>
                </c:pt>
                <c:pt idx="18">
                  <c:v>21</c:v>
                </c:pt>
                <c:pt idx="19">
                  <c:v>21</c:v>
                </c:pt>
                <c:pt idx="20">
                  <c:v>24</c:v>
                </c:pt>
                <c:pt idx="21">
                  <c:v>17</c:v>
                </c:pt>
                <c:pt idx="22">
                  <c:v>17</c:v>
                </c:pt>
                <c:pt idx="23">
                  <c:v>13</c:v>
                </c:pt>
                <c:pt idx="24">
                  <c:v>28</c:v>
                </c:pt>
                <c:pt idx="25">
                  <c:v>14</c:v>
                </c:pt>
                <c:pt idx="26">
                  <c:v>13</c:v>
                </c:pt>
                <c:pt idx="27">
                  <c:v>20</c:v>
                </c:pt>
                <c:pt idx="28">
                  <c:v>13</c:v>
                </c:pt>
                <c:pt idx="29">
                  <c:v>14</c:v>
                </c:pt>
                <c:pt idx="30">
                  <c:v>13</c:v>
                </c:pt>
              </c:numCache>
            </c:numRef>
          </c:val>
          <c:smooth val="0"/>
          <c:extLst>
            <c:ext xmlns:c16="http://schemas.microsoft.com/office/drawing/2014/chart" uri="{C3380CC4-5D6E-409C-BE32-E72D297353CC}">
              <c16:uniqueId val="{00000000-7D60-42B9-9DEF-7E3B8E06732B}"/>
            </c:ext>
          </c:extLst>
        </c:ser>
        <c:dLbls>
          <c:showLegendKey val="0"/>
          <c:showVal val="0"/>
          <c:showCatName val="0"/>
          <c:showSerName val="0"/>
          <c:showPercent val="0"/>
          <c:showBubbleSize val="0"/>
        </c:dLbls>
        <c:smooth val="0"/>
        <c:axId val="1054257888"/>
        <c:axId val="1054255488"/>
      </c:lineChart>
      <c:catAx>
        <c:axId val="105425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55488"/>
        <c:crosses val="autoZero"/>
        <c:auto val="1"/>
        <c:lblAlgn val="ctr"/>
        <c:lblOffset val="100"/>
        <c:noMultiLvlLbl val="0"/>
      </c:catAx>
      <c:valAx>
        <c:axId val="105425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578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6" Type="http://schemas.openxmlformats.org/officeDocument/2006/relationships/image" Target="../media/image21.png"/><Relationship Id="rId21" Type="http://schemas.openxmlformats.org/officeDocument/2006/relationships/customXml" Target="../ink/ink11.xml"/><Relationship Id="rId42" Type="http://schemas.openxmlformats.org/officeDocument/2006/relationships/image" Target="../media/image29.png"/><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42.png"/><Relationship Id="rId84" Type="http://schemas.openxmlformats.org/officeDocument/2006/relationships/image" Target="../media/image50.png"/><Relationship Id="rId89" Type="http://schemas.openxmlformats.org/officeDocument/2006/relationships/customXml" Target="../ink/ink45.xml"/><Relationship Id="rId16" Type="http://schemas.openxmlformats.org/officeDocument/2006/relationships/image" Target="../media/image16.png"/><Relationship Id="rId11" Type="http://schemas.openxmlformats.org/officeDocument/2006/relationships/customXml" Target="../ink/ink6.xml"/><Relationship Id="rId32" Type="http://schemas.openxmlformats.org/officeDocument/2006/relationships/image" Target="../media/image24.png"/><Relationship Id="rId37" Type="http://schemas.openxmlformats.org/officeDocument/2006/relationships/customXml" Target="../ink/ink19.xml"/><Relationship Id="rId53" Type="http://schemas.openxmlformats.org/officeDocument/2006/relationships/customXml" Target="../ink/ink27.xml"/><Relationship Id="rId58" Type="http://schemas.openxmlformats.org/officeDocument/2006/relationships/image" Target="../media/image37.png"/><Relationship Id="rId74" Type="http://schemas.openxmlformats.org/officeDocument/2006/relationships/image" Target="../media/image45.png"/><Relationship Id="rId79" Type="http://schemas.openxmlformats.org/officeDocument/2006/relationships/customXml" Target="../ink/ink40.xml"/><Relationship Id="rId5" Type="http://schemas.openxmlformats.org/officeDocument/2006/relationships/customXml" Target="../ink/ink3.xml"/><Relationship Id="rId90" Type="http://schemas.openxmlformats.org/officeDocument/2006/relationships/image" Target="../media/image53.png"/><Relationship Id="rId95" Type="http://schemas.openxmlformats.org/officeDocument/2006/relationships/customXml" Target="../ink/ink48.xml"/><Relationship Id="rId22" Type="http://schemas.openxmlformats.org/officeDocument/2006/relationships/image" Target="../media/image19.png"/><Relationship Id="rId27" Type="http://schemas.openxmlformats.org/officeDocument/2006/relationships/customXml" Target="../ink/ink14.xml"/><Relationship Id="rId43" Type="http://schemas.openxmlformats.org/officeDocument/2006/relationships/customXml" Target="../ink/ink22.xml"/><Relationship Id="rId48" Type="http://schemas.openxmlformats.org/officeDocument/2006/relationships/image" Target="../media/image32.png"/><Relationship Id="rId64" Type="http://schemas.openxmlformats.org/officeDocument/2006/relationships/image" Target="../media/image40.png"/><Relationship Id="rId69" Type="http://schemas.openxmlformats.org/officeDocument/2006/relationships/customXml" Target="../ink/ink35.xml"/><Relationship Id="rId80" Type="http://schemas.openxmlformats.org/officeDocument/2006/relationships/image" Target="../media/image48.png"/><Relationship Id="rId85" Type="http://schemas.openxmlformats.org/officeDocument/2006/relationships/customXml" Target="../ink/ink43.xml"/><Relationship Id="rId3" Type="http://schemas.openxmlformats.org/officeDocument/2006/relationships/customXml" Target="../ink/ink2.xml"/><Relationship Id="rId12" Type="http://schemas.openxmlformats.org/officeDocument/2006/relationships/image" Target="../media/image14.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27.png"/><Relationship Id="rId46" Type="http://schemas.openxmlformats.org/officeDocument/2006/relationships/image" Target="../media/image31.png"/><Relationship Id="rId59" Type="http://schemas.openxmlformats.org/officeDocument/2006/relationships/customXml" Target="../ink/ink30.xml"/><Relationship Id="rId67" Type="http://schemas.openxmlformats.org/officeDocument/2006/relationships/customXml" Target="../ink/ink34.xml"/><Relationship Id="rId20" Type="http://schemas.openxmlformats.org/officeDocument/2006/relationships/image" Target="../media/image18.png"/><Relationship Id="rId41" Type="http://schemas.openxmlformats.org/officeDocument/2006/relationships/customXml" Target="../ink/ink21.xml"/><Relationship Id="rId54" Type="http://schemas.openxmlformats.org/officeDocument/2006/relationships/image" Target="../media/image35.png"/><Relationship Id="rId62" Type="http://schemas.openxmlformats.org/officeDocument/2006/relationships/image" Target="../media/image39.png"/><Relationship Id="rId70" Type="http://schemas.openxmlformats.org/officeDocument/2006/relationships/image" Target="../media/image43.png"/><Relationship Id="rId75" Type="http://schemas.openxmlformats.org/officeDocument/2006/relationships/customXml" Target="../ink/ink38.xml"/><Relationship Id="rId83" Type="http://schemas.openxmlformats.org/officeDocument/2006/relationships/customXml" Target="../ink/ink42.xml"/><Relationship Id="rId88" Type="http://schemas.openxmlformats.org/officeDocument/2006/relationships/image" Target="../media/image52.png"/><Relationship Id="rId91" Type="http://schemas.openxmlformats.org/officeDocument/2006/relationships/customXml" Target="../ink/ink46.xml"/><Relationship Id="rId96" Type="http://schemas.openxmlformats.org/officeDocument/2006/relationships/image" Target="../media/image56.png"/><Relationship Id="rId1" Type="http://schemas.openxmlformats.org/officeDocument/2006/relationships/customXml" Target="../ink/ink1.xml"/><Relationship Id="rId6" Type="http://schemas.openxmlformats.org/officeDocument/2006/relationships/image" Target="../media/image11.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22.png"/><Relationship Id="rId36" Type="http://schemas.openxmlformats.org/officeDocument/2006/relationships/image" Target="../media/image26.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13.png"/><Relationship Id="rId31" Type="http://schemas.openxmlformats.org/officeDocument/2006/relationships/customXml" Target="../ink/ink16.xml"/><Relationship Id="rId44" Type="http://schemas.openxmlformats.org/officeDocument/2006/relationships/image" Target="../media/image30.png"/><Relationship Id="rId52" Type="http://schemas.openxmlformats.org/officeDocument/2006/relationships/image" Target="../media/image34.png"/><Relationship Id="rId60" Type="http://schemas.openxmlformats.org/officeDocument/2006/relationships/image" Target="../media/image38.png"/><Relationship Id="rId65" Type="http://schemas.openxmlformats.org/officeDocument/2006/relationships/customXml" Target="../ink/ink33.xml"/><Relationship Id="rId73" Type="http://schemas.openxmlformats.org/officeDocument/2006/relationships/customXml" Target="../ink/ink37.xml"/><Relationship Id="rId78" Type="http://schemas.openxmlformats.org/officeDocument/2006/relationships/image" Target="../media/image47.png"/><Relationship Id="rId81" Type="http://schemas.openxmlformats.org/officeDocument/2006/relationships/customXml" Target="../ink/ink41.xml"/><Relationship Id="rId86" Type="http://schemas.openxmlformats.org/officeDocument/2006/relationships/image" Target="../media/image51.png"/><Relationship Id="rId94" Type="http://schemas.openxmlformats.org/officeDocument/2006/relationships/image" Target="../media/image55.png"/><Relationship Id="rId99" Type="http://schemas.openxmlformats.org/officeDocument/2006/relationships/customXml" Target="../ink/ink50.xml"/><Relationship Id="rId4" Type="http://schemas.openxmlformats.org/officeDocument/2006/relationships/image" Target="../media/image10.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17.png"/><Relationship Id="rId39" Type="http://schemas.openxmlformats.org/officeDocument/2006/relationships/customXml" Target="../ink/ink20.xml"/><Relationship Id="rId34" Type="http://schemas.openxmlformats.org/officeDocument/2006/relationships/image" Target="../media/image25.png"/><Relationship Id="rId50" Type="http://schemas.openxmlformats.org/officeDocument/2006/relationships/image" Target="../media/image33.png"/><Relationship Id="rId55" Type="http://schemas.openxmlformats.org/officeDocument/2006/relationships/customXml" Target="../ink/ink28.xml"/><Relationship Id="rId76" Type="http://schemas.openxmlformats.org/officeDocument/2006/relationships/image" Target="../media/image46.png"/><Relationship Id="rId97" Type="http://schemas.openxmlformats.org/officeDocument/2006/relationships/customXml" Target="../ink/ink49.xml"/><Relationship Id="rId7" Type="http://schemas.openxmlformats.org/officeDocument/2006/relationships/customXml" Target="../ink/ink4.xml"/><Relationship Id="rId71" Type="http://schemas.openxmlformats.org/officeDocument/2006/relationships/customXml" Target="../ink/ink36.xml"/><Relationship Id="rId92" Type="http://schemas.openxmlformats.org/officeDocument/2006/relationships/image" Target="../media/image54.png"/><Relationship Id="rId2" Type="http://schemas.openxmlformats.org/officeDocument/2006/relationships/image" Target="../media/image9.png"/><Relationship Id="rId29" Type="http://schemas.openxmlformats.org/officeDocument/2006/relationships/customXml" Target="../ink/ink15.xml"/><Relationship Id="rId24" Type="http://schemas.openxmlformats.org/officeDocument/2006/relationships/image" Target="../media/image20.png"/><Relationship Id="rId40" Type="http://schemas.openxmlformats.org/officeDocument/2006/relationships/image" Target="../media/image28.png"/><Relationship Id="rId45" Type="http://schemas.openxmlformats.org/officeDocument/2006/relationships/customXml" Target="../ink/ink23.xml"/><Relationship Id="rId66" Type="http://schemas.openxmlformats.org/officeDocument/2006/relationships/image" Target="../media/image41.png"/><Relationship Id="rId87" Type="http://schemas.openxmlformats.org/officeDocument/2006/relationships/customXml" Target="../ink/ink44.xml"/><Relationship Id="rId61" Type="http://schemas.openxmlformats.org/officeDocument/2006/relationships/customXml" Target="../ink/ink31.xml"/><Relationship Id="rId82" Type="http://schemas.openxmlformats.org/officeDocument/2006/relationships/image" Target="../media/image49.png"/><Relationship Id="rId19" Type="http://schemas.openxmlformats.org/officeDocument/2006/relationships/customXml" Target="../ink/ink10.xml"/><Relationship Id="rId14" Type="http://schemas.openxmlformats.org/officeDocument/2006/relationships/image" Target="../media/image15.png"/><Relationship Id="rId30" Type="http://schemas.openxmlformats.org/officeDocument/2006/relationships/image" Target="../media/image23.png"/><Relationship Id="rId35" Type="http://schemas.openxmlformats.org/officeDocument/2006/relationships/customXml" Target="../ink/ink18.xml"/><Relationship Id="rId56" Type="http://schemas.openxmlformats.org/officeDocument/2006/relationships/image" Target="../media/image36.png"/><Relationship Id="rId77" Type="http://schemas.openxmlformats.org/officeDocument/2006/relationships/customXml" Target="../ink/ink39.xml"/><Relationship Id="rId100" Type="http://schemas.openxmlformats.org/officeDocument/2006/relationships/image" Target="../media/image58.png"/><Relationship Id="rId8" Type="http://schemas.openxmlformats.org/officeDocument/2006/relationships/image" Target="../media/image12.png"/><Relationship Id="rId51" Type="http://schemas.openxmlformats.org/officeDocument/2006/relationships/customXml" Target="../ink/ink26.xml"/><Relationship Id="rId72" Type="http://schemas.openxmlformats.org/officeDocument/2006/relationships/image" Target="../media/image44.png"/><Relationship Id="rId93" Type="http://schemas.openxmlformats.org/officeDocument/2006/relationships/customXml" Target="../ink/ink47.xml"/><Relationship Id="rId98" Type="http://schemas.openxmlformats.org/officeDocument/2006/relationships/image" Target="../media/image57.png"/></Relationships>
</file>

<file path=xl/drawings/drawing1.xml><?xml version="1.0" encoding="utf-8"?>
<xdr:wsDr xmlns:xdr="http://schemas.openxmlformats.org/drawingml/2006/spreadsheetDrawing" xmlns:a="http://schemas.openxmlformats.org/drawingml/2006/main">
  <xdr:twoCellAnchor editAs="oneCell">
    <xdr:from>
      <xdr:col>9</xdr:col>
      <xdr:colOff>163073</xdr:colOff>
      <xdr:row>4</xdr:row>
      <xdr:rowOff>182126</xdr:rowOff>
    </xdr:from>
    <xdr:to>
      <xdr:col>12</xdr:col>
      <xdr:colOff>45653</xdr:colOff>
      <xdr:row>11</xdr:row>
      <xdr:rowOff>131381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62DBEEE-DAE9-4A0D-F72E-0BDC9532906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651694" y="917850"/>
              <a:ext cx="1833562" cy="1236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83589</xdr:colOff>
      <xdr:row>15</xdr:row>
      <xdr:rowOff>39414</xdr:rowOff>
    </xdr:from>
    <xdr:to>
      <xdr:col>14</xdr:col>
      <xdr:colOff>197069</xdr:colOff>
      <xdr:row>21</xdr:row>
      <xdr:rowOff>131380</xdr:rowOff>
    </xdr:to>
    <xdr:sp macro="" textlink="">
      <xdr:nvSpPr>
        <xdr:cNvPr id="4" name="Rectangle 3">
          <a:extLst>
            <a:ext uri="{FF2B5EF4-FFF2-40B4-BE49-F238E27FC236}">
              <a16:creationId xmlns:a16="http://schemas.microsoft.com/office/drawing/2014/main" id="{A20C8B40-A7F0-BBA2-A69E-B61E6C12C5E8}"/>
            </a:ext>
          </a:extLst>
        </xdr:cNvPr>
        <xdr:cNvSpPr/>
      </xdr:nvSpPr>
      <xdr:spPr>
        <a:xfrm>
          <a:off x="6770796" y="2798380"/>
          <a:ext cx="4166532" cy="11955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213817</xdr:colOff>
      <xdr:row>15</xdr:row>
      <xdr:rowOff>136141</xdr:rowOff>
    </xdr:from>
    <xdr:to>
      <xdr:col>14</xdr:col>
      <xdr:colOff>103295</xdr:colOff>
      <xdr:row>21</xdr:row>
      <xdr:rowOff>19706</xdr:rowOff>
    </xdr:to>
    <mc:AlternateContent xmlns:mc="http://schemas.openxmlformats.org/markup-compatibility/2006" xmlns:a14="http://schemas.microsoft.com/office/drawing/2010/main">
      <mc:Choice Requires="a14">
        <xdr:graphicFrame macro="">
          <xdr:nvGraphicFramePr>
            <xdr:cNvPr id="3" name="Location">
              <a:extLst>
                <a:ext uri="{FF2B5EF4-FFF2-40B4-BE49-F238E27FC236}">
                  <a16:creationId xmlns:a16="http://schemas.microsoft.com/office/drawing/2014/main" id="{112C90F5-0868-8B97-810F-EA6C4EB4AAB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6905786" y="2899869"/>
              <a:ext cx="3937768" cy="9823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82440</xdr:colOff>
      <xdr:row>15</xdr:row>
      <xdr:rowOff>46311</xdr:rowOff>
    </xdr:from>
    <xdr:to>
      <xdr:col>8</xdr:col>
      <xdr:colOff>11659</xdr:colOff>
      <xdr:row>22</xdr:row>
      <xdr:rowOff>135156</xdr:rowOff>
    </xdr:to>
    <mc:AlternateContent xmlns:mc="http://schemas.openxmlformats.org/markup-compatibility/2006" xmlns:tsle="http://schemas.microsoft.com/office/drawing/2012/timeslicer">
      <mc:Choice Requires="tsle">
        <xdr:graphicFrame macro="">
          <xdr:nvGraphicFramePr>
            <xdr:cNvPr id="5" name="Date of Joining">
              <a:extLst>
                <a:ext uri="{FF2B5EF4-FFF2-40B4-BE49-F238E27FC236}">
                  <a16:creationId xmlns:a16="http://schemas.microsoft.com/office/drawing/2014/main" id="{2A30949A-D185-0E91-B95E-3B83E21D5CE2}"/>
                </a:ext>
              </a:extLst>
            </xdr:cNvPr>
            <xdr:cNvGraphicFramePr/>
          </xdr:nvGraphicFramePr>
          <xdr:xfrm>
            <a:off x="0" y="0"/>
            <a:ext cx="0" cy="0"/>
          </xdr:xfrm>
          <a:graphic>
            <a:graphicData uri="http://schemas.microsoft.com/office/drawing/2012/timeslicer">
              <tsle:timeslicer name="Date of Joining"/>
            </a:graphicData>
          </a:graphic>
        </xdr:graphicFrame>
      </mc:Choice>
      <mc:Fallback xmlns="">
        <xdr:sp macro="" textlink="">
          <xdr:nvSpPr>
            <xdr:cNvPr id="0" name=""/>
            <xdr:cNvSpPr>
              <a:spLocks noTextEdit="1"/>
            </xdr:cNvSpPr>
          </xdr:nvSpPr>
          <xdr:spPr>
            <a:xfrm>
              <a:off x="3365116" y="2805277"/>
              <a:ext cx="3333750" cy="137636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466723</xdr:colOff>
      <xdr:row>1</xdr:row>
      <xdr:rowOff>172810</xdr:rowOff>
    </xdr:from>
    <xdr:to>
      <xdr:col>17</xdr:col>
      <xdr:colOff>16565</xdr:colOff>
      <xdr:row>17</xdr:row>
      <xdr:rowOff>37419</xdr:rowOff>
    </xdr:to>
    <xdr:graphicFrame macro="">
      <xdr:nvGraphicFramePr>
        <xdr:cNvPr id="2" name="Chart 1">
          <a:extLst>
            <a:ext uri="{FF2B5EF4-FFF2-40B4-BE49-F238E27FC236}">
              <a16:creationId xmlns:a16="http://schemas.microsoft.com/office/drawing/2014/main" id="{C3BC2EA8-90C8-AA31-F2EC-256CA654C4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217034</xdr:colOff>
      <xdr:row>17</xdr:row>
      <xdr:rowOff>64633</xdr:rowOff>
    </xdr:from>
    <xdr:to>
      <xdr:col>10</xdr:col>
      <xdr:colOff>488674</xdr:colOff>
      <xdr:row>32</xdr:row>
      <xdr:rowOff>113619</xdr:rowOff>
    </xdr:to>
    <xdr:graphicFrame macro="">
      <xdr:nvGraphicFramePr>
        <xdr:cNvPr id="3" name="Chart 2">
          <a:extLst>
            <a:ext uri="{FF2B5EF4-FFF2-40B4-BE49-F238E27FC236}">
              <a16:creationId xmlns:a16="http://schemas.microsoft.com/office/drawing/2014/main" id="{049735CF-835E-C846-465C-3A80566A83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318105</xdr:colOff>
      <xdr:row>9</xdr:row>
      <xdr:rowOff>180829</xdr:rowOff>
    </xdr:from>
    <xdr:to>
      <xdr:col>5</xdr:col>
      <xdr:colOff>639816</xdr:colOff>
      <xdr:row>17</xdr:row>
      <xdr:rowOff>154740</xdr:rowOff>
    </xdr:to>
    <xdr:pic>
      <xdr:nvPicPr>
        <xdr:cNvPr id="2" name="Picture 1">
          <a:extLst>
            <a:ext uri="{FF2B5EF4-FFF2-40B4-BE49-F238E27FC236}">
              <a16:creationId xmlns:a16="http://schemas.microsoft.com/office/drawing/2014/main" id="{768824E6-188E-90EE-BABC-4BD80C29509A}"/>
            </a:ext>
          </a:extLst>
        </xdr:cNvPr>
        <xdr:cNvPicPr>
          <a:picLocks noChangeAspect="1"/>
        </xdr:cNvPicPr>
      </xdr:nvPicPr>
      <xdr:blipFill>
        <a:blip xmlns:r="http://schemas.openxmlformats.org/officeDocument/2006/relationships" r:embed="rId1"/>
        <a:stretch>
          <a:fillRect/>
        </a:stretch>
      </xdr:blipFill>
      <xdr:spPr>
        <a:xfrm>
          <a:off x="3968085" y="1826749"/>
          <a:ext cx="1559961" cy="1436951"/>
        </a:xfrm>
        <a:prstGeom prst="rect">
          <a:avLst/>
        </a:prstGeom>
      </xdr:spPr>
    </xdr:pic>
    <xdr:clientData/>
  </xdr:twoCellAnchor>
  <xdr:twoCellAnchor editAs="oneCell">
    <xdr:from>
      <xdr:col>3</xdr:col>
      <xdr:colOff>548590</xdr:colOff>
      <xdr:row>26</xdr:row>
      <xdr:rowOff>148590</xdr:rowOff>
    </xdr:from>
    <xdr:to>
      <xdr:col>7</xdr:col>
      <xdr:colOff>247251</xdr:colOff>
      <xdr:row>37</xdr:row>
      <xdr:rowOff>181482</xdr:rowOff>
    </xdr:to>
    <xdr:pic>
      <xdr:nvPicPr>
        <xdr:cNvPr id="3" name="Picture 2">
          <a:extLst>
            <a:ext uri="{FF2B5EF4-FFF2-40B4-BE49-F238E27FC236}">
              <a16:creationId xmlns:a16="http://schemas.microsoft.com/office/drawing/2014/main" id="{52E7ED8F-CD2F-5131-8493-91B77B14A5E5}"/>
            </a:ext>
          </a:extLst>
        </xdr:cNvPr>
        <xdr:cNvPicPr>
          <a:picLocks noChangeAspect="1"/>
        </xdr:cNvPicPr>
      </xdr:nvPicPr>
      <xdr:blipFill>
        <a:blip xmlns:r="http://schemas.openxmlformats.org/officeDocument/2006/relationships" r:embed="rId2"/>
        <a:stretch>
          <a:fillRect/>
        </a:stretch>
      </xdr:blipFill>
      <xdr:spPr>
        <a:xfrm>
          <a:off x="4198570" y="4903470"/>
          <a:ext cx="2227549" cy="2039810"/>
        </a:xfrm>
        <a:prstGeom prst="rect">
          <a:avLst/>
        </a:prstGeom>
      </xdr:spPr>
    </xdr:pic>
    <xdr:clientData/>
  </xdr:twoCellAnchor>
  <xdr:twoCellAnchor editAs="oneCell">
    <xdr:from>
      <xdr:col>5</xdr:col>
      <xdr:colOff>432</xdr:colOff>
      <xdr:row>39</xdr:row>
      <xdr:rowOff>144365</xdr:rowOff>
    </xdr:from>
    <xdr:to>
      <xdr:col>7</xdr:col>
      <xdr:colOff>20979</xdr:colOff>
      <xdr:row>43</xdr:row>
      <xdr:rowOff>95683</xdr:rowOff>
    </xdr:to>
    <xdr:pic>
      <xdr:nvPicPr>
        <xdr:cNvPr id="7" name="Picture 6">
          <a:extLst>
            <a:ext uri="{FF2B5EF4-FFF2-40B4-BE49-F238E27FC236}">
              <a16:creationId xmlns:a16="http://schemas.microsoft.com/office/drawing/2014/main" id="{A406E0F5-D2EC-BA88-3EE5-C9BBB100DCCE}"/>
            </a:ext>
          </a:extLst>
        </xdr:cNvPr>
        <xdr:cNvPicPr>
          <a:picLocks noChangeAspect="1"/>
        </xdr:cNvPicPr>
      </xdr:nvPicPr>
      <xdr:blipFill>
        <a:blip xmlns:r="http://schemas.openxmlformats.org/officeDocument/2006/relationships" r:embed="rId3"/>
        <a:stretch>
          <a:fillRect/>
        </a:stretch>
      </xdr:blipFill>
      <xdr:spPr>
        <a:xfrm>
          <a:off x="4884159" y="7236160"/>
          <a:ext cx="1314649" cy="673920"/>
        </a:xfrm>
        <a:prstGeom prst="rect">
          <a:avLst/>
        </a:prstGeom>
      </xdr:spPr>
    </xdr:pic>
    <xdr:clientData/>
  </xdr:twoCellAnchor>
  <xdr:twoCellAnchor editAs="oneCell">
    <xdr:from>
      <xdr:col>4</xdr:col>
      <xdr:colOff>632547</xdr:colOff>
      <xdr:row>43</xdr:row>
      <xdr:rowOff>73032</xdr:rowOff>
    </xdr:from>
    <xdr:to>
      <xdr:col>7</xdr:col>
      <xdr:colOff>77155</xdr:colOff>
      <xdr:row>47</xdr:row>
      <xdr:rowOff>153563</xdr:rowOff>
    </xdr:to>
    <xdr:pic>
      <xdr:nvPicPr>
        <xdr:cNvPr id="8" name="Picture 7">
          <a:extLst>
            <a:ext uri="{FF2B5EF4-FFF2-40B4-BE49-F238E27FC236}">
              <a16:creationId xmlns:a16="http://schemas.microsoft.com/office/drawing/2014/main" id="{62EDB216-BCAD-DD96-26F2-6BC665AFB58C}"/>
            </a:ext>
          </a:extLst>
        </xdr:cNvPr>
        <xdr:cNvPicPr>
          <a:picLocks noChangeAspect="1"/>
        </xdr:cNvPicPr>
      </xdr:nvPicPr>
      <xdr:blipFill>
        <a:blip xmlns:r="http://schemas.openxmlformats.org/officeDocument/2006/relationships" r:embed="rId4"/>
        <a:stretch>
          <a:fillRect/>
        </a:stretch>
      </xdr:blipFill>
      <xdr:spPr>
        <a:xfrm>
          <a:off x="4866842" y="7892191"/>
          <a:ext cx="1388142" cy="803133"/>
        </a:xfrm>
        <a:prstGeom prst="rect">
          <a:avLst/>
        </a:prstGeom>
      </xdr:spPr>
    </xdr:pic>
    <xdr:clientData/>
  </xdr:twoCellAnchor>
  <xdr:twoCellAnchor editAs="oneCell">
    <xdr:from>
      <xdr:col>5</xdr:col>
      <xdr:colOff>17751</xdr:colOff>
      <xdr:row>47</xdr:row>
      <xdr:rowOff>144014</xdr:rowOff>
    </xdr:from>
    <xdr:to>
      <xdr:col>7</xdr:col>
      <xdr:colOff>56285</xdr:colOff>
      <xdr:row>51</xdr:row>
      <xdr:rowOff>124948</xdr:rowOff>
    </xdr:to>
    <xdr:pic>
      <xdr:nvPicPr>
        <xdr:cNvPr id="9" name="Picture 8">
          <a:extLst>
            <a:ext uri="{FF2B5EF4-FFF2-40B4-BE49-F238E27FC236}">
              <a16:creationId xmlns:a16="http://schemas.microsoft.com/office/drawing/2014/main" id="{B0D62A31-329B-8327-C2BB-67C91966E2E8}"/>
            </a:ext>
          </a:extLst>
        </xdr:cNvPr>
        <xdr:cNvPicPr>
          <a:picLocks noChangeAspect="1"/>
        </xdr:cNvPicPr>
      </xdr:nvPicPr>
      <xdr:blipFill>
        <a:blip xmlns:r="http://schemas.openxmlformats.org/officeDocument/2006/relationships" r:embed="rId5"/>
        <a:stretch>
          <a:fillRect/>
        </a:stretch>
      </xdr:blipFill>
      <xdr:spPr>
        <a:xfrm>
          <a:off x="4901478" y="8690537"/>
          <a:ext cx="1337398" cy="7082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142800</xdr:colOff>
      <xdr:row>1</xdr:row>
      <xdr:rowOff>40320</xdr:rowOff>
    </xdr:from>
    <xdr:to>
      <xdr:col>2</xdr:col>
      <xdr:colOff>264562</xdr:colOff>
      <xdr:row>1</xdr:row>
      <xdr:rowOff>161280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351C6D36-D4EE-30A5-41D9-E4C48536AF2B}"/>
                </a:ext>
              </a:extLst>
            </xdr14:cNvPr>
            <xdr14:cNvContentPartPr/>
          </xdr14:nvContentPartPr>
          <xdr14:nvPr macro=""/>
          <xdr14:xfrm>
            <a:off x="1438200" y="223200"/>
            <a:ext cx="121762" cy="120960"/>
          </xdr14:xfrm>
        </xdr:contentPart>
      </mc:Choice>
      <mc:Fallback xmlns="">
        <xdr:pic>
          <xdr:nvPicPr>
            <xdr:cNvPr id="4" name="Ink 3">
              <a:extLst>
                <a:ext uri="{FF2B5EF4-FFF2-40B4-BE49-F238E27FC236}">
                  <a16:creationId xmlns:a16="http://schemas.microsoft.com/office/drawing/2014/main" id="{351C6D36-D4EE-30A5-41D9-E4C48536AF2B}"/>
                </a:ext>
              </a:extLst>
            </xdr:cNvPr>
            <xdr:cNvPicPr/>
          </xdr:nvPicPr>
          <xdr:blipFill>
            <a:blip xmlns:r="http://schemas.openxmlformats.org/officeDocument/2006/relationships" r:embed="rId2"/>
            <a:stretch>
              <a:fillRect/>
            </a:stretch>
          </xdr:blipFill>
          <xdr:spPr>
            <a:xfrm>
              <a:off x="1433890" y="218880"/>
              <a:ext cx="130382" cy="129600"/>
            </a:xfrm>
            <a:prstGeom prst="rect">
              <a:avLst/>
            </a:prstGeom>
          </xdr:spPr>
        </xdr:pic>
      </mc:Fallback>
    </mc:AlternateContent>
    <xdr:clientData/>
  </xdr:twoCellAnchor>
  <xdr:twoCellAnchor editAs="oneCell">
    <xdr:from>
      <xdr:col>2</xdr:col>
      <xdr:colOff>375720</xdr:colOff>
      <xdr:row>1</xdr:row>
      <xdr:rowOff>68760</xdr:rowOff>
    </xdr:from>
    <xdr:to>
      <xdr:col>2</xdr:col>
      <xdr:colOff>465082</xdr:colOff>
      <xdr:row>2</xdr:row>
      <xdr:rowOff>9720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
          <xdr14:nvContentPartPr>
            <xdr14:cNvPr id="5" name="Ink 4">
              <a:extLst>
                <a:ext uri="{FF2B5EF4-FFF2-40B4-BE49-F238E27FC236}">
                  <a16:creationId xmlns:a16="http://schemas.microsoft.com/office/drawing/2014/main" id="{FA67F289-557C-8C18-8249-DFDDE37A85C1}"/>
                </a:ext>
              </a:extLst>
            </xdr14:cNvPr>
            <xdr14:cNvContentPartPr/>
          </xdr14:nvContentPartPr>
          <xdr14:nvPr macro=""/>
          <xdr14:xfrm>
            <a:off x="1671120" y="251640"/>
            <a:ext cx="84600" cy="123840"/>
          </xdr14:xfrm>
        </xdr:contentPart>
      </mc:Choice>
      <mc:Fallback xmlns="">
        <xdr:pic>
          <xdr:nvPicPr>
            <xdr:cNvPr id="5" name="Ink 4">
              <a:extLst>
                <a:ext uri="{FF2B5EF4-FFF2-40B4-BE49-F238E27FC236}">
                  <a16:creationId xmlns:a16="http://schemas.microsoft.com/office/drawing/2014/main" id="{FA67F289-557C-8C18-8249-DFDDE37A85C1}"/>
                </a:ext>
              </a:extLst>
            </xdr:cNvPr>
            <xdr:cNvPicPr/>
          </xdr:nvPicPr>
          <xdr:blipFill>
            <a:blip xmlns:r="http://schemas.openxmlformats.org/officeDocument/2006/relationships" r:embed="rId4"/>
            <a:stretch>
              <a:fillRect/>
            </a:stretch>
          </xdr:blipFill>
          <xdr:spPr>
            <a:xfrm>
              <a:off x="1665000" y="245520"/>
              <a:ext cx="96840" cy="136080"/>
            </a:xfrm>
            <a:prstGeom prst="rect">
              <a:avLst/>
            </a:prstGeom>
          </xdr:spPr>
        </xdr:pic>
      </mc:Fallback>
    </mc:AlternateContent>
    <xdr:clientData/>
  </xdr:twoCellAnchor>
  <xdr:twoCellAnchor editAs="oneCell">
    <xdr:from>
      <xdr:col>2</xdr:col>
      <xdr:colOff>602520</xdr:colOff>
      <xdr:row>1</xdr:row>
      <xdr:rowOff>64080</xdr:rowOff>
    </xdr:from>
    <xdr:to>
      <xdr:col>3</xdr:col>
      <xdr:colOff>19620</xdr:colOff>
      <xdr:row>1</xdr:row>
      <xdr:rowOff>169560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6" name="Ink 5">
              <a:extLst>
                <a:ext uri="{FF2B5EF4-FFF2-40B4-BE49-F238E27FC236}">
                  <a16:creationId xmlns:a16="http://schemas.microsoft.com/office/drawing/2014/main" id="{854FD3D7-F4A4-2F09-F705-0DB1A6AC68F2}"/>
                </a:ext>
              </a:extLst>
            </xdr14:cNvPr>
            <xdr14:cNvContentPartPr/>
          </xdr14:nvContentPartPr>
          <xdr14:nvPr macro=""/>
          <xdr14:xfrm>
            <a:off x="1897920" y="246960"/>
            <a:ext cx="64800" cy="105480"/>
          </xdr14:xfrm>
        </xdr:contentPart>
      </mc:Choice>
      <mc:Fallback xmlns="">
        <xdr:pic>
          <xdr:nvPicPr>
            <xdr:cNvPr id="6" name="Ink 5">
              <a:extLst>
                <a:ext uri="{FF2B5EF4-FFF2-40B4-BE49-F238E27FC236}">
                  <a16:creationId xmlns:a16="http://schemas.microsoft.com/office/drawing/2014/main" id="{854FD3D7-F4A4-2F09-F705-0DB1A6AC68F2}"/>
                </a:ext>
              </a:extLst>
            </xdr:cNvPr>
            <xdr:cNvPicPr/>
          </xdr:nvPicPr>
          <xdr:blipFill>
            <a:blip xmlns:r="http://schemas.openxmlformats.org/officeDocument/2006/relationships" r:embed="rId6"/>
            <a:stretch>
              <a:fillRect/>
            </a:stretch>
          </xdr:blipFill>
          <xdr:spPr>
            <a:xfrm>
              <a:off x="1891800" y="240840"/>
              <a:ext cx="77040" cy="117720"/>
            </a:xfrm>
            <a:prstGeom prst="rect">
              <a:avLst/>
            </a:prstGeom>
          </xdr:spPr>
        </xdr:pic>
      </mc:Fallback>
    </mc:AlternateContent>
    <xdr:clientData/>
  </xdr:twoCellAnchor>
  <xdr:twoCellAnchor editAs="oneCell">
    <xdr:from>
      <xdr:col>3</xdr:col>
      <xdr:colOff>532980</xdr:colOff>
      <xdr:row>1</xdr:row>
      <xdr:rowOff>50400</xdr:rowOff>
    </xdr:from>
    <xdr:to>
      <xdr:col>3</xdr:col>
      <xdr:colOff>619740</xdr:colOff>
      <xdr:row>1</xdr:row>
      <xdr:rowOff>141840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9" name="Ink 8">
              <a:extLst>
                <a:ext uri="{FF2B5EF4-FFF2-40B4-BE49-F238E27FC236}">
                  <a16:creationId xmlns:a16="http://schemas.microsoft.com/office/drawing/2014/main" id="{359BF65E-C18F-E235-00FC-58F363ABB882}"/>
                </a:ext>
              </a:extLst>
            </xdr14:cNvPr>
            <xdr14:cNvContentPartPr/>
          </xdr14:nvContentPartPr>
          <xdr14:nvPr macro=""/>
          <xdr14:xfrm>
            <a:off x="2476080" y="233280"/>
            <a:ext cx="86760" cy="91440"/>
          </xdr14:xfrm>
        </xdr:contentPart>
      </mc:Choice>
      <mc:Fallback xmlns="">
        <xdr:pic>
          <xdr:nvPicPr>
            <xdr:cNvPr id="9" name="Ink 8">
              <a:extLst>
                <a:ext uri="{FF2B5EF4-FFF2-40B4-BE49-F238E27FC236}">
                  <a16:creationId xmlns:a16="http://schemas.microsoft.com/office/drawing/2014/main" id="{359BF65E-C18F-E235-00FC-58F363ABB882}"/>
                </a:ext>
              </a:extLst>
            </xdr:cNvPr>
            <xdr:cNvPicPr/>
          </xdr:nvPicPr>
          <xdr:blipFill>
            <a:blip xmlns:r="http://schemas.openxmlformats.org/officeDocument/2006/relationships" r:embed="rId8"/>
            <a:stretch>
              <a:fillRect/>
            </a:stretch>
          </xdr:blipFill>
          <xdr:spPr>
            <a:xfrm>
              <a:off x="2469960" y="227160"/>
              <a:ext cx="99000" cy="103680"/>
            </a:xfrm>
            <a:prstGeom prst="rect">
              <a:avLst/>
            </a:prstGeom>
          </xdr:spPr>
        </xdr:pic>
      </mc:Fallback>
    </mc:AlternateContent>
    <xdr:clientData/>
  </xdr:twoCellAnchor>
  <xdr:twoCellAnchor editAs="oneCell">
    <xdr:from>
      <xdr:col>4</xdr:col>
      <xdr:colOff>503040</xdr:colOff>
      <xdr:row>1</xdr:row>
      <xdr:rowOff>50760</xdr:rowOff>
    </xdr:from>
    <xdr:to>
      <xdr:col>4</xdr:col>
      <xdr:colOff>599880</xdr:colOff>
      <xdr:row>1</xdr:row>
      <xdr:rowOff>169920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
          <xdr14:nvContentPartPr>
            <xdr14:cNvPr id="12" name="Ink 11">
              <a:extLst>
                <a:ext uri="{FF2B5EF4-FFF2-40B4-BE49-F238E27FC236}">
                  <a16:creationId xmlns:a16="http://schemas.microsoft.com/office/drawing/2014/main" id="{ECA55022-A74A-135A-EFB7-A89ADD8F534F}"/>
                </a:ext>
              </a:extLst>
            </xdr14:cNvPr>
            <xdr14:cNvContentPartPr/>
          </xdr14:nvContentPartPr>
          <xdr14:nvPr macro=""/>
          <xdr14:xfrm>
            <a:off x="3093840" y="233640"/>
            <a:ext cx="96840" cy="119160"/>
          </xdr14:xfrm>
        </xdr:contentPart>
      </mc:Choice>
      <mc:Fallback xmlns="">
        <xdr:pic>
          <xdr:nvPicPr>
            <xdr:cNvPr id="12" name="Ink 11">
              <a:extLst>
                <a:ext uri="{FF2B5EF4-FFF2-40B4-BE49-F238E27FC236}">
                  <a16:creationId xmlns:a16="http://schemas.microsoft.com/office/drawing/2014/main" id="{ECA55022-A74A-135A-EFB7-A89ADD8F534F}"/>
                </a:ext>
              </a:extLst>
            </xdr:cNvPr>
            <xdr:cNvPicPr/>
          </xdr:nvPicPr>
          <xdr:blipFill>
            <a:blip xmlns:r="http://schemas.openxmlformats.org/officeDocument/2006/relationships" r:embed="rId10"/>
            <a:stretch>
              <a:fillRect/>
            </a:stretch>
          </xdr:blipFill>
          <xdr:spPr>
            <a:xfrm>
              <a:off x="3087720" y="227520"/>
              <a:ext cx="109080" cy="131400"/>
            </a:xfrm>
            <a:prstGeom prst="rect">
              <a:avLst/>
            </a:prstGeom>
          </xdr:spPr>
        </xdr:pic>
      </mc:Fallback>
    </mc:AlternateContent>
    <xdr:clientData/>
  </xdr:twoCellAnchor>
  <xdr:twoCellAnchor editAs="oneCell">
    <xdr:from>
      <xdr:col>5</xdr:col>
      <xdr:colOff>112740</xdr:colOff>
      <xdr:row>1</xdr:row>
      <xdr:rowOff>37522</xdr:rowOff>
    </xdr:from>
    <xdr:to>
      <xdr:col>5</xdr:col>
      <xdr:colOff>217942</xdr:colOff>
      <xdr:row>2</xdr:row>
      <xdr:rowOff>9442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
          <xdr14:nvContentPartPr>
            <xdr14:cNvPr id="15" name="Ink 14">
              <a:extLst>
                <a:ext uri="{FF2B5EF4-FFF2-40B4-BE49-F238E27FC236}">
                  <a16:creationId xmlns:a16="http://schemas.microsoft.com/office/drawing/2014/main" id="{2F0153E4-C1DE-09F5-51BD-3B83AA4BE252}"/>
                </a:ext>
              </a:extLst>
            </xdr14:cNvPr>
            <xdr14:cNvContentPartPr/>
          </xdr14:nvContentPartPr>
          <xdr14:nvPr macro=""/>
          <xdr14:xfrm>
            <a:off x="3351240" y="220402"/>
            <a:ext cx="105202" cy="154800"/>
          </xdr14:xfrm>
        </xdr:contentPart>
      </mc:Choice>
      <mc:Fallback xmlns="">
        <xdr:pic>
          <xdr:nvPicPr>
            <xdr:cNvPr id="15" name="Ink 14">
              <a:extLst>
                <a:ext uri="{FF2B5EF4-FFF2-40B4-BE49-F238E27FC236}">
                  <a16:creationId xmlns:a16="http://schemas.microsoft.com/office/drawing/2014/main" id="{2F0153E4-C1DE-09F5-51BD-3B83AA4BE252}"/>
                </a:ext>
              </a:extLst>
            </xdr:cNvPr>
            <xdr:cNvPicPr/>
          </xdr:nvPicPr>
          <xdr:blipFill>
            <a:blip xmlns:r="http://schemas.openxmlformats.org/officeDocument/2006/relationships" r:embed="rId12"/>
            <a:stretch>
              <a:fillRect/>
            </a:stretch>
          </xdr:blipFill>
          <xdr:spPr>
            <a:xfrm>
              <a:off x="3345115" y="214282"/>
              <a:ext cx="117452" cy="167040"/>
            </a:xfrm>
            <a:prstGeom prst="rect">
              <a:avLst/>
            </a:prstGeom>
          </xdr:spPr>
        </xdr:pic>
      </mc:Fallback>
    </mc:AlternateContent>
    <xdr:clientData/>
  </xdr:twoCellAnchor>
  <xdr:twoCellAnchor editAs="oneCell">
    <xdr:from>
      <xdr:col>4</xdr:col>
      <xdr:colOff>200280</xdr:colOff>
      <xdr:row>1</xdr:row>
      <xdr:rowOff>44640</xdr:rowOff>
    </xdr:from>
    <xdr:to>
      <xdr:col>4</xdr:col>
      <xdr:colOff>321960</xdr:colOff>
      <xdr:row>1</xdr:row>
      <xdr:rowOff>182242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
          <xdr14:nvContentPartPr>
            <xdr14:cNvPr id="16" name="Ink 15">
              <a:extLst>
                <a:ext uri="{FF2B5EF4-FFF2-40B4-BE49-F238E27FC236}">
                  <a16:creationId xmlns:a16="http://schemas.microsoft.com/office/drawing/2014/main" id="{07639DFB-51C8-8A5A-B614-652E5E9F6EE1}"/>
                </a:ext>
              </a:extLst>
            </xdr14:cNvPr>
            <xdr14:cNvContentPartPr/>
          </xdr14:nvContentPartPr>
          <xdr14:nvPr macro=""/>
          <xdr14:xfrm>
            <a:off x="2791080" y="227520"/>
            <a:ext cx="121680" cy="137602"/>
          </xdr14:xfrm>
        </xdr:contentPart>
      </mc:Choice>
      <mc:Fallback xmlns="">
        <xdr:pic>
          <xdr:nvPicPr>
            <xdr:cNvPr id="16" name="Ink 15">
              <a:extLst>
                <a:ext uri="{FF2B5EF4-FFF2-40B4-BE49-F238E27FC236}">
                  <a16:creationId xmlns:a16="http://schemas.microsoft.com/office/drawing/2014/main" id="{07639DFB-51C8-8A5A-B614-652E5E9F6EE1}"/>
                </a:ext>
              </a:extLst>
            </xdr:cNvPr>
            <xdr:cNvPicPr/>
          </xdr:nvPicPr>
          <xdr:blipFill>
            <a:blip xmlns:r="http://schemas.openxmlformats.org/officeDocument/2006/relationships" r:embed="rId14"/>
            <a:stretch>
              <a:fillRect/>
            </a:stretch>
          </xdr:blipFill>
          <xdr:spPr>
            <a:xfrm>
              <a:off x="2784960" y="221181"/>
              <a:ext cx="133920" cy="150281"/>
            </a:xfrm>
            <a:prstGeom prst="rect">
              <a:avLst/>
            </a:prstGeom>
          </xdr:spPr>
        </xdr:pic>
      </mc:Fallback>
    </mc:AlternateContent>
    <xdr:clientData/>
  </xdr:twoCellAnchor>
  <xdr:twoCellAnchor editAs="oneCell">
    <xdr:from>
      <xdr:col>3</xdr:col>
      <xdr:colOff>217342</xdr:colOff>
      <xdr:row>1</xdr:row>
      <xdr:rowOff>64522</xdr:rowOff>
    </xdr:from>
    <xdr:to>
      <xdr:col>3</xdr:col>
      <xdr:colOff>352342</xdr:colOff>
      <xdr:row>1</xdr:row>
      <xdr:rowOff>181522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
          <xdr14:nvContentPartPr>
            <xdr14:cNvPr id="17" name="Ink 16">
              <a:extLst>
                <a:ext uri="{FF2B5EF4-FFF2-40B4-BE49-F238E27FC236}">
                  <a16:creationId xmlns:a16="http://schemas.microsoft.com/office/drawing/2014/main" id="{F07F948A-9530-F568-9B6D-B9BD00F0AA09}"/>
                </a:ext>
              </a:extLst>
            </xdr14:cNvPr>
            <xdr14:cNvContentPartPr/>
          </xdr14:nvContentPartPr>
          <xdr14:nvPr macro=""/>
          <xdr14:xfrm>
            <a:off x="2160442" y="247402"/>
            <a:ext cx="135000" cy="117000"/>
          </xdr14:xfrm>
        </xdr:contentPart>
      </mc:Choice>
      <mc:Fallback xmlns="">
        <xdr:pic>
          <xdr:nvPicPr>
            <xdr:cNvPr id="17" name="Ink 16">
              <a:extLst>
                <a:ext uri="{FF2B5EF4-FFF2-40B4-BE49-F238E27FC236}">
                  <a16:creationId xmlns:a16="http://schemas.microsoft.com/office/drawing/2014/main" id="{F07F948A-9530-F568-9B6D-B9BD00F0AA09}"/>
                </a:ext>
              </a:extLst>
            </xdr:cNvPr>
            <xdr:cNvPicPr/>
          </xdr:nvPicPr>
          <xdr:blipFill>
            <a:blip xmlns:r="http://schemas.openxmlformats.org/officeDocument/2006/relationships" r:embed="rId16"/>
            <a:stretch>
              <a:fillRect/>
            </a:stretch>
          </xdr:blipFill>
          <xdr:spPr>
            <a:xfrm>
              <a:off x="2154338" y="241263"/>
              <a:ext cx="147207" cy="129278"/>
            </a:xfrm>
            <a:prstGeom prst="rect">
              <a:avLst/>
            </a:prstGeom>
          </xdr:spPr>
        </xdr:pic>
      </mc:Fallback>
    </mc:AlternateContent>
    <xdr:clientData/>
  </xdr:twoCellAnchor>
  <xdr:twoCellAnchor editAs="oneCell">
    <xdr:from>
      <xdr:col>2</xdr:col>
      <xdr:colOff>195000</xdr:colOff>
      <xdr:row>2</xdr:row>
      <xdr:rowOff>97200</xdr:rowOff>
    </xdr:from>
    <xdr:to>
      <xdr:col>2</xdr:col>
      <xdr:colOff>201202</xdr:colOff>
      <xdr:row>2</xdr:row>
      <xdr:rowOff>178920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
          <xdr14:nvContentPartPr>
            <xdr14:cNvPr id="18" name="Ink 17">
              <a:extLst>
                <a:ext uri="{FF2B5EF4-FFF2-40B4-BE49-F238E27FC236}">
                  <a16:creationId xmlns:a16="http://schemas.microsoft.com/office/drawing/2014/main" id="{E6BF6FAB-51DB-F95C-AE27-0B908C7D2769}"/>
                </a:ext>
              </a:extLst>
            </xdr14:cNvPr>
            <xdr14:cNvContentPartPr/>
          </xdr14:nvContentPartPr>
          <xdr14:nvPr macro=""/>
          <xdr14:xfrm>
            <a:off x="1490400" y="462960"/>
            <a:ext cx="1440" cy="81720"/>
          </xdr14:xfrm>
        </xdr:contentPart>
      </mc:Choice>
      <mc:Fallback xmlns="">
        <xdr:pic>
          <xdr:nvPicPr>
            <xdr:cNvPr id="18" name="Ink 17">
              <a:extLst>
                <a:ext uri="{FF2B5EF4-FFF2-40B4-BE49-F238E27FC236}">
                  <a16:creationId xmlns:a16="http://schemas.microsoft.com/office/drawing/2014/main" id="{E6BF6FAB-51DB-F95C-AE27-0B908C7D2769}"/>
                </a:ext>
              </a:extLst>
            </xdr:cNvPr>
            <xdr:cNvPicPr/>
          </xdr:nvPicPr>
          <xdr:blipFill>
            <a:blip xmlns:r="http://schemas.openxmlformats.org/officeDocument/2006/relationships" r:embed="rId18"/>
            <a:stretch>
              <a:fillRect/>
            </a:stretch>
          </xdr:blipFill>
          <xdr:spPr>
            <a:xfrm>
              <a:off x="1484280" y="456840"/>
              <a:ext cx="13680" cy="93960"/>
            </a:xfrm>
            <a:prstGeom prst="rect">
              <a:avLst/>
            </a:prstGeom>
          </xdr:spPr>
        </xdr:pic>
      </mc:Fallback>
    </mc:AlternateContent>
    <xdr:clientData/>
  </xdr:twoCellAnchor>
  <xdr:twoCellAnchor editAs="oneCell">
    <xdr:from>
      <xdr:col>2</xdr:col>
      <xdr:colOff>413160</xdr:colOff>
      <xdr:row>2</xdr:row>
      <xdr:rowOff>129240</xdr:rowOff>
    </xdr:from>
    <xdr:to>
      <xdr:col>2</xdr:col>
      <xdr:colOff>496320</xdr:colOff>
      <xdr:row>3</xdr:row>
      <xdr:rowOff>46080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
          <xdr14:nvContentPartPr>
            <xdr14:cNvPr id="19" name="Ink 18">
              <a:extLst>
                <a:ext uri="{FF2B5EF4-FFF2-40B4-BE49-F238E27FC236}">
                  <a16:creationId xmlns:a16="http://schemas.microsoft.com/office/drawing/2014/main" id="{A6C4389C-7ACB-2835-6EAB-E887C8B9B17D}"/>
                </a:ext>
              </a:extLst>
            </xdr14:cNvPr>
            <xdr14:cNvContentPartPr/>
          </xdr14:nvContentPartPr>
          <xdr14:nvPr macro=""/>
          <xdr14:xfrm>
            <a:off x="1708560" y="495000"/>
            <a:ext cx="83160" cy="99720"/>
          </xdr14:xfrm>
        </xdr:contentPart>
      </mc:Choice>
      <mc:Fallback xmlns="">
        <xdr:pic>
          <xdr:nvPicPr>
            <xdr:cNvPr id="19" name="Ink 18">
              <a:extLst>
                <a:ext uri="{FF2B5EF4-FFF2-40B4-BE49-F238E27FC236}">
                  <a16:creationId xmlns:a16="http://schemas.microsoft.com/office/drawing/2014/main" id="{A6C4389C-7ACB-2835-6EAB-E887C8B9B17D}"/>
                </a:ext>
              </a:extLst>
            </xdr:cNvPr>
            <xdr:cNvPicPr/>
          </xdr:nvPicPr>
          <xdr:blipFill>
            <a:blip xmlns:r="http://schemas.openxmlformats.org/officeDocument/2006/relationships" r:embed="rId20"/>
            <a:stretch>
              <a:fillRect/>
            </a:stretch>
          </xdr:blipFill>
          <xdr:spPr>
            <a:xfrm>
              <a:off x="1702440" y="488880"/>
              <a:ext cx="95400" cy="111960"/>
            </a:xfrm>
            <a:prstGeom prst="rect">
              <a:avLst/>
            </a:prstGeom>
          </xdr:spPr>
        </xdr:pic>
      </mc:Fallback>
    </mc:AlternateContent>
    <xdr:clientData/>
  </xdr:twoCellAnchor>
  <xdr:twoCellAnchor editAs="oneCell">
    <xdr:from>
      <xdr:col>3</xdr:col>
      <xdr:colOff>2700</xdr:colOff>
      <xdr:row>2</xdr:row>
      <xdr:rowOff>108000</xdr:rowOff>
    </xdr:from>
    <xdr:to>
      <xdr:col>3</xdr:col>
      <xdr:colOff>38340</xdr:colOff>
      <xdr:row>3</xdr:row>
      <xdr:rowOff>17640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
          <xdr14:nvContentPartPr>
            <xdr14:cNvPr id="20" name="Ink 19">
              <a:extLst>
                <a:ext uri="{FF2B5EF4-FFF2-40B4-BE49-F238E27FC236}">
                  <a16:creationId xmlns:a16="http://schemas.microsoft.com/office/drawing/2014/main" id="{135E7825-86C5-C6D8-D21B-B5BBA0B34134}"/>
                </a:ext>
              </a:extLst>
            </xdr14:cNvPr>
            <xdr14:cNvContentPartPr/>
          </xdr14:nvContentPartPr>
          <xdr14:nvPr macro=""/>
          <xdr14:xfrm>
            <a:off x="1945800" y="473760"/>
            <a:ext cx="35640" cy="92520"/>
          </xdr14:xfrm>
        </xdr:contentPart>
      </mc:Choice>
      <mc:Fallback xmlns="">
        <xdr:pic>
          <xdr:nvPicPr>
            <xdr:cNvPr id="20" name="Ink 19">
              <a:extLst>
                <a:ext uri="{FF2B5EF4-FFF2-40B4-BE49-F238E27FC236}">
                  <a16:creationId xmlns:a16="http://schemas.microsoft.com/office/drawing/2014/main" id="{135E7825-86C5-C6D8-D21B-B5BBA0B34134}"/>
                </a:ext>
              </a:extLst>
            </xdr:cNvPr>
            <xdr:cNvPicPr/>
          </xdr:nvPicPr>
          <xdr:blipFill>
            <a:blip xmlns:r="http://schemas.openxmlformats.org/officeDocument/2006/relationships" r:embed="rId22"/>
            <a:stretch>
              <a:fillRect/>
            </a:stretch>
          </xdr:blipFill>
          <xdr:spPr>
            <a:xfrm>
              <a:off x="1939680" y="467640"/>
              <a:ext cx="47880" cy="104760"/>
            </a:xfrm>
            <a:prstGeom prst="rect">
              <a:avLst/>
            </a:prstGeom>
          </xdr:spPr>
        </xdr:pic>
      </mc:Fallback>
    </mc:AlternateContent>
    <xdr:clientData/>
  </xdr:twoCellAnchor>
  <xdr:twoCellAnchor editAs="oneCell">
    <xdr:from>
      <xdr:col>3</xdr:col>
      <xdr:colOff>258300</xdr:colOff>
      <xdr:row>2</xdr:row>
      <xdr:rowOff>120960</xdr:rowOff>
    </xdr:from>
    <xdr:to>
      <xdr:col>3</xdr:col>
      <xdr:colOff>293580</xdr:colOff>
      <xdr:row>3</xdr:row>
      <xdr:rowOff>46162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3">
          <xdr14:nvContentPartPr>
            <xdr14:cNvPr id="21" name="Ink 20">
              <a:extLst>
                <a:ext uri="{FF2B5EF4-FFF2-40B4-BE49-F238E27FC236}">
                  <a16:creationId xmlns:a16="http://schemas.microsoft.com/office/drawing/2014/main" id="{1C647FE1-E7DC-2380-0044-30A05486B168}"/>
                </a:ext>
              </a:extLst>
            </xdr14:cNvPr>
            <xdr14:cNvContentPartPr/>
          </xdr14:nvContentPartPr>
          <xdr14:nvPr macro=""/>
          <xdr14:xfrm>
            <a:off x="2201400" y="486720"/>
            <a:ext cx="35280" cy="103320"/>
          </xdr14:xfrm>
        </xdr:contentPart>
      </mc:Choice>
      <mc:Fallback xmlns="">
        <xdr:pic>
          <xdr:nvPicPr>
            <xdr:cNvPr id="21" name="Ink 20">
              <a:extLst>
                <a:ext uri="{FF2B5EF4-FFF2-40B4-BE49-F238E27FC236}">
                  <a16:creationId xmlns:a16="http://schemas.microsoft.com/office/drawing/2014/main" id="{1C647FE1-E7DC-2380-0044-30A05486B168}"/>
                </a:ext>
              </a:extLst>
            </xdr:cNvPr>
            <xdr:cNvPicPr/>
          </xdr:nvPicPr>
          <xdr:blipFill>
            <a:blip xmlns:r="http://schemas.openxmlformats.org/officeDocument/2006/relationships" r:embed="rId24"/>
            <a:stretch>
              <a:fillRect/>
            </a:stretch>
          </xdr:blipFill>
          <xdr:spPr>
            <a:xfrm>
              <a:off x="2195280" y="480600"/>
              <a:ext cx="47520" cy="115560"/>
            </a:xfrm>
            <a:prstGeom prst="rect">
              <a:avLst/>
            </a:prstGeom>
          </xdr:spPr>
        </xdr:pic>
      </mc:Fallback>
    </mc:AlternateContent>
    <xdr:clientData/>
  </xdr:twoCellAnchor>
  <xdr:twoCellAnchor editAs="oneCell">
    <xdr:from>
      <xdr:col>3</xdr:col>
      <xdr:colOff>563580</xdr:colOff>
      <xdr:row>2</xdr:row>
      <xdr:rowOff>105840</xdr:rowOff>
    </xdr:from>
    <xdr:to>
      <xdr:col>3</xdr:col>
      <xdr:colOff>619740</xdr:colOff>
      <xdr:row>2</xdr:row>
      <xdr:rowOff>179002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5">
          <xdr14:nvContentPartPr>
            <xdr14:cNvPr id="22" name="Ink 21">
              <a:extLst>
                <a:ext uri="{FF2B5EF4-FFF2-40B4-BE49-F238E27FC236}">
                  <a16:creationId xmlns:a16="http://schemas.microsoft.com/office/drawing/2014/main" id="{D10A8132-37BE-5CBF-F2A1-4CD9E78D8045}"/>
                </a:ext>
              </a:extLst>
            </xdr14:cNvPr>
            <xdr14:cNvContentPartPr/>
          </xdr14:nvContentPartPr>
          <xdr14:nvPr macro=""/>
          <xdr14:xfrm>
            <a:off x="2506680" y="471600"/>
            <a:ext cx="56160" cy="68400"/>
          </xdr14:xfrm>
        </xdr:contentPart>
      </mc:Choice>
      <mc:Fallback xmlns="">
        <xdr:pic>
          <xdr:nvPicPr>
            <xdr:cNvPr id="22" name="Ink 21">
              <a:extLst>
                <a:ext uri="{FF2B5EF4-FFF2-40B4-BE49-F238E27FC236}">
                  <a16:creationId xmlns:a16="http://schemas.microsoft.com/office/drawing/2014/main" id="{D10A8132-37BE-5CBF-F2A1-4CD9E78D8045}"/>
                </a:ext>
              </a:extLst>
            </xdr:cNvPr>
            <xdr:cNvPicPr/>
          </xdr:nvPicPr>
          <xdr:blipFill>
            <a:blip xmlns:r="http://schemas.openxmlformats.org/officeDocument/2006/relationships" r:embed="rId26"/>
            <a:stretch>
              <a:fillRect/>
            </a:stretch>
          </xdr:blipFill>
          <xdr:spPr>
            <a:xfrm>
              <a:off x="2500560" y="465480"/>
              <a:ext cx="68400" cy="80640"/>
            </a:xfrm>
            <a:prstGeom prst="rect">
              <a:avLst/>
            </a:prstGeom>
          </xdr:spPr>
        </xdr:pic>
      </mc:Fallback>
    </mc:AlternateContent>
    <xdr:clientData/>
  </xdr:twoCellAnchor>
  <xdr:twoCellAnchor editAs="oneCell">
    <xdr:from>
      <xdr:col>4</xdr:col>
      <xdr:colOff>197760</xdr:colOff>
      <xdr:row>2</xdr:row>
      <xdr:rowOff>101520</xdr:rowOff>
    </xdr:from>
    <xdr:to>
      <xdr:col>4</xdr:col>
      <xdr:colOff>238440</xdr:colOff>
      <xdr:row>3</xdr:row>
      <xdr:rowOff>9802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7">
          <xdr14:nvContentPartPr>
            <xdr14:cNvPr id="23" name="Ink 22">
              <a:extLst>
                <a:ext uri="{FF2B5EF4-FFF2-40B4-BE49-F238E27FC236}">
                  <a16:creationId xmlns:a16="http://schemas.microsoft.com/office/drawing/2014/main" id="{C2B61707-3481-8B55-9689-0153F04BFE78}"/>
                </a:ext>
              </a:extLst>
            </xdr14:cNvPr>
            <xdr14:cNvContentPartPr/>
          </xdr14:nvContentPartPr>
          <xdr14:nvPr macro=""/>
          <xdr14:xfrm>
            <a:off x="2788560" y="467280"/>
            <a:ext cx="40680" cy="86400"/>
          </xdr14:xfrm>
        </xdr:contentPart>
      </mc:Choice>
      <mc:Fallback xmlns="">
        <xdr:pic>
          <xdr:nvPicPr>
            <xdr:cNvPr id="23" name="Ink 22">
              <a:extLst>
                <a:ext uri="{FF2B5EF4-FFF2-40B4-BE49-F238E27FC236}">
                  <a16:creationId xmlns:a16="http://schemas.microsoft.com/office/drawing/2014/main" id="{C2B61707-3481-8B55-9689-0153F04BFE78}"/>
                </a:ext>
              </a:extLst>
            </xdr:cNvPr>
            <xdr:cNvPicPr/>
          </xdr:nvPicPr>
          <xdr:blipFill>
            <a:blip xmlns:r="http://schemas.openxmlformats.org/officeDocument/2006/relationships" r:embed="rId28"/>
            <a:stretch>
              <a:fillRect/>
            </a:stretch>
          </xdr:blipFill>
          <xdr:spPr>
            <a:xfrm>
              <a:off x="2782440" y="461160"/>
              <a:ext cx="52920" cy="98640"/>
            </a:xfrm>
            <a:prstGeom prst="rect">
              <a:avLst/>
            </a:prstGeom>
          </xdr:spPr>
        </xdr:pic>
      </mc:Fallback>
    </mc:AlternateContent>
    <xdr:clientData/>
  </xdr:twoCellAnchor>
  <xdr:twoCellAnchor editAs="oneCell">
    <xdr:from>
      <xdr:col>4</xdr:col>
      <xdr:colOff>505560</xdr:colOff>
      <xdr:row>2</xdr:row>
      <xdr:rowOff>119880</xdr:rowOff>
    </xdr:from>
    <xdr:to>
      <xdr:col>4</xdr:col>
      <xdr:colOff>563520</xdr:colOff>
      <xdr:row>3</xdr:row>
      <xdr:rowOff>7560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9">
          <xdr14:nvContentPartPr>
            <xdr14:cNvPr id="24" name="Ink 23">
              <a:extLst>
                <a:ext uri="{FF2B5EF4-FFF2-40B4-BE49-F238E27FC236}">
                  <a16:creationId xmlns:a16="http://schemas.microsoft.com/office/drawing/2014/main" id="{E8DDBDDF-9557-DD97-BE66-128D500ABD9E}"/>
                </a:ext>
              </a:extLst>
            </xdr14:cNvPr>
            <xdr14:cNvContentPartPr/>
          </xdr14:nvContentPartPr>
          <xdr14:nvPr macro=""/>
          <xdr14:xfrm>
            <a:off x="3096360" y="485640"/>
            <a:ext cx="57960" cy="70560"/>
          </xdr14:xfrm>
        </xdr:contentPart>
      </mc:Choice>
      <mc:Fallback xmlns="">
        <xdr:pic>
          <xdr:nvPicPr>
            <xdr:cNvPr id="24" name="Ink 23">
              <a:extLst>
                <a:ext uri="{FF2B5EF4-FFF2-40B4-BE49-F238E27FC236}">
                  <a16:creationId xmlns:a16="http://schemas.microsoft.com/office/drawing/2014/main" id="{E8DDBDDF-9557-DD97-BE66-128D500ABD9E}"/>
                </a:ext>
              </a:extLst>
            </xdr:cNvPr>
            <xdr:cNvPicPr/>
          </xdr:nvPicPr>
          <xdr:blipFill>
            <a:blip xmlns:r="http://schemas.openxmlformats.org/officeDocument/2006/relationships" r:embed="rId30"/>
            <a:stretch>
              <a:fillRect/>
            </a:stretch>
          </xdr:blipFill>
          <xdr:spPr>
            <a:xfrm>
              <a:off x="3090240" y="479520"/>
              <a:ext cx="70200" cy="82800"/>
            </a:xfrm>
            <a:prstGeom prst="rect">
              <a:avLst/>
            </a:prstGeom>
          </xdr:spPr>
        </xdr:pic>
      </mc:Fallback>
    </mc:AlternateContent>
    <xdr:clientData/>
  </xdr:twoCellAnchor>
  <xdr:twoCellAnchor editAs="oneCell">
    <xdr:from>
      <xdr:col>5</xdr:col>
      <xdr:colOff>82500</xdr:colOff>
      <xdr:row>2</xdr:row>
      <xdr:rowOff>142200</xdr:rowOff>
    </xdr:from>
    <xdr:to>
      <xdr:col>5</xdr:col>
      <xdr:colOff>143340</xdr:colOff>
      <xdr:row>3</xdr:row>
      <xdr:rowOff>20242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1">
          <xdr14:nvContentPartPr>
            <xdr14:cNvPr id="25" name="Ink 24">
              <a:extLst>
                <a:ext uri="{FF2B5EF4-FFF2-40B4-BE49-F238E27FC236}">
                  <a16:creationId xmlns:a16="http://schemas.microsoft.com/office/drawing/2014/main" id="{1165D795-09E5-40DB-840D-30C5452BA546}"/>
                </a:ext>
              </a:extLst>
            </xdr14:cNvPr>
            <xdr14:cNvContentPartPr/>
          </xdr14:nvContentPartPr>
          <xdr14:nvPr macro=""/>
          <xdr14:xfrm>
            <a:off x="3321000" y="507960"/>
            <a:ext cx="60840" cy="56160"/>
          </xdr14:xfrm>
        </xdr:contentPart>
      </mc:Choice>
      <mc:Fallback xmlns="">
        <xdr:pic>
          <xdr:nvPicPr>
            <xdr:cNvPr id="25" name="Ink 24">
              <a:extLst>
                <a:ext uri="{FF2B5EF4-FFF2-40B4-BE49-F238E27FC236}">
                  <a16:creationId xmlns:a16="http://schemas.microsoft.com/office/drawing/2014/main" id="{1165D795-09E5-40DB-840D-30C5452BA546}"/>
                </a:ext>
              </a:extLst>
            </xdr:cNvPr>
            <xdr:cNvPicPr/>
          </xdr:nvPicPr>
          <xdr:blipFill>
            <a:blip xmlns:r="http://schemas.openxmlformats.org/officeDocument/2006/relationships" r:embed="rId32"/>
            <a:stretch>
              <a:fillRect/>
            </a:stretch>
          </xdr:blipFill>
          <xdr:spPr>
            <a:xfrm>
              <a:off x="3314880" y="501840"/>
              <a:ext cx="73080" cy="68400"/>
            </a:xfrm>
            <a:prstGeom prst="rect">
              <a:avLst/>
            </a:prstGeom>
          </xdr:spPr>
        </xdr:pic>
      </mc:Fallback>
    </mc:AlternateContent>
    <xdr:clientData/>
  </xdr:twoCellAnchor>
  <xdr:twoCellAnchor editAs="oneCell">
    <xdr:from>
      <xdr:col>7</xdr:col>
      <xdr:colOff>151582</xdr:colOff>
      <xdr:row>1</xdr:row>
      <xdr:rowOff>68122</xdr:rowOff>
    </xdr:from>
    <xdr:to>
      <xdr:col>7</xdr:col>
      <xdr:colOff>217462</xdr:colOff>
      <xdr:row>2</xdr:row>
      <xdr:rowOff>1080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3">
          <xdr14:nvContentPartPr>
            <xdr14:cNvPr id="38" name="Ink 37">
              <a:extLst>
                <a:ext uri="{FF2B5EF4-FFF2-40B4-BE49-F238E27FC236}">
                  <a16:creationId xmlns:a16="http://schemas.microsoft.com/office/drawing/2014/main" id="{73939142-B1A3-4B18-ED06-4F965C74B4C7}"/>
                </a:ext>
              </a:extLst>
            </xdr14:cNvPr>
            <xdr14:cNvContentPartPr/>
          </xdr14:nvContentPartPr>
          <xdr14:nvPr macro=""/>
          <xdr14:xfrm>
            <a:off x="4685482" y="251002"/>
            <a:ext cx="65880" cy="115838"/>
          </xdr14:xfrm>
        </xdr:contentPart>
      </mc:Choice>
      <mc:Fallback xmlns="">
        <xdr:pic>
          <xdr:nvPicPr>
            <xdr:cNvPr id="38" name="Ink 37">
              <a:extLst>
                <a:ext uri="{FF2B5EF4-FFF2-40B4-BE49-F238E27FC236}">
                  <a16:creationId xmlns:a16="http://schemas.microsoft.com/office/drawing/2014/main" id="{73939142-B1A3-4B18-ED06-4F965C74B4C7}"/>
                </a:ext>
              </a:extLst>
            </xdr:cNvPr>
            <xdr:cNvPicPr/>
          </xdr:nvPicPr>
          <xdr:blipFill>
            <a:blip xmlns:r="http://schemas.openxmlformats.org/officeDocument/2006/relationships" r:embed="rId34"/>
            <a:stretch>
              <a:fillRect/>
            </a:stretch>
          </xdr:blipFill>
          <xdr:spPr>
            <a:xfrm>
              <a:off x="4679362" y="245124"/>
              <a:ext cx="78120" cy="127595"/>
            </a:xfrm>
            <a:prstGeom prst="rect">
              <a:avLst/>
            </a:prstGeom>
          </xdr:spPr>
        </xdr:pic>
      </mc:Fallback>
    </mc:AlternateContent>
    <xdr:clientData/>
  </xdr:twoCellAnchor>
  <xdr:twoCellAnchor editAs="oneCell">
    <xdr:from>
      <xdr:col>6</xdr:col>
      <xdr:colOff>0</xdr:colOff>
      <xdr:row>1</xdr:row>
      <xdr:rowOff>39322</xdr:rowOff>
    </xdr:from>
    <xdr:to>
      <xdr:col>7</xdr:col>
      <xdr:colOff>8024</xdr:colOff>
      <xdr:row>2</xdr:row>
      <xdr:rowOff>10882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5">
          <xdr14:nvContentPartPr>
            <xdr14:cNvPr id="39" name="Ink 38">
              <a:extLst>
                <a:ext uri="{FF2B5EF4-FFF2-40B4-BE49-F238E27FC236}">
                  <a16:creationId xmlns:a16="http://schemas.microsoft.com/office/drawing/2014/main" id="{33389C71-1D24-51D1-A727-93E24EE54EBB}"/>
                </a:ext>
              </a:extLst>
            </xdr14:cNvPr>
            <xdr14:cNvContentPartPr/>
          </xdr14:nvContentPartPr>
          <xdr14:nvPr macro=""/>
          <xdr14:xfrm>
            <a:off x="3886200" y="222202"/>
            <a:ext cx="650962" cy="149678"/>
          </xdr14:xfrm>
        </xdr:contentPart>
      </mc:Choice>
      <mc:Fallback xmlns="">
        <xdr:pic>
          <xdr:nvPicPr>
            <xdr:cNvPr id="39" name="Ink 38">
              <a:extLst>
                <a:ext uri="{FF2B5EF4-FFF2-40B4-BE49-F238E27FC236}">
                  <a16:creationId xmlns:a16="http://schemas.microsoft.com/office/drawing/2014/main" id="{33389C71-1D24-51D1-A727-93E24EE54EBB}"/>
                </a:ext>
              </a:extLst>
            </xdr:cNvPr>
            <xdr:cNvPicPr/>
          </xdr:nvPicPr>
          <xdr:blipFill>
            <a:blip xmlns:r="http://schemas.openxmlformats.org/officeDocument/2006/relationships" r:embed="rId36"/>
            <a:stretch>
              <a:fillRect/>
            </a:stretch>
          </xdr:blipFill>
          <xdr:spPr>
            <a:xfrm>
              <a:off x="3880076" y="216085"/>
              <a:ext cx="663210" cy="161911"/>
            </a:xfrm>
            <a:prstGeom prst="rect">
              <a:avLst/>
            </a:prstGeom>
          </xdr:spPr>
        </xdr:pic>
      </mc:Fallback>
    </mc:AlternateContent>
    <xdr:clientData/>
  </xdr:twoCellAnchor>
  <xdr:twoCellAnchor editAs="oneCell">
    <xdr:from>
      <xdr:col>5</xdr:col>
      <xdr:colOff>377700</xdr:colOff>
      <xdr:row>2</xdr:row>
      <xdr:rowOff>82080</xdr:rowOff>
    </xdr:from>
    <xdr:to>
      <xdr:col>5</xdr:col>
      <xdr:colOff>437460</xdr:colOff>
      <xdr:row>3</xdr:row>
      <xdr:rowOff>36802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7">
          <xdr14:nvContentPartPr>
            <xdr14:cNvPr id="40" name="Ink 39">
              <a:extLst>
                <a:ext uri="{FF2B5EF4-FFF2-40B4-BE49-F238E27FC236}">
                  <a16:creationId xmlns:a16="http://schemas.microsoft.com/office/drawing/2014/main" id="{2C13B116-0C1F-3862-879E-E804F7EDE065}"/>
                </a:ext>
              </a:extLst>
            </xdr14:cNvPr>
            <xdr14:cNvContentPartPr/>
          </xdr14:nvContentPartPr>
          <xdr14:nvPr macro=""/>
          <xdr14:xfrm>
            <a:off x="3616200" y="447840"/>
            <a:ext cx="59760" cy="132840"/>
          </xdr14:xfrm>
        </xdr:contentPart>
      </mc:Choice>
      <mc:Fallback xmlns="">
        <xdr:pic>
          <xdr:nvPicPr>
            <xdr:cNvPr id="40" name="Ink 39">
              <a:extLst>
                <a:ext uri="{FF2B5EF4-FFF2-40B4-BE49-F238E27FC236}">
                  <a16:creationId xmlns:a16="http://schemas.microsoft.com/office/drawing/2014/main" id="{2C13B116-0C1F-3862-879E-E804F7EDE065}"/>
                </a:ext>
              </a:extLst>
            </xdr:cNvPr>
            <xdr:cNvPicPr/>
          </xdr:nvPicPr>
          <xdr:blipFill>
            <a:blip xmlns:r="http://schemas.openxmlformats.org/officeDocument/2006/relationships" r:embed="rId38"/>
            <a:stretch>
              <a:fillRect/>
            </a:stretch>
          </xdr:blipFill>
          <xdr:spPr>
            <a:xfrm>
              <a:off x="3610080" y="441720"/>
              <a:ext cx="72000" cy="145080"/>
            </a:xfrm>
            <a:prstGeom prst="rect">
              <a:avLst/>
            </a:prstGeom>
          </xdr:spPr>
        </xdr:pic>
      </mc:Fallback>
    </mc:AlternateContent>
    <xdr:clientData/>
  </xdr:twoCellAnchor>
  <xdr:twoCellAnchor editAs="oneCell">
    <xdr:from>
      <xdr:col>7</xdr:col>
      <xdr:colOff>152580</xdr:colOff>
      <xdr:row>2</xdr:row>
      <xdr:rowOff>131122</xdr:rowOff>
    </xdr:from>
    <xdr:to>
      <xdr:col>7</xdr:col>
      <xdr:colOff>249862</xdr:colOff>
      <xdr:row>3</xdr:row>
      <xdr:rowOff>11324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9">
          <xdr14:nvContentPartPr>
            <xdr14:cNvPr id="51" name="Ink 50">
              <a:extLst>
                <a:ext uri="{FF2B5EF4-FFF2-40B4-BE49-F238E27FC236}">
                  <a16:creationId xmlns:a16="http://schemas.microsoft.com/office/drawing/2014/main" id="{82ADBFA4-A13C-CB3A-D96A-883D3E478AF2}"/>
                </a:ext>
              </a:extLst>
            </xdr14:cNvPr>
            <xdr14:cNvContentPartPr/>
          </xdr14:nvContentPartPr>
          <xdr14:nvPr macro=""/>
          <xdr14:xfrm>
            <a:off x="4686480" y="496882"/>
            <a:ext cx="97282" cy="58320"/>
          </xdr14:xfrm>
        </xdr:contentPart>
      </mc:Choice>
      <mc:Fallback xmlns="">
        <xdr:pic>
          <xdr:nvPicPr>
            <xdr:cNvPr id="51" name="Ink 50">
              <a:extLst>
                <a:ext uri="{FF2B5EF4-FFF2-40B4-BE49-F238E27FC236}">
                  <a16:creationId xmlns:a16="http://schemas.microsoft.com/office/drawing/2014/main" id="{82ADBFA4-A13C-CB3A-D96A-883D3E478AF2}"/>
                </a:ext>
              </a:extLst>
            </xdr:cNvPr>
            <xdr:cNvPicPr/>
          </xdr:nvPicPr>
          <xdr:blipFill>
            <a:blip xmlns:r="http://schemas.openxmlformats.org/officeDocument/2006/relationships" r:embed="rId40"/>
            <a:stretch>
              <a:fillRect/>
            </a:stretch>
          </xdr:blipFill>
          <xdr:spPr>
            <a:xfrm>
              <a:off x="4680355" y="490762"/>
              <a:ext cx="109532" cy="70560"/>
            </a:xfrm>
            <a:prstGeom prst="rect">
              <a:avLst/>
            </a:prstGeom>
          </xdr:spPr>
        </xdr:pic>
      </mc:Fallback>
    </mc:AlternateContent>
    <xdr:clientData/>
  </xdr:twoCellAnchor>
  <xdr:twoCellAnchor editAs="oneCell">
    <xdr:from>
      <xdr:col>6</xdr:col>
      <xdr:colOff>455842</xdr:colOff>
      <xdr:row>2</xdr:row>
      <xdr:rowOff>111960</xdr:rowOff>
    </xdr:from>
    <xdr:to>
      <xdr:col>7</xdr:col>
      <xdr:colOff>26220</xdr:colOff>
      <xdr:row>3</xdr:row>
      <xdr:rowOff>21322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1">
          <xdr14:nvContentPartPr>
            <xdr14:cNvPr id="52" name="Ink 51">
              <a:extLst>
                <a:ext uri="{FF2B5EF4-FFF2-40B4-BE49-F238E27FC236}">
                  <a16:creationId xmlns:a16="http://schemas.microsoft.com/office/drawing/2014/main" id="{74E567B3-6488-94DA-1C2A-0CF05DE7F4BD}"/>
                </a:ext>
              </a:extLst>
            </xdr14:cNvPr>
            <xdr14:cNvContentPartPr/>
          </xdr14:nvContentPartPr>
          <xdr14:nvPr macro=""/>
          <xdr14:xfrm>
            <a:off x="4342042" y="477720"/>
            <a:ext cx="218078" cy="92242"/>
          </xdr14:xfrm>
        </xdr:contentPart>
      </mc:Choice>
      <mc:Fallback xmlns="">
        <xdr:pic>
          <xdr:nvPicPr>
            <xdr:cNvPr id="52" name="Ink 51">
              <a:extLst>
                <a:ext uri="{FF2B5EF4-FFF2-40B4-BE49-F238E27FC236}">
                  <a16:creationId xmlns:a16="http://schemas.microsoft.com/office/drawing/2014/main" id="{74E567B3-6488-94DA-1C2A-0CF05DE7F4BD}"/>
                </a:ext>
              </a:extLst>
            </xdr:cNvPr>
            <xdr:cNvPicPr/>
          </xdr:nvPicPr>
          <xdr:blipFill>
            <a:blip xmlns:r="http://schemas.openxmlformats.org/officeDocument/2006/relationships" r:embed="rId42"/>
            <a:stretch>
              <a:fillRect/>
            </a:stretch>
          </xdr:blipFill>
          <xdr:spPr>
            <a:xfrm>
              <a:off x="4335934" y="471267"/>
              <a:ext cx="230293" cy="105148"/>
            </a:xfrm>
            <a:prstGeom prst="rect">
              <a:avLst/>
            </a:prstGeom>
          </xdr:spPr>
        </xdr:pic>
      </mc:Fallback>
    </mc:AlternateContent>
    <xdr:clientData/>
  </xdr:twoCellAnchor>
  <xdr:twoCellAnchor editAs="oneCell">
    <xdr:from>
      <xdr:col>6</xdr:col>
      <xdr:colOff>236520</xdr:colOff>
      <xdr:row>2</xdr:row>
      <xdr:rowOff>115200</xdr:rowOff>
    </xdr:from>
    <xdr:to>
      <xdr:col>6</xdr:col>
      <xdr:colOff>285480</xdr:colOff>
      <xdr:row>2</xdr:row>
      <xdr:rowOff>162000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3">
          <xdr14:nvContentPartPr>
            <xdr14:cNvPr id="53" name="Ink 52">
              <a:extLst>
                <a:ext uri="{FF2B5EF4-FFF2-40B4-BE49-F238E27FC236}">
                  <a16:creationId xmlns:a16="http://schemas.microsoft.com/office/drawing/2014/main" id="{534ADC8E-1FBC-5A7D-C48D-4B7F52F71D54}"/>
                </a:ext>
              </a:extLst>
            </xdr14:cNvPr>
            <xdr14:cNvContentPartPr/>
          </xdr14:nvContentPartPr>
          <xdr14:nvPr macro=""/>
          <xdr14:xfrm>
            <a:off x="4122720" y="480960"/>
            <a:ext cx="48960" cy="46800"/>
          </xdr14:xfrm>
        </xdr:contentPart>
      </mc:Choice>
      <mc:Fallback xmlns="">
        <xdr:pic>
          <xdr:nvPicPr>
            <xdr:cNvPr id="53" name="Ink 52">
              <a:extLst>
                <a:ext uri="{FF2B5EF4-FFF2-40B4-BE49-F238E27FC236}">
                  <a16:creationId xmlns:a16="http://schemas.microsoft.com/office/drawing/2014/main" id="{534ADC8E-1FBC-5A7D-C48D-4B7F52F71D54}"/>
                </a:ext>
              </a:extLst>
            </xdr:cNvPr>
            <xdr:cNvPicPr/>
          </xdr:nvPicPr>
          <xdr:blipFill>
            <a:blip xmlns:r="http://schemas.openxmlformats.org/officeDocument/2006/relationships" r:embed="rId44"/>
            <a:stretch>
              <a:fillRect/>
            </a:stretch>
          </xdr:blipFill>
          <xdr:spPr>
            <a:xfrm>
              <a:off x="4116600" y="474840"/>
              <a:ext cx="61200" cy="59040"/>
            </a:xfrm>
            <a:prstGeom prst="rect">
              <a:avLst/>
            </a:prstGeom>
          </xdr:spPr>
        </xdr:pic>
      </mc:Fallback>
    </mc:AlternateContent>
    <xdr:clientData/>
  </xdr:twoCellAnchor>
  <xdr:twoCellAnchor editAs="oneCell">
    <xdr:from>
      <xdr:col>6</xdr:col>
      <xdr:colOff>8722</xdr:colOff>
      <xdr:row>2</xdr:row>
      <xdr:rowOff>116362</xdr:rowOff>
    </xdr:from>
    <xdr:to>
      <xdr:col>6</xdr:col>
      <xdr:colOff>96284</xdr:colOff>
      <xdr:row>2</xdr:row>
      <xdr:rowOff>180442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5">
          <xdr14:nvContentPartPr>
            <xdr14:cNvPr id="54" name="Ink 53">
              <a:extLst>
                <a:ext uri="{FF2B5EF4-FFF2-40B4-BE49-F238E27FC236}">
                  <a16:creationId xmlns:a16="http://schemas.microsoft.com/office/drawing/2014/main" id="{546B6906-6265-F1D1-6D2F-A126A45199D3}"/>
                </a:ext>
              </a:extLst>
            </xdr14:cNvPr>
            <xdr14:cNvContentPartPr/>
          </xdr14:nvContentPartPr>
          <xdr14:nvPr macro=""/>
          <xdr14:xfrm>
            <a:off x="3894922" y="482122"/>
            <a:ext cx="82800" cy="64080"/>
          </xdr14:xfrm>
        </xdr:contentPart>
      </mc:Choice>
      <mc:Fallback xmlns="">
        <xdr:pic>
          <xdr:nvPicPr>
            <xdr:cNvPr id="54" name="Ink 53">
              <a:extLst>
                <a:ext uri="{FF2B5EF4-FFF2-40B4-BE49-F238E27FC236}">
                  <a16:creationId xmlns:a16="http://schemas.microsoft.com/office/drawing/2014/main" id="{546B6906-6265-F1D1-6D2F-A126A45199D3}"/>
                </a:ext>
              </a:extLst>
            </xdr:cNvPr>
            <xdr:cNvPicPr/>
          </xdr:nvPicPr>
          <xdr:blipFill>
            <a:blip xmlns:r="http://schemas.openxmlformats.org/officeDocument/2006/relationships" r:embed="rId46"/>
            <a:stretch>
              <a:fillRect/>
            </a:stretch>
          </xdr:blipFill>
          <xdr:spPr>
            <a:xfrm>
              <a:off x="3888802" y="476002"/>
              <a:ext cx="95040" cy="76320"/>
            </a:xfrm>
            <a:prstGeom prst="rect">
              <a:avLst/>
            </a:prstGeom>
          </xdr:spPr>
        </xdr:pic>
      </mc:Fallback>
    </mc:AlternateContent>
    <xdr:clientData/>
  </xdr:twoCellAnchor>
  <xdr:twoCellAnchor editAs="oneCell">
    <xdr:from>
      <xdr:col>2</xdr:col>
      <xdr:colOff>67200</xdr:colOff>
      <xdr:row>4</xdr:row>
      <xdr:rowOff>77122</xdr:rowOff>
    </xdr:from>
    <xdr:to>
      <xdr:col>2</xdr:col>
      <xdr:colOff>169522</xdr:colOff>
      <xdr:row>5</xdr:row>
      <xdr:rowOff>46162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7">
          <xdr14:nvContentPartPr>
            <xdr14:cNvPr id="63" name="Ink 62">
              <a:extLst>
                <a:ext uri="{FF2B5EF4-FFF2-40B4-BE49-F238E27FC236}">
                  <a16:creationId xmlns:a16="http://schemas.microsoft.com/office/drawing/2014/main" id="{03556E6F-734C-D0B2-DCEF-06D823B56595}"/>
                </a:ext>
              </a:extLst>
            </xdr14:cNvPr>
            <xdr14:cNvContentPartPr/>
          </xdr14:nvContentPartPr>
          <xdr14:nvPr macro=""/>
          <xdr14:xfrm>
            <a:off x="1362600" y="808642"/>
            <a:ext cx="102322" cy="151920"/>
          </xdr14:xfrm>
        </xdr:contentPart>
      </mc:Choice>
      <mc:Fallback xmlns="">
        <xdr:pic>
          <xdr:nvPicPr>
            <xdr:cNvPr id="63" name="Ink 62">
              <a:extLst>
                <a:ext uri="{FF2B5EF4-FFF2-40B4-BE49-F238E27FC236}">
                  <a16:creationId xmlns:a16="http://schemas.microsoft.com/office/drawing/2014/main" id="{03556E6F-734C-D0B2-DCEF-06D823B56595}"/>
                </a:ext>
              </a:extLst>
            </xdr:cNvPr>
            <xdr:cNvPicPr/>
          </xdr:nvPicPr>
          <xdr:blipFill>
            <a:blip xmlns:r="http://schemas.openxmlformats.org/officeDocument/2006/relationships" r:embed="rId48"/>
            <a:stretch>
              <a:fillRect/>
            </a:stretch>
          </xdr:blipFill>
          <xdr:spPr>
            <a:xfrm>
              <a:off x="1356181" y="802522"/>
              <a:ext cx="115159" cy="164160"/>
            </a:xfrm>
            <a:prstGeom prst="rect">
              <a:avLst/>
            </a:prstGeom>
          </xdr:spPr>
        </xdr:pic>
      </mc:Fallback>
    </mc:AlternateContent>
    <xdr:clientData/>
  </xdr:twoCellAnchor>
  <xdr:twoCellAnchor editAs="oneCell">
    <xdr:from>
      <xdr:col>1</xdr:col>
      <xdr:colOff>362460</xdr:colOff>
      <xdr:row>4</xdr:row>
      <xdr:rowOff>77842</xdr:rowOff>
    </xdr:from>
    <xdr:to>
      <xdr:col>1</xdr:col>
      <xdr:colOff>572864</xdr:colOff>
      <xdr:row>5</xdr:row>
      <xdr:rowOff>85680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9">
          <xdr14:nvContentPartPr>
            <xdr14:cNvPr id="64" name="Ink 63">
              <a:extLst>
                <a:ext uri="{FF2B5EF4-FFF2-40B4-BE49-F238E27FC236}">
                  <a16:creationId xmlns:a16="http://schemas.microsoft.com/office/drawing/2014/main" id="{44F5361B-5B19-6613-5204-C3E5EBA71628}"/>
                </a:ext>
              </a:extLst>
            </xdr14:cNvPr>
            <xdr14:cNvContentPartPr/>
          </xdr14:nvContentPartPr>
          <xdr14:nvPr macro=""/>
          <xdr14:xfrm>
            <a:off x="1010160" y="809362"/>
            <a:ext cx="205642" cy="190718"/>
          </xdr14:xfrm>
        </xdr:contentPart>
      </mc:Choice>
      <mc:Fallback xmlns="">
        <xdr:pic>
          <xdr:nvPicPr>
            <xdr:cNvPr id="64" name="Ink 63">
              <a:extLst>
                <a:ext uri="{FF2B5EF4-FFF2-40B4-BE49-F238E27FC236}">
                  <a16:creationId xmlns:a16="http://schemas.microsoft.com/office/drawing/2014/main" id="{44F5361B-5B19-6613-5204-C3E5EBA71628}"/>
                </a:ext>
              </a:extLst>
            </xdr:cNvPr>
            <xdr:cNvPicPr/>
          </xdr:nvPicPr>
          <xdr:blipFill>
            <a:blip xmlns:r="http://schemas.openxmlformats.org/officeDocument/2006/relationships" r:embed="rId50"/>
            <a:stretch>
              <a:fillRect/>
            </a:stretch>
          </xdr:blipFill>
          <xdr:spPr>
            <a:xfrm>
              <a:off x="1004048" y="803391"/>
              <a:ext cx="217865" cy="202660"/>
            </a:xfrm>
            <a:prstGeom prst="rect">
              <a:avLst/>
            </a:prstGeom>
          </xdr:spPr>
        </xdr:pic>
      </mc:Fallback>
    </mc:AlternateContent>
    <xdr:clientData/>
  </xdr:twoCellAnchor>
  <xdr:twoCellAnchor editAs="oneCell">
    <xdr:from>
      <xdr:col>0</xdr:col>
      <xdr:colOff>486360</xdr:colOff>
      <xdr:row>4</xdr:row>
      <xdr:rowOff>68760</xdr:rowOff>
    </xdr:from>
    <xdr:to>
      <xdr:col>1</xdr:col>
      <xdr:colOff>236902</xdr:colOff>
      <xdr:row>5</xdr:row>
      <xdr:rowOff>46162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1">
          <xdr14:nvContentPartPr>
            <xdr14:cNvPr id="65" name="Ink 64">
              <a:extLst>
                <a:ext uri="{FF2B5EF4-FFF2-40B4-BE49-F238E27FC236}">
                  <a16:creationId xmlns:a16="http://schemas.microsoft.com/office/drawing/2014/main" id="{352B1F10-8D53-13A0-531C-B9796FAC8A1A}"/>
                </a:ext>
              </a:extLst>
            </xdr14:cNvPr>
            <xdr14:cNvContentPartPr/>
          </xdr14:nvContentPartPr>
          <xdr14:nvPr macro=""/>
          <xdr14:xfrm>
            <a:off x="486360" y="800280"/>
            <a:ext cx="393480" cy="160282"/>
          </xdr14:xfrm>
        </xdr:contentPart>
      </mc:Choice>
      <mc:Fallback xmlns="">
        <xdr:pic>
          <xdr:nvPicPr>
            <xdr:cNvPr id="65" name="Ink 64">
              <a:extLst>
                <a:ext uri="{FF2B5EF4-FFF2-40B4-BE49-F238E27FC236}">
                  <a16:creationId xmlns:a16="http://schemas.microsoft.com/office/drawing/2014/main" id="{352B1F10-8D53-13A0-531C-B9796FAC8A1A}"/>
                </a:ext>
              </a:extLst>
            </xdr:cNvPr>
            <xdr:cNvPicPr/>
          </xdr:nvPicPr>
          <xdr:blipFill>
            <a:blip xmlns:r="http://schemas.openxmlformats.org/officeDocument/2006/relationships" r:embed="rId52"/>
            <a:stretch>
              <a:fillRect/>
            </a:stretch>
          </xdr:blipFill>
          <xdr:spPr>
            <a:xfrm>
              <a:off x="480246" y="793973"/>
              <a:ext cx="405709" cy="172897"/>
            </a:xfrm>
            <a:prstGeom prst="rect">
              <a:avLst/>
            </a:prstGeom>
          </xdr:spPr>
        </xdr:pic>
      </mc:Fallback>
    </mc:AlternateContent>
    <xdr:clientData/>
  </xdr:twoCellAnchor>
  <xdr:twoCellAnchor editAs="oneCell">
    <xdr:from>
      <xdr:col>3</xdr:col>
      <xdr:colOff>295822</xdr:colOff>
      <xdr:row>4</xdr:row>
      <xdr:rowOff>26362</xdr:rowOff>
    </xdr:from>
    <xdr:to>
      <xdr:col>3</xdr:col>
      <xdr:colOff>417502</xdr:colOff>
      <xdr:row>4</xdr:row>
      <xdr:rowOff>170444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3">
          <xdr14:nvContentPartPr>
            <xdr14:cNvPr id="72" name="Ink 71">
              <a:extLst>
                <a:ext uri="{FF2B5EF4-FFF2-40B4-BE49-F238E27FC236}">
                  <a16:creationId xmlns:a16="http://schemas.microsoft.com/office/drawing/2014/main" id="{92E8D6F1-F7CF-7D01-E40B-23A162246B2F}"/>
                </a:ext>
              </a:extLst>
            </xdr14:cNvPr>
            <xdr14:cNvContentPartPr/>
          </xdr14:nvContentPartPr>
          <xdr14:nvPr macro=""/>
          <xdr14:xfrm>
            <a:off x="2238922" y="757882"/>
            <a:ext cx="121680" cy="139320"/>
          </xdr14:xfrm>
        </xdr:contentPart>
      </mc:Choice>
      <mc:Fallback xmlns="">
        <xdr:pic>
          <xdr:nvPicPr>
            <xdr:cNvPr id="72" name="Ink 71">
              <a:extLst>
                <a:ext uri="{FF2B5EF4-FFF2-40B4-BE49-F238E27FC236}">
                  <a16:creationId xmlns:a16="http://schemas.microsoft.com/office/drawing/2014/main" id="{92E8D6F1-F7CF-7D01-E40B-23A162246B2F}"/>
                </a:ext>
              </a:extLst>
            </xdr:cNvPr>
            <xdr:cNvPicPr/>
          </xdr:nvPicPr>
          <xdr:blipFill>
            <a:blip xmlns:r="http://schemas.openxmlformats.org/officeDocument/2006/relationships" r:embed="rId54"/>
            <a:stretch>
              <a:fillRect/>
            </a:stretch>
          </xdr:blipFill>
          <xdr:spPr>
            <a:xfrm>
              <a:off x="2232802" y="751762"/>
              <a:ext cx="133920" cy="151560"/>
            </a:xfrm>
            <a:prstGeom prst="rect">
              <a:avLst/>
            </a:prstGeom>
          </xdr:spPr>
        </xdr:pic>
      </mc:Fallback>
    </mc:AlternateContent>
    <xdr:clientData/>
  </xdr:twoCellAnchor>
  <xdr:twoCellAnchor editAs="oneCell">
    <xdr:from>
      <xdr:col>2</xdr:col>
      <xdr:colOff>522600</xdr:colOff>
      <xdr:row>4</xdr:row>
      <xdr:rowOff>37080</xdr:rowOff>
    </xdr:from>
    <xdr:to>
      <xdr:col>3</xdr:col>
      <xdr:colOff>143182</xdr:colOff>
      <xdr:row>4</xdr:row>
      <xdr:rowOff>161002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5">
          <xdr14:nvContentPartPr>
            <xdr14:cNvPr id="73" name="Ink 72">
              <a:extLst>
                <a:ext uri="{FF2B5EF4-FFF2-40B4-BE49-F238E27FC236}">
                  <a16:creationId xmlns:a16="http://schemas.microsoft.com/office/drawing/2014/main" id="{5085E962-A7DF-5669-F037-E4C9A2F4151D}"/>
                </a:ext>
              </a:extLst>
            </xdr14:cNvPr>
            <xdr14:cNvContentPartPr/>
          </xdr14:nvContentPartPr>
          <xdr14:nvPr macro=""/>
          <xdr14:xfrm>
            <a:off x="1818000" y="768600"/>
            <a:ext cx="268282" cy="123922"/>
          </xdr14:xfrm>
        </xdr:contentPart>
      </mc:Choice>
      <mc:Fallback xmlns="">
        <xdr:pic>
          <xdr:nvPicPr>
            <xdr:cNvPr id="73" name="Ink 72">
              <a:extLst>
                <a:ext uri="{FF2B5EF4-FFF2-40B4-BE49-F238E27FC236}">
                  <a16:creationId xmlns:a16="http://schemas.microsoft.com/office/drawing/2014/main" id="{5085E962-A7DF-5669-F037-E4C9A2F4151D}"/>
                </a:ext>
              </a:extLst>
            </xdr:cNvPr>
            <xdr:cNvPicPr/>
          </xdr:nvPicPr>
          <xdr:blipFill>
            <a:blip xmlns:r="http://schemas.openxmlformats.org/officeDocument/2006/relationships" r:embed="rId56"/>
            <a:stretch>
              <a:fillRect/>
            </a:stretch>
          </xdr:blipFill>
          <xdr:spPr>
            <a:xfrm>
              <a:off x="1811769" y="762476"/>
              <a:ext cx="280743" cy="136170"/>
            </a:xfrm>
            <a:prstGeom prst="rect">
              <a:avLst/>
            </a:prstGeom>
          </xdr:spPr>
        </xdr:pic>
      </mc:Fallback>
    </mc:AlternateContent>
    <xdr:clientData/>
  </xdr:twoCellAnchor>
  <xdr:twoCellAnchor editAs="oneCell">
    <xdr:from>
      <xdr:col>2</xdr:col>
      <xdr:colOff>277162</xdr:colOff>
      <xdr:row>4</xdr:row>
      <xdr:rowOff>37440</xdr:rowOff>
    </xdr:from>
    <xdr:to>
      <xdr:col>2</xdr:col>
      <xdr:colOff>381120</xdr:colOff>
      <xdr:row>5</xdr:row>
      <xdr:rowOff>19800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7">
          <xdr14:nvContentPartPr>
            <xdr14:cNvPr id="74" name="Ink 73">
              <a:extLst>
                <a:ext uri="{FF2B5EF4-FFF2-40B4-BE49-F238E27FC236}">
                  <a16:creationId xmlns:a16="http://schemas.microsoft.com/office/drawing/2014/main" id="{42EE5BBA-90A3-3249-21A5-537A32F2AA39}"/>
                </a:ext>
              </a:extLst>
            </xdr14:cNvPr>
            <xdr14:cNvContentPartPr/>
          </xdr14:nvContentPartPr>
          <xdr14:nvPr macro=""/>
          <xdr14:xfrm>
            <a:off x="1572562" y="768960"/>
            <a:ext cx="103958" cy="165240"/>
          </xdr14:xfrm>
        </xdr:contentPart>
      </mc:Choice>
      <mc:Fallback xmlns="">
        <xdr:pic>
          <xdr:nvPicPr>
            <xdr:cNvPr id="74" name="Ink 73">
              <a:extLst>
                <a:ext uri="{FF2B5EF4-FFF2-40B4-BE49-F238E27FC236}">
                  <a16:creationId xmlns:a16="http://schemas.microsoft.com/office/drawing/2014/main" id="{42EE5BBA-90A3-3249-21A5-537A32F2AA39}"/>
                </a:ext>
              </a:extLst>
            </xdr:cNvPr>
            <xdr:cNvPicPr/>
          </xdr:nvPicPr>
          <xdr:blipFill>
            <a:blip xmlns:r="http://schemas.openxmlformats.org/officeDocument/2006/relationships" r:embed="rId58"/>
            <a:stretch>
              <a:fillRect/>
            </a:stretch>
          </xdr:blipFill>
          <xdr:spPr>
            <a:xfrm>
              <a:off x="1566651" y="762840"/>
              <a:ext cx="115779" cy="177480"/>
            </a:xfrm>
            <a:prstGeom prst="rect">
              <a:avLst/>
            </a:prstGeom>
          </xdr:spPr>
        </xdr:pic>
      </mc:Fallback>
    </mc:AlternateContent>
    <xdr:clientData/>
  </xdr:twoCellAnchor>
  <xdr:twoCellAnchor editAs="oneCell">
    <xdr:from>
      <xdr:col>2</xdr:col>
      <xdr:colOff>118320</xdr:colOff>
      <xdr:row>5</xdr:row>
      <xdr:rowOff>179280</xdr:rowOff>
    </xdr:from>
    <xdr:to>
      <xdr:col>3</xdr:col>
      <xdr:colOff>390142</xdr:colOff>
      <xdr:row>7</xdr:row>
      <xdr:rowOff>802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9">
          <xdr14:nvContentPartPr>
            <xdr14:cNvPr id="97" name="Ink 96">
              <a:extLst>
                <a:ext uri="{FF2B5EF4-FFF2-40B4-BE49-F238E27FC236}">
                  <a16:creationId xmlns:a16="http://schemas.microsoft.com/office/drawing/2014/main" id="{7892F0AF-75D8-ECD5-DB48-F4AAC7A76505}"/>
                </a:ext>
              </a:extLst>
            </xdr14:cNvPr>
            <xdr14:cNvContentPartPr/>
          </xdr14:nvContentPartPr>
          <xdr14:nvPr macro=""/>
          <xdr14:xfrm>
            <a:off x="1413720" y="1093680"/>
            <a:ext cx="919522" cy="187282"/>
          </xdr14:xfrm>
        </xdr:contentPart>
      </mc:Choice>
      <mc:Fallback xmlns="">
        <xdr:pic>
          <xdr:nvPicPr>
            <xdr:cNvPr id="97" name="Ink 96">
              <a:extLst>
                <a:ext uri="{FF2B5EF4-FFF2-40B4-BE49-F238E27FC236}">
                  <a16:creationId xmlns:a16="http://schemas.microsoft.com/office/drawing/2014/main" id="{7892F0AF-75D8-ECD5-DB48-F4AAC7A76505}"/>
                </a:ext>
              </a:extLst>
            </xdr:cNvPr>
            <xdr:cNvPicPr/>
          </xdr:nvPicPr>
          <xdr:blipFill>
            <a:blip xmlns:r="http://schemas.openxmlformats.org/officeDocument/2006/relationships" r:embed="rId60"/>
            <a:stretch>
              <a:fillRect/>
            </a:stretch>
          </xdr:blipFill>
          <xdr:spPr>
            <a:xfrm>
              <a:off x="1407568" y="1087557"/>
              <a:ext cx="931826" cy="199527"/>
            </a:xfrm>
            <a:prstGeom prst="rect">
              <a:avLst/>
            </a:prstGeom>
          </xdr:spPr>
        </xdr:pic>
      </mc:Fallback>
    </mc:AlternateContent>
    <xdr:clientData/>
  </xdr:twoCellAnchor>
  <xdr:twoCellAnchor editAs="oneCell">
    <xdr:from>
      <xdr:col>1</xdr:col>
      <xdr:colOff>350662</xdr:colOff>
      <xdr:row>6</xdr:row>
      <xdr:rowOff>57960</xdr:rowOff>
    </xdr:from>
    <xdr:to>
      <xdr:col>1</xdr:col>
      <xdr:colOff>636142</xdr:colOff>
      <xdr:row>7</xdr:row>
      <xdr:rowOff>67402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1">
          <xdr14:nvContentPartPr>
            <xdr14:cNvPr id="98" name="Ink 97">
              <a:extLst>
                <a:ext uri="{FF2B5EF4-FFF2-40B4-BE49-F238E27FC236}">
                  <a16:creationId xmlns:a16="http://schemas.microsoft.com/office/drawing/2014/main" id="{2BC0C6C8-5EC3-48A4-3D9D-2999BE23306A}"/>
                </a:ext>
              </a:extLst>
            </xdr14:cNvPr>
            <xdr14:cNvContentPartPr/>
          </xdr14:nvContentPartPr>
          <xdr14:nvPr macro=""/>
          <xdr14:xfrm>
            <a:off x="998362" y="1155240"/>
            <a:ext cx="285480" cy="192322"/>
          </xdr14:xfrm>
        </xdr:contentPart>
      </mc:Choice>
      <mc:Fallback xmlns="">
        <xdr:pic>
          <xdr:nvPicPr>
            <xdr:cNvPr id="98" name="Ink 97">
              <a:extLst>
                <a:ext uri="{FF2B5EF4-FFF2-40B4-BE49-F238E27FC236}">
                  <a16:creationId xmlns:a16="http://schemas.microsoft.com/office/drawing/2014/main" id="{2BC0C6C8-5EC3-48A4-3D9D-2999BE23306A}"/>
                </a:ext>
              </a:extLst>
            </xdr:cNvPr>
            <xdr:cNvPicPr/>
          </xdr:nvPicPr>
          <xdr:blipFill>
            <a:blip xmlns:r="http://schemas.openxmlformats.org/officeDocument/2006/relationships" r:embed="rId62"/>
            <a:stretch>
              <a:fillRect/>
            </a:stretch>
          </xdr:blipFill>
          <xdr:spPr>
            <a:xfrm>
              <a:off x="992148" y="1149117"/>
              <a:ext cx="297908" cy="204567"/>
            </a:xfrm>
            <a:prstGeom prst="rect">
              <a:avLst/>
            </a:prstGeom>
          </xdr:spPr>
        </xdr:pic>
      </mc:Fallback>
    </mc:AlternateContent>
    <xdr:clientData/>
  </xdr:twoCellAnchor>
  <xdr:twoCellAnchor editAs="oneCell">
    <xdr:from>
      <xdr:col>0</xdr:col>
      <xdr:colOff>427042</xdr:colOff>
      <xdr:row>6</xdr:row>
      <xdr:rowOff>21322</xdr:rowOff>
    </xdr:from>
    <xdr:to>
      <xdr:col>1</xdr:col>
      <xdr:colOff>172184</xdr:colOff>
      <xdr:row>6</xdr:row>
      <xdr:rowOff>171884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3">
          <xdr14:nvContentPartPr>
            <xdr14:cNvPr id="99" name="Ink 98">
              <a:extLst>
                <a:ext uri="{FF2B5EF4-FFF2-40B4-BE49-F238E27FC236}">
                  <a16:creationId xmlns:a16="http://schemas.microsoft.com/office/drawing/2014/main" id="{998DF7B3-6FEB-E3DC-2069-0DA8D48B188B}"/>
                </a:ext>
              </a:extLst>
            </xdr14:cNvPr>
            <xdr14:cNvContentPartPr/>
          </xdr14:nvContentPartPr>
          <xdr14:nvPr macro=""/>
          <xdr14:xfrm>
            <a:off x="427042" y="1118602"/>
            <a:ext cx="388080" cy="145800"/>
          </xdr14:xfrm>
        </xdr:contentPart>
      </mc:Choice>
      <mc:Fallback xmlns="">
        <xdr:pic>
          <xdr:nvPicPr>
            <xdr:cNvPr id="99" name="Ink 98">
              <a:extLst>
                <a:ext uri="{FF2B5EF4-FFF2-40B4-BE49-F238E27FC236}">
                  <a16:creationId xmlns:a16="http://schemas.microsoft.com/office/drawing/2014/main" id="{998DF7B3-6FEB-E3DC-2069-0DA8D48B188B}"/>
                </a:ext>
              </a:extLst>
            </xdr:cNvPr>
            <xdr:cNvPicPr/>
          </xdr:nvPicPr>
          <xdr:blipFill>
            <a:blip xmlns:r="http://schemas.openxmlformats.org/officeDocument/2006/relationships" r:embed="rId64"/>
            <a:stretch>
              <a:fillRect/>
            </a:stretch>
          </xdr:blipFill>
          <xdr:spPr>
            <a:xfrm>
              <a:off x="420922" y="1112482"/>
              <a:ext cx="400320" cy="158040"/>
            </a:xfrm>
            <a:prstGeom prst="rect">
              <a:avLst/>
            </a:prstGeom>
          </xdr:spPr>
        </xdr:pic>
      </mc:Fallback>
    </mc:AlternateContent>
    <xdr:clientData/>
  </xdr:twoCellAnchor>
  <xdr:twoCellAnchor editAs="oneCell">
    <xdr:from>
      <xdr:col>1</xdr:col>
      <xdr:colOff>341940</xdr:colOff>
      <xdr:row>8</xdr:row>
      <xdr:rowOff>30682</xdr:rowOff>
    </xdr:from>
    <xdr:to>
      <xdr:col>1</xdr:col>
      <xdr:colOff>779864</xdr:colOff>
      <xdr:row>8</xdr:row>
      <xdr:rowOff>145162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5">
          <xdr14:nvContentPartPr>
            <xdr14:cNvPr id="106" name="Ink 105">
              <a:extLst>
                <a:ext uri="{FF2B5EF4-FFF2-40B4-BE49-F238E27FC236}">
                  <a16:creationId xmlns:a16="http://schemas.microsoft.com/office/drawing/2014/main" id="{29786EB5-5DF1-B765-6273-74E5C8E1C968}"/>
                </a:ext>
              </a:extLst>
            </xdr14:cNvPr>
            <xdr14:cNvContentPartPr/>
          </xdr14:nvContentPartPr>
          <xdr14:nvPr macro=""/>
          <xdr14:xfrm>
            <a:off x="989640" y="1493722"/>
            <a:ext cx="433162" cy="114480"/>
          </xdr14:xfrm>
        </xdr:contentPart>
      </mc:Choice>
      <mc:Fallback xmlns="">
        <xdr:pic>
          <xdr:nvPicPr>
            <xdr:cNvPr id="106" name="Ink 105">
              <a:extLst>
                <a:ext uri="{FF2B5EF4-FFF2-40B4-BE49-F238E27FC236}">
                  <a16:creationId xmlns:a16="http://schemas.microsoft.com/office/drawing/2014/main" id="{29786EB5-5DF1-B765-6273-74E5C8E1C968}"/>
                </a:ext>
              </a:extLst>
            </xdr:cNvPr>
            <xdr:cNvPicPr/>
          </xdr:nvPicPr>
          <xdr:blipFill>
            <a:blip xmlns:r="http://schemas.openxmlformats.org/officeDocument/2006/relationships" r:embed="rId66"/>
            <a:stretch>
              <a:fillRect/>
            </a:stretch>
          </xdr:blipFill>
          <xdr:spPr>
            <a:xfrm>
              <a:off x="983514" y="1487362"/>
              <a:ext cx="445415" cy="127200"/>
            </a:xfrm>
            <a:prstGeom prst="rect">
              <a:avLst/>
            </a:prstGeom>
          </xdr:spPr>
        </xdr:pic>
      </mc:Fallback>
    </mc:AlternateContent>
    <xdr:clientData/>
  </xdr:twoCellAnchor>
  <xdr:twoCellAnchor editAs="oneCell">
    <xdr:from>
      <xdr:col>0</xdr:col>
      <xdr:colOff>420480</xdr:colOff>
      <xdr:row>8</xdr:row>
      <xdr:rowOff>72360</xdr:rowOff>
    </xdr:from>
    <xdr:to>
      <xdr:col>0</xdr:col>
      <xdr:colOff>420840</xdr:colOff>
      <xdr:row>8</xdr:row>
      <xdr:rowOff>77842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7">
          <xdr14:nvContentPartPr>
            <xdr14:cNvPr id="107" name="Ink 106">
              <a:extLst>
                <a:ext uri="{FF2B5EF4-FFF2-40B4-BE49-F238E27FC236}">
                  <a16:creationId xmlns:a16="http://schemas.microsoft.com/office/drawing/2014/main" id="{5C79E664-C984-57D2-4C1B-DE8F121023A5}"/>
                </a:ext>
              </a:extLst>
            </xdr14:cNvPr>
            <xdr14:cNvContentPartPr/>
          </xdr14:nvContentPartPr>
          <xdr14:nvPr macro=""/>
          <xdr14:xfrm>
            <a:off x="420480" y="1535400"/>
            <a:ext cx="360" cy="720"/>
          </xdr14:xfrm>
        </xdr:contentPart>
      </mc:Choice>
      <mc:Fallback xmlns="">
        <xdr:pic>
          <xdr:nvPicPr>
            <xdr:cNvPr id="107" name="Ink 106">
              <a:extLst>
                <a:ext uri="{FF2B5EF4-FFF2-40B4-BE49-F238E27FC236}">
                  <a16:creationId xmlns:a16="http://schemas.microsoft.com/office/drawing/2014/main" id="{5C79E664-C984-57D2-4C1B-DE8F121023A5}"/>
                </a:ext>
              </a:extLst>
            </xdr:cNvPr>
            <xdr:cNvPicPr/>
          </xdr:nvPicPr>
          <xdr:blipFill>
            <a:blip xmlns:r="http://schemas.openxmlformats.org/officeDocument/2006/relationships" r:embed="rId68"/>
            <a:stretch>
              <a:fillRect/>
            </a:stretch>
          </xdr:blipFill>
          <xdr:spPr>
            <a:xfrm>
              <a:off x="414360" y="1529280"/>
              <a:ext cx="12600" cy="12960"/>
            </a:xfrm>
            <a:prstGeom prst="rect">
              <a:avLst/>
            </a:prstGeom>
          </xdr:spPr>
        </xdr:pic>
      </mc:Fallback>
    </mc:AlternateContent>
    <xdr:clientData/>
  </xdr:twoCellAnchor>
  <xdr:twoCellAnchor editAs="oneCell">
    <xdr:from>
      <xdr:col>0</xdr:col>
      <xdr:colOff>325162</xdr:colOff>
      <xdr:row>9</xdr:row>
      <xdr:rowOff>94402</xdr:rowOff>
    </xdr:from>
    <xdr:to>
      <xdr:col>1</xdr:col>
      <xdr:colOff>770700</xdr:colOff>
      <xdr:row>10</xdr:row>
      <xdr:rowOff>134804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9">
          <xdr14:nvContentPartPr>
            <xdr14:cNvPr id="115" name="Ink 114">
              <a:extLst>
                <a:ext uri="{FF2B5EF4-FFF2-40B4-BE49-F238E27FC236}">
                  <a16:creationId xmlns:a16="http://schemas.microsoft.com/office/drawing/2014/main" id="{96F70D49-C4CB-1CA7-8F6E-C9566A4236DC}"/>
                </a:ext>
              </a:extLst>
            </xdr14:cNvPr>
            <xdr14:cNvContentPartPr/>
          </xdr14:nvContentPartPr>
          <xdr14:nvPr macro=""/>
          <xdr14:xfrm>
            <a:off x="325162" y="1740322"/>
            <a:ext cx="1093238" cy="218520"/>
          </xdr14:xfrm>
        </xdr:contentPart>
      </mc:Choice>
      <mc:Fallback xmlns="">
        <xdr:pic>
          <xdr:nvPicPr>
            <xdr:cNvPr id="115" name="Ink 114">
              <a:extLst>
                <a:ext uri="{FF2B5EF4-FFF2-40B4-BE49-F238E27FC236}">
                  <a16:creationId xmlns:a16="http://schemas.microsoft.com/office/drawing/2014/main" id="{96F70D49-C4CB-1CA7-8F6E-C9566A4236DC}"/>
                </a:ext>
              </a:extLst>
            </xdr:cNvPr>
            <xdr:cNvPicPr/>
          </xdr:nvPicPr>
          <xdr:blipFill>
            <a:blip xmlns:r="http://schemas.openxmlformats.org/officeDocument/2006/relationships" r:embed="rId70"/>
            <a:stretch>
              <a:fillRect/>
            </a:stretch>
          </xdr:blipFill>
          <xdr:spPr>
            <a:xfrm>
              <a:off x="319042" y="1734202"/>
              <a:ext cx="1105477" cy="230760"/>
            </a:xfrm>
            <a:prstGeom prst="rect">
              <a:avLst/>
            </a:prstGeom>
          </xdr:spPr>
        </xdr:pic>
      </mc:Fallback>
    </mc:AlternateContent>
    <xdr:clientData/>
  </xdr:twoCellAnchor>
  <xdr:twoCellAnchor editAs="oneCell">
    <xdr:from>
      <xdr:col>4</xdr:col>
      <xdr:colOff>532200</xdr:colOff>
      <xdr:row>3</xdr:row>
      <xdr:rowOff>159840</xdr:rowOff>
    </xdr:from>
    <xdr:to>
      <xdr:col>4</xdr:col>
      <xdr:colOff>601320</xdr:colOff>
      <xdr:row>4</xdr:row>
      <xdr:rowOff>49402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1">
          <xdr14:nvContentPartPr>
            <xdr14:cNvPr id="118" name="Ink 117">
              <a:extLst>
                <a:ext uri="{FF2B5EF4-FFF2-40B4-BE49-F238E27FC236}">
                  <a16:creationId xmlns:a16="http://schemas.microsoft.com/office/drawing/2014/main" id="{1446E030-C706-469C-0C00-A55ED61FA883}"/>
                </a:ext>
              </a:extLst>
            </xdr14:cNvPr>
            <xdr14:cNvContentPartPr/>
          </xdr14:nvContentPartPr>
          <xdr14:nvPr macro=""/>
          <xdr14:xfrm>
            <a:off x="3123000" y="708480"/>
            <a:ext cx="69120" cy="67680"/>
          </xdr14:xfrm>
        </xdr:contentPart>
      </mc:Choice>
      <mc:Fallback xmlns="">
        <xdr:pic>
          <xdr:nvPicPr>
            <xdr:cNvPr id="118" name="Ink 117">
              <a:extLst>
                <a:ext uri="{FF2B5EF4-FFF2-40B4-BE49-F238E27FC236}">
                  <a16:creationId xmlns:a16="http://schemas.microsoft.com/office/drawing/2014/main" id="{1446E030-C706-469C-0C00-A55ED61FA883}"/>
                </a:ext>
              </a:extLst>
            </xdr:cNvPr>
            <xdr:cNvPicPr/>
          </xdr:nvPicPr>
          <xdr:blipFill>
            <a:blip xmlns:r="http://schemas.openxmlformats.org/officeDocument/2006/relationships" r:embed="rId72"/>
            <a:stretch>
              <a:fillRect/>
            </a:stretch>
          </xdr:blipFill>
          <xdr:spPr>
            <a:xfrm>
              <a:off x="3116880" y="702360"/>
              <a:ext cx="81360" cy="79920"/>
            </a:xfrm>
            <a:prstGeom prst="rect">
              <a:avLst/>
            </a:prstGeom>
          </xdr:spPr>
        </xdr:pic>
      </mc:Fallback>
    </mc:AlternateContent>
    <xdr:clientData/>
  </xdr:twoCellAnchor>
  <xdr:twoCellAnchor editAs="oneCell">
    <xdr:from>
      <xdr:col>5</xdr:col>
      <xdr:colOff>91500</xdr:colOff>
      <xdr:row>3</xdr:row>
      <xdr:rowOff>167400</xdr:rowOff>
    </xdr:from>
    <xdr:to>
      <xdr:col>5</xdr:col>
      <xdr:colOff>179062</xdr:colOff>
      <xdr:row>4</xdr:row>
      <xdr:rowOff>55522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3">
          <xdr14:nvContentPartPr>
            <xdr14:cNvPr id="119" name="Ink 118">
              <a:extLst>
                <a:ext uri="{FF2B5EF4-FFF2-40B4-BE49-F238E27FC236}">
                  <a16:creationId xmlns:a16="http://schemas.microsoft.com/office/drawing/2014/main" id="{369FE1D3-568C-0349-8BBD-F40EC167F547}"/>
                </a:ext>
              </a:extLst>
            </xdr14:cNvPr>
            <xdr14:cNvContentPartPr/>
          </xdr14:nvContentPartPr>
          <xdr14:nvPr macro=""/>
          <xdr14:xfrm>
            <a:off x="3330000" y="716040"/>
            <a:ext cx="82800" cy="66240"/>
          </xdr14:xfrm>
        </xdr:contentPart>
      </mc:Choice>
      <mc:Fallback xmlns="">
        <xdr:pic>
          <xdr:nvPicPr>
            <xdr:cNvPr id="119" name="Ink 118">
              <a:extLst>
                <a:ext uri="{FF2B5EF4-FFF2-40B4-BE49-F238E27FC236}">
                  <a16:creationId xmlns:a16="http://schemas.microsoft.com/office/drawing/2014/main" id="{369FE1D3-568C-0349-8BBD-F40EC167F547}"/>
                </a:ext>
              </a:extLst>
            </xdr:cNvPr>
            <xdr:cNvPicPr/>
          </xdr:nvPicPr>
          <xdr:blipFill>
            <a:blip xmlns:r="http://schemas.openxmlformats.org/officeDocument/2006/relationships" r:embed="rId74"/>
            <a:stretch>
              <a:fillRect/>
            </a:stretch>
          </xdr:blipFill>
          <xdr:spPr>
            <a:xfrm>
              <a:off x="3323880" y="709920"/>
              <a:ext cx="95040" cy="78480"/>
            </a:xfrm>
            <a:prstGeom prst="rect">
              <a:avLst/>
            </a:prstGeom>
          </xdr:spPr>
        </xdr:pic>
      </mc:Fallback>
    </mc:AlternateContent>
    <xdr:clientData/>
  </xdr:twoCellAnchor>
  <xdr:twoCellAnchor editAs="oneCell">
    <xdr:from>
      <xdr:col>4</xdr:col>
      <xdr:colOff>162922</xdr:colOff>
      <xdr:row>3</xdr:row>
      <xdr:rowOff>68760</xdr:rowOff>
    </xdr:from>
    <xdr:to>
      <xdr:col>4</xdr:col>
      <xdr:colOff>312600</xdr:colOff>
      <xdr:row>4</xdr:row>
      <xdr:rowOff>29160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5">
          <xdr14:nvContentPartPr>
            <xdr14:cNvPr id="120" name="Ink 119">
              <a:extLst>
                <a:ext uri="{FF2B5EF4-FFF2-40B4-BE49-F238E27FC236}">
                  <a16:creationId xmlns:a16="http://schemas.microsoft.com/office/drawing/2014/main" id="{C518359A-2CF5-A868-6B01-32063C7FB1AD}"/>
                </a:ext>
              </a:extLst>
            </xdr14:cNvPr>
            <xdr14:cNvContentPartPr/>
          </xdr14:nvContentPartPr>
          <xdr14:nvPr macro=""/>
          <xdr14:xfrm>
            <a:off x="2753722" y="617400"/>
            <a:ext cx="149678" cy="143280"/>
          </xdr14:xfrm>
        </xdr:contentPart>
      </mc:Choice>
      <mc:Fallback xmlns="">
        <xdr:pic>
          <xdr:nvPicPr>
            <xdr:cNvPr id="120" name="Ink 119">
              <a:extLst>
                <a:ext uri="{FF2B5EF4-FFF2-40B4-BE49-F238E27FC236}">
                  <a16:creationId xmlns:a16="http://schemas.microsoft.com/office/drawing/2014/main" id="{C518359A-2CF5-A868-6B01-32063C7FB1AD}"/>
                </a:ext>
              </a:extLst>
            </xdr:cNvPr>
            <xdr:cNvPicPr/>
          </xdr:nvPicPr>
          <xdr:blipFill>
            <a:blip xmlns:r="http://schemas.openxmlformats.org/officeDocument/2006/relationships" r:embed="rId76"/>
            <a:stretch>
              <a:fillRect/>
            </a:stretch>
          </xdr:blipFill>
          <xdr:spPr>
            <a:xfrm>
              <a:off x="2747605" y="611265"/>
              <a:ext cx="161911" cy="155551"/>
            </a:xfrm>
            <a:prstGeom prst="rect">
              <a:avLst/>
            </a:prstGeom>
          </xdr:spPr>
        </xdr:pic>
      </mc:Fallback>
    </mc:AlternateContent>
    <xdr:clientData/>
  </xdr:twoCellAnchor>
  <xdr:twoCellAnchor editAs="oneCell">
    <xdr:from>
      <xdr:col>2</xdr:col>
      <xdr:colOff>540682</xdr:colOff>
      <xdr:row>9</xdr:row>
      <xdr:rowOff>105562</xdr:rowOff>
    </xdr:from>
    <xdr:to>
      <xdr:col>3</xdr:col>
      <xdr:colOff>209062</xdr:colOff>
      <xdr:row>10</xdr:row>
      <xdr:rowOff>49762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7">
          <xdr14:nvContentPartPr>
            <xdr14:cNvPr id="125" name="Ink 124">
              <a:extLst>
                <a:ext uri="{FF2B5EF4-FFF2-40B4-BE49-F238E27FC236}">
                  <a16:creationId xmlns:a16="http://schemas.microsoft.com/office/drawing/2014/main" id="{753ADC83-8402-2B79-7802-A9A985132871}"/>
                </a:ext>
              </a:extLst>
            </xdr14:cNvPr>
            <xdr14:cNvContentPartPr/>
          </xdr14:nvContentPartPr>
          <xdr14:nvPr macro=""/>
          <xdr14:xfrm>
            <a:off x="1836082" y="1751482"/>
            <a:ext cx="316080" cy="127080"/>
          </xdr14:xfrm>
        </xdr:contentPart>
      </mc:Choice>
      <mc:Fallback xmlns="">
        <xdr:pic>
          <xdr:nvPicPr>
            <xdr:cNvPr id="125" name="Ink 124">
              <a:extLst>
                <a:ext uri="{FF2B5EF4-FFF2-40B4-BE49-F238E27FC236}">
                  <a16:creationId xmlns:a16="http://schemas.microsoft.com/office/drawing/2014/main" id="{753ADC83-8402-2B79-7802-A9A985132871}"/>
                </a:ext>
              </a:extLst>
            </xdr:cNvPr>
            <xdr:cNvPicPr/>
          </xdr:nvPicPr>
          <xdr:blipFill>
            <a:blip xmlns:r="http://schemas.openxmlformats.org/officeDocument/2006/relationships" r:embed="rId78"/>
            <a:stretch>
              <a:fillRect/>
            </a:stretch>
          </xdr:blipFill>
          <xdr:spPr>
            <a:xfrm>
              <a:off x="1829962" y="1745362"/>
              <a:ext cx="328320" cy="139320"/>
            </a:xfrm>
            <a:prstGeom prst="rect">
              <a:avLst/>
            </a:prstGeom>
          </xdr:spPr>
        </xdr:pic>
      </mc:Fallback>
    </mc:AlternateContent>
    <xdr:clientData/>
  </xdr:twoCellAnchor>
  <xdr:twoCellAnchor editAs="oneCell">
    <xdr:from>
      <xdr:col>5</xdr:col>
      <xdr:colOff>200302</xdr:colOff>
      <xdr:row>5</xdr:row>
      <xdr:rowOff>38962</xdr:rowOff>
    </xdr:from>
    <xdr:to>
      <xdr:col>7</xdr:col>
      <xdr:colOff>523102</xdr:colOff>
      <xdr:row>6</xdr:row>
      <xdr:rowOff>57682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9">
          <xdr14:nvContentPartPr>
            <xdr14:cNvPr id="148" name="Ink 147">
              <a:extLst>
                <a:ext uri="{FF2B5EF4-FFF2-40B4-BE49-F238E27FC236}">
                  <a16:creationId xmlns:a16="http://schemas.microsoft.com/office/drawing/2014/main" id="{B11C5AE3-D1A7-CF45-FE58-FB6332ED2E5B}"/>
                </a:ext>
              </a:extLst>
            </xdr14:cNvPr>
            <xdr14:cNvContentPartPr/>
          </xdr14:nvContentPartPr>
          <xdr14:nvPr macro=""/>
          <xdr14:xfrm>
            <a:off x="3438802" y="953362"/>
            <a:ext cx="1618200" cy="201600"/>
          </xdr14:xfrm>
        </xdr:contentPart>
      </mc:Choice>
      <mc:Fallback xmlns="">
        <xdr:pic>
          <xdr:nvPicPr>
            <xdr:cNvPr id="148" name="Ink 147">
              <a:extLst>
                <a:ext uri="{FF2B5EF4-FFF2-40B4-BE49-F238E27FC236}">
                  <a16:creationId xmlns:a16="http://schemas.microsoft.com/office/drawing/2014/main" id="{B11C5AE3-D1A7-CF45-FE58-FB6332ED2E5B}"/>
                </a:ext>
              </a:extLst>
            </xdr:cNvPr>
            <xdr:cNvPicPr/>
          </xdr:nvPicPr>
          <xdr:blipFill>
            <a:blip xmlns:r="http://schemas.openxmlformats.org/officeDocument/2006/relationships" r:embed="rId80"/>
            <a:stretch>
              <a:fillRect/>
            </a:stretch>
          </xdr:blipFill>
          <xdr:spPr>
            <a:xfrm>
              <a:off x="3432664" y="947242"/>
              <a:ext cx="1630476" cy="213840"/>
            </a:xfrm>
            <a:prstGeom prst="rect">
              <a:avLst/>
            </a:prstGeom>
          </xdr:spPr>
        </xdr:pic>
      </mc:Fallback>
    </mc:AlternateContent>
    <xdr:clientData/>
  </xdr:twoCellAnchor>
  <xdr:twoCellAnchor editAs="oneCell">
    <xdr:from>
      <xdr:col>7</xdr:col>
      <xdr:colOff>8302</xdr:colOff>
      <xdr:row>7</xdr:row>
      <xdr:rowOff>11880</xdr:rowOff>
    </xdr:from>
    <xdr:to>
      <xdr:col>7</xdr:col>
      <xdr:colOff>351382</xdr:colOff>
      <xdr:row>8</xdr:row>
      <xdr:rowOff>49402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1">
          <xdr14:nvContentPartPr>
            <xdr14:cNvPr id="164" name="Ink 163">
              <a:extLst>
                <a:ext uri="{FF2B5EF4-FFF2-40B4-BE49-F238E27FC236}">
                  <a16:creationId xmlns:a16="http://schemas.microsoft.com/office/drawing/2014/main" id="{F44F0C91-29D0-4387-DAF0-71D30BFCD25A}"/>
                </a:ext>
              </a:extLst>
            </xdr14:cNvPr>
            <xdr14:cNvContentPartPr/>
          </xdr14:nvContentPartPr>
          <xdr14:nvPr macro=""/>
          <xdr14:xfrm>
            <a:off x="4542202" y="1292040"/>
            <a:ext cx="343080" cy="220402"/>
          </xdr14:xfrm>
        </xdr:contentPart>
      </mc:Choice>
      <mc:Fallback xmlns="">
        <xdr:pic>
          <xdr:nvPicPr>
            <xdr:cNvPr id="164" name="Ink 163">
              <a:extLst>
                <a:ext uri="{FF2B5EF4-FFF2-40B4-BE49-F238E27FC236}">
                  <a16:creationId xmlns:a16="http://schemas.microsoft.com/office/drawing/2014/main" id="{F44F0C91-29D0-4387-DAF0-71D30BFCD25A}"/>
                </a:ext>
              </a:extLst>
            </xdr:cNvPr>
            <xdr:cNvPicPr/>
          </xdr:nvPicPr>
          <xdr:blipFill>
            <a:blip xmlns:r="http://schemas.openxmlformats.org/officeDocument/2006/relationships" r:embed="rId82"/>
            <a:stretch>
              <a:fillRect/>
            </a:stretch>
          </xdr:blipFill>
          <xdr:spPr>
            <a:xfrm>
              <a:off x="4536082" y="1285785"/>
              <a:ext cx="355320" cy="232912"/>
            </a:xfrm>
            <a:prstGeom prst="rect">
              <a:avLst/>
            </a:prstGeom>
          </xdr:spPr>
        </xdr:pic>
      </mc:Fallback>
    </mc:AlternateContent>
    <xdr:clientData/>
  </xdr:twoCellAnchor>
  <xdr:twoCellAnchor editAs="oneCell">
    <xdr:from>
      <xdr:col>5</xdr:col>
      <xdr:colOff>182940</xdr:colOff>
      <xdr:row>6</xdr:row>
      <xdr:rowOff>162442</xdr:rowOff>
    </xdr:from>
    <xdr:to>
      <xdr:col>6</xdr:col>
      <xdr:colOff>401564</xdr:colOff>
      <xdr:row>8</xdr:row>
      <xdr:rowOff>27802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3">
          <xdr14:nvContentPartPr>
            <xdr14:cNvPr id="165" name="Ink 164">
              <a:extLst>
                <a:ext uri="{FF2B5EF4-FFF2-40B4-BE49-F238E27FC236}">
                  <a16:creationId xmlns:a16="http://schemas.microsoft.com/office/drawing/2014/main" id="{4200579D-03B1-5667-0C76-D62ABC673FA8}"/>
                </a:ext>
              </a:extLst>
            </xdr14:cNvPr>
            <xdr14:cNvContentPartPr/>
          </xdr14:nvContentPartPr>
          <xdr14:nvPr macro=""/>
          <xdr14:xfrm>
            <a:off x="3421440" y="1259722"/>
            <a:ext cx="861562" cy="231120"/>
          </xdr14:xfrm>
        </xdr:contentPart>
      </mc:Choice>
      <mc:Fallback xmlns="">
        <xdr:pic>
          <xdr:nvPicPr>
            <xdr:cNvPr id="165" name="Ink 164">
              <a:extLst>
                <a:ext uri="{FF2B5EF4-FFF2-40B4-BE49-F238E27FC236}">
                  <a16:creationId xmlns:a16="http://schemas.microsoft.com/office/drawing/2014/main" id="{4200579D-03B1-5667-0C76-D62ABC673FA8}"/>
                </a:ext>
              </a:extLst>
            </xdr:cNvPr>
            <xdr:cNvPicPr/>
          </xdr:nvPicPr>
          <xdr:blipFill>
            <a:blip xmlns:r="http://schemas.openxmlformats.org/officeDocument/2006/relationships" r:embed="rId84"/>
            <a:stretch>
              <a:fillRect/>
            </a:stretch>
          </xdr:blipFill>
          <xdr:spPr>
            <a:xfrm>
              <a:off x="3415317" y="1253485"/>
              <a:ext cx="873808" cy="243593"/>
            </a:xfrm>
            <a:prstGeom prst="rect">
              <a:avLst/>
            </a:prstGeom>
          </xdr:spPr>
        </xdr:pic>
      </mc:Fallback>
    </mc:AlternateContent>
    <xdr:clientData/>
  </xdr:twoCellAnchor>
  <xdr:twoCellAnchor editAs="oneCell">
    <xdr:from>
      <xdr:col>5</xdr:col>
      <xdr:colOff>200662</xdr:colOff>
      <xdr:row>8</xdr:row>
      <xdr:rowOff>112320</xdr:rowOff>
    </xdr:from>
    <xdr:to>
      <xdr:col>7</xdr:col>
      <xdr:colOff>350302</xdr:colOff>
      <xdr:row>10</xdr:row>
      <xdr:rowOff>19522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5">
          <xdr14:nvContentPartPr>
            <xdr14:cNvPr id="182" name="Ink 181">
              <a:extLst>
                <a:ext uri="{FF2B5EF4-FFF2-40B4-BE49-F238E27FC236}">
                  <a16:creationId xmlns:a16="http://schemas.microsoft.com/office/drawing/2014/main" id="{3CEEDE3A-8531-CBA3-10D0-5503DE9FF4DE}"/>
                </a:ext>
              </a:extLst>
            </xdr14:cNvPr>
            <xdr14:cNvContentPartPr/>
          </xdr14:nvContentPartPr>
          <xdr14:nvPr macro=""/>
          <xdr14:xfrm>
            <a:off x="3439162" y="1575360"/>
            <a:ext cx="1445040" cy="272962"/>
          </xdr14:xfrm>
        </xdr:contentPart>
      </mc:Choice>
      <mc:Fallback xmlns="">
        <xdr:pic>
          <xdr:nvPicPr>
            <xdr:cNvPr id="182" name="Ink 181">
              <a:extLst>
                <a:ext uri="{FF2B5EF4-FFF2-40B4-BE49-F238E27FC236}">
                  <a16:creationId xmlns:a16="http://schemas.microsoft.com/office/drawing/2014/main" id="{3CEEDE3A-8531-CBA3-10D0-5503DE9FF4DE}"/>
                </a:ext>
              </a:extLst>
            </xdr:cNvPr>
            <xdr:cNvPicPr/>
          </xdr:nvPicPr>
          <xdr:blipFill>
            <a:blip xmlns:r="http://schemas.openxmlformats.org/officeDocument/2006/relationships" r:embed="rId86"/>
            <a:stretch>
              <a:fillRect/>
            </a:stretch>
          </xdr:blipFill>
          <xdr:spPr>
            <a:xfrm>
              <a:off x="3433024" y="1569131"/>
              <a:ext cx="1457317" cy="285419"/>
            </a:xfrm>
            <a:prstGeom prst="rect">
              <a:avLst/>
            </a:prstGeom>
          </xdr:spPr>
        </xdr:pic>
      </mc:Fallback>
    </mc:AlternateContent>
    <xdr:clientData/>
  </xdr:twoCellAnchor>
  <xdr:twoCellAnchor editAs="oneCell">
    <xdr:from>
      <xdr:col>2</xdr:col>
      <xdr:colOff>95580</xdr:colOff>
      <xdr:row>29</xdr:row>
      <xdr:rowOff>19080</xdr:rowOff>
    </xdr:from>
    <xdr:to>
      <xdr:col>4</xdr:col>
      <xdr:colOff>7424</xdr:colOff>
      <xdr:row>30</xdr:row>
      <xdr:rowOff>85844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7">
          <xdr14:nvContentPartPr>
            <xdr14:cNvPr id="199" name="Ink 198">
              <a:extLst>
                <a:ext uri="{FF2B5EF4-FFF2-40B4-BE49-F238E27FC236}">
                  <a16:creationId xmlns:a16="http://schemas.microsoft.com/office/drawing/2014/main" id="{24BF65B1-EC9B-8811-72FA-9A83CE49C7D2}"/>
                </a:ext>
              </a:extLst>
            </xdr14:cNvPr>
            <xdr14:cNvContentPartPr/>
          </xdr14:nvContentPartPr>
          <xdr14:nvPr macro=""/>
          <xdr14:xfrm>
            <a:off x="2724480" y="5322600"/>
            <a:ext cx="1202482" cy="244882"/>
          </xdr14:xfrm>
        </xdr:contentPart>
      </mc:Choice>
      <mc:Fallback xmlns="">
        <xdr:pic>
          <xdr:nvPicPr>
            <xdr:cNvPr id="199" name="Ink 198">
              <a:extLst>
                <a:ext uri="{FF2B5EF4-FFF2-40B4-BE49-F238E27FC236}">
                  <a16:creationId xmlns:a16="http://schemas.microsoft.com/office/drawing/2014/main" id="{24BF65B1-EC9B-8811-72FA-9A83CE49C7D2}"/>
                </a:ext>
              </a:extLst>
            </xdr:cNvPr>
            <xdr:cNvPicPr/>
          </xdr:nvPicPr>
          <xdr:blipFill>
            <a:blip xmlns:r="http://schemas.openxmlformats.org/officeDocument/2006/relationships" r:embed="rId88"/>
            <a:stretch>
              <a:fillRect/>
            </a:stretch>
          </xdr:blipFill>
          <xdr:spPr>
            <a:xfrm>
              <a:off x="2718358" y="5316478"/>
              <a:ext cx="1214727" cy="257126"/>
            </a:xfrm>
            <a:prstGeom prst="rect">
              <a:avLst/>
            </a:prstGeom>
          </xdr:spPr>
        </xdr:pic>
      </mc:Fallback>
    </mc:AlternateContent>
    <xdr:clientData/>
  </xdr:twoCellAnchor>
  <xdr:twoCellAnchor editAs="oneCell">
    <xdr:from>
      <xdr:col>2</xdr:col>
      <xdr:colOff>184860</xdr:colOff>
      <xdr:row>30</xdr:row>
      <xdr:rowOff>85680</xdr:rowOff>
    </xdr:from>
    <xdr:to>
      <xdr:col>2</xdr:col>
      <xdr:colOff>293302</xdr:colOff>
      <xdr:row>30</xdr:row>
      <xdr:rowOff>104842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9">
          <xdr14:nvContentPartPr>
            <xdr14:cNvPr id="200" name="Ink 199">
              <a:extLst>
                <a:ext uri="{FF2B5EF4-FFF2-40B4-BE49-F238E27FC236}">
                  <a16:creationId xmlns:a16="http://schemas.microsoft.com/office/drawing/2014/main" id="{0182D011-492B-C570-1C0E-734B28337DAE}"/>
                </a:ext>
              </a:extLst>
            </xdr14:cNvPr>
            <xdr14:cNvContentPartPr/>
          </xdr14:nvContentPartPr>
          <xdr14:nvPr macro=""/>
          <xdr14:xfrm>
            <a:off x="2813760" y="5572080"/>
            <a:ext cx="103680" cy="14400"/>
          </xdr14:xfrm>
        </xdr:contentPart>
      </mc:Choice>
      <mc:Fallback xmlns="">
        <xdr:pic>
          <xdr:nvPicPr>
            <xdr:cNvPr id="200" name="Ink 199">
              <a:extLst>
                <a:ext uri="{FF2B5EF4-FFF2-40B4-BE49-F238E27FC236}">
                  <a16:creationId xmlns:a16="http://schemas.microsoft.com/office/drawing/2014/main" id="{0182D011-492B-C570-1C0E-734B28337DAE}"/>
                </a:ext>
              </a:extLst>
            </xdr:cNvPr>
            <xdr:cNvPicPr/>
          </xdr:nvPicPr>
          <xdr:blipFill>
            <a:blip xmlns:r="http://schemas.openxmlformats.org/officeDocument/2006/relationships" r:embed="rId90"/>
            <a:stretch>
              <a:fillRect/>
            </a:stretch>
          </xdr:blipFill>
          <xdr:spPr>
            <a:xfrm>
              <a:off x="2807640" y="5565960"/>
              <a:ext cx="115920" cy="26640"/>
            </a:xfrm>
            <a:prstGeom prst="rect">
              <a:avLst/>
            </a:prstGeom>
          </xdr:spPr>
        </xdr:pic>
      </mc:Fallback>
    </mc:AlternateContent>
    <xdr:clientData/>
  </xdr:twoCellAnchor>
  <xdr:twoCellAnchor editAs="oneCell">
    <xdr:from>
      <xdr:col>4</xdr:col>
      <xdr:colOff>293542</xdr:colOff>
      <xdr:row>28</xdr:row>
      <xdr:rowOff>172882</xdr:rowOff>
    </xdr:from>
    <xdr:to>
      <xdr:col>5</xdr:col>
      <xdr:colOff>275122</xdr:colOff>
      <xdr:row>29</xdr:row>
      <xdr:rowOff>140924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1">
          <xdr14:nvContentPartPr>
            <xdr14:cNvPr id="214" name="Ink 213">
              <a:extLst>
                <a:ext uri="{FF2B5EF4-FFF2-40B4-BE49-F238E27FC236}">
                  <a16:creationId xmlns:a16="http://schemas.microsoft.com/office/drawing/2014/main" id="{EC539CB4-F427-A497-E723-064ED30D4D73}"/>
                </a:ext>
              </a:extLst>
            </xdr14:cNvPr>
            <xdr14:cNvContentPartPr/>
          </xdr14:nvContentPartPr>
          <xdr14:nvPr macro=""/>
          <xdr14:xfrm>
            <a:off x="4217842" y="5293522"/>
            <a:ext cx="624518" cy="146160"/>
          </xdr14:xfrm>
        </xdr:contentPart>
      </mc:Choice>
      <mc:Fallback xmlns="">
        <xdr:pic>
          <xdr:nvPicPr>
            <xdr:cNvPr id="214" name="Ink 213">
              <a:extLst>
                <a:ext uri="{FF2B5EF4-FFF2-40B4-BE49-F238E27FC236}">
                  <a16:creationId xmlns:a16="http://schemas.microsoft.com/office/drawing/2014/main" id="{EC539CB4-F427-A497-E723-064ED30D4D73}"/>
                </a:ext>
              </a:extLst>
            </xdr:cNvPr>
            <xdr:cNvPicPr/>
          </xdr:nvPicPr>
          <xdr:blipFill>
            <a:blip xmlns:r="http://schemas.openxmlformats.org/officeDocument/2006/relationships" r:embed="rId92"/>
            <a:stretch>
              <a:fillRect/>
            </a:stretch>
          </xdr:blipFill>
          <xdr:spPr>
            <a:xfrm>
              <a:off x="4211723" y="5287402"/>
              <a:ext cx="636756" cy="158400"/>
            </a:xfrm>
            <a:prstGeom prst="rect">
              <a:avLst/>
            </a:prstGeom>
          </xdr:spPr>
        </xdr:pic>
      </mc:Fallback>
    </mc:AlternateContent>
    <xdr:clientData/>
  </xdr:twoCellAnchor>
  <xdr:twoCellAnchor editAs="oneCell">
    <xdr:from>
      <xdr:col>4</xdr:col>
      <xdr:colOff>153060</xdr:colOff>
      <xdr:row>35</xdr:row>
      <xdr:rowOff>39600</xdr:rowOff>
    </xdr:from>
    <xdr:to>
      <xdr:col>6</xdr:col>
      <xdr:colOff>179302</xdr:colOff>
      <xdr:row>37</xdr:row>
      <xdr:rowOff>20602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3">
          <xdr14:nvContentPartPr>
            <xdr14:cNvPr id="237" name="Ink 236">
              <a:extLst>
                <a:ext uri="{FF2B5EF4-FFF2-40B4-BE49-F238E27FC236}">
                  <a16:creationId xmlns:a16="http://schemas.microsoft.com/office/drawing/2014/main" id="{69220C28-5FEE-03DF-24FD-7DB643BD4C60}"/>
                </a:ext>
              </a:extLst>
            </xdr14:cNvPr>
            <xdr14:cNvContentPartPr/>
          </xdr14:nvContentPartPr>
          <xdr14:nvPr macro=""/>
          <xdr14:xfrm>
            <a:off x="4077360" y="6440400"/>
            <a:ext cx="1321642" cy="346762"/>
          </xdr14:xfrm>
        </xdr:contentPart>
      </mc:Choice>
      <mc:Fallback xmlns="">
        <xdr:pic>
          <xdr:nvPicPr>
            <xdr:cNvPr id="237" name="Ink 236">
              <a:extLst>
                <a:ext uri="{FF2B5EF4-FFF2-40B4-BE49-F238E27FC236}">
                  <a16:creationId xmlns:a16="http://schemas.microsoft.com/office/drawing/2014/main" id="{69220C28-5FEE-03DF-24FD-7DB643BD4C60}"/>
                </a:ext>
              </a:extLst>
            </xdr:cNvPr>
            <xdr:cNvPicPr/>
          </xdr:nvPicPr>
          <xdr:blipFill>
            <a:blip xmlns:r="http://schemas.openxmlformats.org/officeDocument/2006/relationships" r:embed="rId94"/>
            <a:stretch>
              <a:fillRect/>
            </a:stretch>
          </xdr:blipFill>
          <xdr:spPr>
            <a:xfrm>
              <a:off x="4071240" y="6434227"/>
              <a:ext cx="1333883" cy="359107"/>
            </a:xfrm>
            <a:prstGeom prst="rect">
              <a:avLst/>
            </a:prstGeom>
          </xdr:spPr>
        </xdr:pic>
      </mc:Fallback>
    </mc:AlternateContent>
    <xdr:clientData/>
  </xdr:twoCellAnchor>
  <xdr:twoCellAnchor editAs="oneCell">
    <xdr:from>
      <xdr:col>4</xdr:col>
      <xdr:colOff>236662</xdr:colOff>
      <xdr:row>38</xdr:row>
      <xdr:rowOff>9000</xdr:rowOff>
    </xdr:from>
    <xdr:to>
      <xdr:col>6</xdr:col>
      <xdr:colOff>514462</xdr:colOff>
      <xdr:row>39</xdr:row>
      <xdr:rowOff>47880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5">
          <xdr14:nvContentPartPr>
            <xdr14:cNvPr id="260" name="Ink 259">
              <a:extLst>
                <a:ext uri="{FF2B5EF4-FFF2-40B4-BE49-F238E27FC236}">
                  <a16:creationId xmlns:a16="http://schemas.microsoft.com/office/drawing/2014/main" id="{F6C7EC41-8DFB-B20E-C809-91ADDAC8A32C}"/>
                </a:ext>
              </a:extLst>
            </xdr14:cNvPr>
            <xdr14:cNvContentPartPr/>
          </xdr14:nvContentPartPr>
          <xdr14:nvPr macro=""/>
          <xdr14:xfrm>
            <a:off x="4160962" y="6958440"/>
            <a:ext cx="1573200" cy="221760"/>
          </xdr14:xfrm>
        </xdr:contentPart>
      </mc:Choice>
      <mc:Fallback xmlns="">
        <xdr:pic>
          <xdr:nvPicPr>
            <xdr:cNvPr id="260" name="Ink 259">
              <a:extLst>
                <a:ext uri="{FF2B5EF4-FFF2-40B4-BE49-F238E27FC236}">
                  <a16:creationId xmlns:a16="http://schemas.microsoft.com/office/drawing/2014/main" id="{F6C7EC41-8DFB-B20E-C809-91ADDAC8A32C}"/>
                </a:ext>
              </a:extLst>
            </xdr:cNvPr>
            <xdr:cNvPicPr/>
          </xdr:nvPicPr>
          <xdr:blipFill>
            <a:blip xmlns:r="http://schemas.openxmlformats.org/officeDocument/2006/relationships" r:embed="rId96"/>
            <a:stretch>
              <a:fillRect/>
            </a:stretch>
          </xdr:blipFill>
          <xdr:spPr>
            <a:xfrm>
              <a:off x="4154843" y="6952320"/>
              <a:ext cx="1585437" cy="234000"/>
            </a:xfrm>
            <a:prstGeom prst="rect">
              <a:avLst/>
            </a:prstGeom>
          </xdr:spPr>
        </xdr:pic>
      </mc:Fallback>
    </mc:AlternateContent>
    <xdr:clientData/>
  </xdr:twoCellAnchor>
  <xdr:twoCellAnchor editAs="oneCell">
    <xdr:from>
      <xdr:col>3</xdr:col>
      <xdr:colOff>534720</xdr:colOff>
      <xdr:row>40</xdr:row>
      <xdr:rowOff>122482</xdr:rowOff>
    </xdr:from>
    <xdr:to>
      <xdr:col>5</xdr:col>
      <xdr:colOff>344324</xdr:colOff>
      <xdr:row>41</xdr:row>
      <xdr:rowOff>134084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7">
          <xdr14:nvContentPartPr>
            <xdr14:cNvPr id="277" name="Ink 276">
              <a:extLst>
                <a:ext uri="{FF2B5EF4-FFF2-40B4-BE49-F238E27FC236}">
                  <a16:creationId xmlns:a16="http://schemas.microsoft.com/office/drawing/2014/main" id="{D18C2969-CC4A-FC0A-2CC9-A033F943FE27}"/>
                </a:ext>
              </a:extLst>
            </xdr14:cNvPr>
            <xdr14:cNvContentPartPr/>
          </xdr14:nvContentPartPr>
          <xdr14:nvPr macro=""/>
          <xdr14:xfrm>
            <a:off x="3811320" y="7437682"/>
            <a:ext cx="1100242" cy="189720"/>
          </xdr14:xfrm>
        </xdr:contentPart>
      </mc:Choice>
      <mc:Fallback xmlns="">
        <xdr:pic>
          <xdr:nvPicPr>
            <xdr:cNvPr id="277" name="Ink 276">
              <a:extLst>
                <a:ext uri="{FF2B5EF4-FFF2-40B4-BE49-F238E27FC236}">
                  <a16:creationId xmlns:a16="http://schemas.microsoft.com/office/drawing/2014/main" id="{D18C2969-CC4A-FC0A-2CC9-A033F943FE27}"/>
                </a:ext>
              </a:extLst>
            </xdr:cNvPr>
            <xdr:cNvPicPr/>
          </xdr:nvPicPr>
          <xdr:blipFill>
            <a:blip xmlns:r="http://schemas.openxmlformats.org/officeDocument/2006/relationships" r:embed="rId98"/>
            <a:stretch>
              <a:fillRect/>
            </a:stretch>
          </xdr:blipFill>
          <xdr:spPr>
            <a:xfrm>
              <a:off x="3805200" y="7431562"/>
              <a:ext cx="1112483" cy="201960"/>
            </a:xfrm>
            <a:prstGeom prst="rect">
              <a:avLst/>
            </a:prstGeom>
          </xdr:spPr>
        </xdr:pic>
      </mc:Fallback>
    </mc:AlternateContent>
    <xdr:clientData/>
  </xdr:twoCellAnchor>
  <xdr:twoCellAnchor editAs="oneCell">
    <xdr:from>
      <xdr:col>5</xdr:col>
      <xdr:colOff>420840</xdr:colOff>
      <xdr:row>40</xdr:row>
      <xdr:rowOff>46162</xdr:rowOff>
    </xdr:from>
    <xdr:to>
      <xdr:col>7</xdr:col>
      <xdr:colOff>467602</xdr:colOff>
      <xdr:row>41</xdr:row>
      <xdr:rowOff>114284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9">
          <xdr14:nvContentPartPr>
            <xdr14:cNvPr id="300" name="Ink 299">
              <a:extLst>
                <a:ext uri="{FF2B5EF4-FFF2-40B4-BE49-F238E27FC236}">
                  <a16:creationId xmlns:a16="http://schemas.microsoft.com/office/drawing/2014/main" id="{9FBE212D-C57E-C7AE-9261-BAE5F6BFDA42}"/>
                </a:ext>
              </a:extLst>
            </xdr14:cNvPr>
            <xdr14:cNvContentPartPr/>
          </xdr14:nvContentPartPr>
          <xdr14:nvPr macro=""/>
          <xdr14:xfrm>
            <a:off x="4992840" y="7361362"/>
            <a:ext cx="1337400" cy="246240"/>
          </xdr14:xfrm>
        </xdr:contentPart>
      </mc:Choice>
      <mc:Fallback xmlns="">
        <xdr:pic>
          <xdr:nvPicPr>
            <xdr:cNvPr id="300" name="Ink 299">
              <a:extLst>
                <a:ext uri="{FF2B5EF4-FFF2-40B4-BE49-F238E27FC236}">
                  <a16:creationId xmlns:a16="http://schemas.microsoft.com/office/drawing/2014/main" id="{9FBE212D-C57E-C7AE-9261-BAE5F6BFDA42}"/>
                </a:ext>
              </a:extLst>
            </xdr:cNvPr>
            <xdr:cNvPicPr/>
          </xdr:nvPicPr>
          <xdr:blipFill>
            <a:blip xmlns:r="http://schemas.openxmlformats.org/officeDocument/2006/relationships" r:embed="rId100"/>
            <a:stretch>
              <a:fillRect/>
            </a:stretch>
          </xdr:blipFill>
          <xdr:spPr>
            <a:xfrm>
              <a:off x="4986720" y="7355242"/>
              <a:ext cx="1349640" cy="2584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08.374"/>
    </inkml:context>
    <inkml:brush xml:id="br0">
      <inkml:brushProperty name="width" value="0.025" units="cm"/>
      <inkml:brushProperty name="height" value="0.025" units="cm"/>
    </inkml:brush>
  </inkml:definitions>
  <inkml:trace contextRef="#ctx0" brushRef="#br0">115 22 10085,'0'0'6459,"0"-20"-233,-2 30-6224,0 0-1,-1 0 0,0-1 1,0 1-1,-1-1 1,-7 13-1,-5 13 67,-55 171 327,83-276 114,1 37-607,1 1 0,2 0-1,1 1 1,1 1 0,26-32 0,-42 59 64,1 0 0,0 0 1,1 0-1,-1 0 0,0 1 1,1-1-1,-1 1 0,1 0 1,0 0-1,0 0 0,0 1 1,7-3-1,-10 4-145,14 67-141,-11-30 348,-2 43-1,-3-51 110,2 0-1,8 55 0,-7-75-886,-3-24-11295,1 4 2150</inkml:trace>
  <inkml:trace contextRef="#ctx0" brushRef="#br0" timeOffset="483.41">59 229 3474,'0'0'10834,"-5"0"-10082,-27 0 3221,55 0-3682,13-1-80,0-1 1,-1-2 0,1-1 0,-1-2 0,0-1 0,41-17 0,-72 23-1358,-12 5-1873,-7 2-3010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10.805"/>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definitions>
  <inkml:trace contextRef="#ctx0" brushRef="#br0">198 59 9172,'0'0'13281,"-1"0"-12948,0-1-138,-1-1-75,-1-2-88,-1-1 70,0-1-124,0-1 17,-1 0 10,-1 1-7,0 1 39,-1 0-10,-2 1-33,0 1-44,0 1-65,0 1 70,0 1-27,-1 2-49,1 2-20,-2 3 96,0 4-51,-1 3 37,0 3 67,1 2-56,1 4 3,2 1 55,1 0-36,3 1-81,1 0 136,1-1-82,4-1 64,3-2-54,3-3 35,4-2-86,3-2 100,3-3-182,1-2 184,0-3-22,1-2 9,0-2 24,-1-2 31,-1-1 12,-2-2 93,-2-1-25,-3 0-60,-3-1 20,-2 1-47,-3 1 29,-2 1-85,0 1-70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11.480"/>
    </inkml:context>
    <inkml:brush xml:id="br0">
      <inkml:brushProperty name="width" value="0.035" units="cm"/>
      <inkml:brushProperty name="height" value="0.035" units="cm"/>
      <inkml:brushProperty name="color" value="#DA0C07"/>
      <inkml:brushProperty name="inkEffects" value="lava"/>
      <inkml:brushProperty name="anchorX" value="-1298.32068"/>
      <inkml:brushProperty name="anchorY" value="-1526.54541"/>
      <inkml:brushProperty name="scaleFactor" value="0.5"/>
    </inkml:brush>
  </inkml:definitions>
  <inkml:trace contextRef="#ctx0" brushRef="#br0">173 22 8644,'0'0'7886,"-5"-5"-7723,-1 0 136,-2 1-176,-1 0 50,-1 1-106,-2 3 26,0 2-13,-2 4 37,-1 4-66,0 3 115,0 4-73,1 2 62,1 2-54,3 1-40,3 0-26,2 0 21,2-1-11,3-1-34,3-2 29,3-2 8,3-2 54,2-2-70,2-2-14,1-2 41,0-1-54,-1-3 54,0 0-54,-1-2 73,-1-1 34,0-1-27,0 0-42,0 0 50,0-2-112,-2-1-1200,-1-1-726</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13.744"/>
    </inkml:context>
    <inkml:brush xml:id="br0">
      <inkml:brushProperty name="width" value="0.035" units="cm"/>
      <inkml:brushProperty name="height" value="0.035" units="cm"/>
      <inkml:brushProperty name="color" value="#DA0C07"/>
      <inkml:brushProperty name="inkEffects" value="lava"/>
      <inkml:brushProperty name="anchorX" value="-5538.20068"/>
      <inkml:brushProperty name="anchorY" value="-5814.18799"/>
      <inkml:brushProperty name="scaleFactor" value="0.5"/>
    </inkml:brush>
  </inkml:definitions>
  <inkml:trace contextRef="#ctx0" brushRef="#br0">114 49 5410,'0'0'12761,"-7"-2"-12444,-1-1 94,0 1-35,-1-1-311,-1 2 36,1 1-85,-1 2 8,0 2 48,0 3-72,1 3 61,1 3-37,1 1 30,3 3 47,1 1-125,2 1 133,1-1-79,2 0-14,4-1-14,1-2 113,5-2-128,1-2 42,2-2 25,3-4-30,1-1 66,0-2-36,1-3 31,-1-2-45,0-4-43,-2-3 11,-2-3-64,-1-4 35,-4-2-32,-3-2 26,-2-1 11,-3-1 16,-1 1-3,-4 2 22,-2 1 13,-2 3 72,-3 3 299,-2 3-136,-3 2-126,-2 3 64,-2 2-218,-2 2 37,-1 2-208,2 3-752,3 2 71,2 2-842,5 0-622,3 1-4058</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15.474"/>
    </inkml:context>
    <inkml:brush xml:id="br0">
      <inkml:brushProperty name="width" value="0.035" units="cm"/>
      <inkml:brushProperty name="height" value="0.035" units="cm"/>
      <inkml:brushProperty name="color" value="#DA0C07"/>
      <inkml:brushProperty name="inkEffects" value="lava"/>
      <inkml:brushProperty name="anchorX" value="-4346.41504"/>
      <inkml:brushProperty name="anchorY" value="-4779.70264"/>
      <inkml:brushProperty name="scaleFactor" value="0.5"/>
    </inkml:brush>
  </inkml:definitions>
  <inkml:trace contextRef="#ctx0" brushRef="#br0">54 75 10677,'0'0'9658,"0"-2"-9509,0 1-162,0 0 31,0-1-55,0 1-27,0 1 24,0 0 8,-2 3-77,-2 2 135,-1 3 52,-1 4-30,0 2 205,-2 3 19,2 1-50,0 2 63,1 1-55,2 1-60,1-2-76,1 0 15,3-2 24,3-1-85,4-3 9,4-2 31,5-2 24,2-4 13,4-2-18,1-2 26,1-3-45,-1-3 32,0-5 64,-3-4 56,-4-4-10,-3-4-65,-4-4-90,-4-4 96,-4-1-150,-4-2 24,-4 1-29,-5 2-16,-3 3 78,-4 3-44,-3 6-20,-3 5 44,-1 5-71,-1 3-72,0 4 55,1 5-42,2 3-45,5 5-1145,2 2-536,5 2-929,3 1-1029,3-2-5872,3-2 5316</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16.033"/>
    </inkml:context>
    <inkml:brush xml:id="br0">
      <inkml:brushProperty name="width" value="0.035" units="cm"/>
      <inkml:brushProperty name="height" value="0.035" units="cm"/>
      <inkml:brushProperty name="color" value="#DA0C07"/>
      <inkml:brushProperty name="inkEffects" value="lava"/>
      <inkml:brushProperty name="anchorX" value="-3026.84131"/>
      <inkml:brushProperty name="anchorY" value="-3541.7138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347.34473"/>
      <inkml:brushProperty name="anchorY" value="-5143.75684"/>
      <inkml:brushProperty name="scaleFactor" value="0.5"/>
    </inkml:brush>
  </inkml:definitions>
  <inkml:trace contextRef="#ctx0" brushRef="#br0">0 55 9812,'0'0'12043,"2"0"-11589,0 1-289,0 2-87,2 4 4,0 4-92,1 6 375,0 5-37,0 4-45,-1 4 69,-1 1 129,0 0 36,0-2-429,-2-1 40,0-2-16,0-3-56,-1-4 32,0-3-48,0-4 51,-1-4-110,1-3-322,0-2-809</inkml:trace>
  <inkml:trace contextRef="#ctx0" brushRef="#br1" timeOffset="654.81">35 64 13030,'0'0'10239,"0"-8"-9785,3-1-347,3-1 18,4 0-112,5 1-5,4 3-5,2 1 16,2 1-25,0 2 9,-1 2-40,-2 0 29,-4 2-30,-3 3-10,-3 3-53,-3 3-6,-3 3 110,-2 3-73,-4 3 84,-5 0 15,-5 1-2,-5 1 5,-3-2 37,-1 0-66,-1-2 2,2-2-2,3-4-3,5-2 0,3-3-19,4-3 6,3-2-40,1-2 47,2 0-90,4 0-141,4-1 261,4 1-200,4-1-235,3 1-61,1 0-6,2 0 94,-1 0 42,-1 0-23,-3 1 239,-3 2 46,-4 2 19,-4 4-64,-3 1 98,-2 3 24,-2 3 89,-2 0 335,-2 2-125,-3-1 81,-3-1-87,-1-2 137,-3-2-61,-2-2 207,-2-2-391,-1-2 140,-2-2-239,0-2-56,1-1-14,3-2-1429,1-4-1783,3-2-3892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14.275"/>
    </inkml:context>
    <inkml:brush xml:id="br0">
      <inkml:brushProperty name="width" value="0.035" units="cm"/>
      <inkml:brushProperty name="height" value="0.035" units="cm"/>
      <inkml:brushProperty name="color" value="#DA0C07"/>
      <inkml:brushProperty name="inkEffects" value="lava"/>
      <inkml:brushProperty name="anchorX" value="-4191.91211"/>
      <inkml:brushProperty name="anchorY" value="-4539.1591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794.12256"/>
      <inkml:brushProperty name="anchorY" value="-5803.26904"/>
      <inkml:brushProperty name="scaleFactor" value="0.5"/>
    </inkml:brush>
  </inkml:definitions>
  <inkml:trace contextRef="#ctx0" brushRef="#br0">6 10 13670,'0'0'3388,"-2"0"-3257,0 0 77,1 0-48,1 0 150,4 0 146,4 0 134,6 0-228,5 0-28,6 0 21,6-1-246,3 0-26,2-1-62,0 1-15,-2-1-209,-4 1-205,-4 0-628,-7 1-199,-6 0-872,-6 0-3162</inkml:trace>
  <inkml:trace contextRef="#ctx0" brushRef="#br1" timeOffset="403.87">184 42 11557,'0'0'9621,"-1"0"-9477,1 0-120,-1 2-94,1 3-183,-1 4 245,1 4-29,0 5 31,1 4 22,1 4 16,1 2-21,-1 2 64,2-1-75,-1-1 5,0-2 35,-1-3-51,-1-4 35,0-3-10,-1-4-17,-3-3 43,-4-3 24,-3-2 13,-5-2 19,-2-2-58,-4-1 55,-2-3-74,2-1 58,0-2-93,2-2-10,3 0-711,4 0-44,3 1-724,4 0-379,2 0-2520,5 1-4216,1 1 5562</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12.414"/>
    </inkml:context>
    <inkml:brush xml:id="br0">
      <inkml:brushProperty name="width" value="0.035" units="cm"/>
      <inkml:brushProperty name="height" value="0.035" units="cm"/>
      <inkml:brushProperty name="color" value="#DA0C07"/>
      <inkml:brushProperty name="inkEffects" value="lava"/>
      <inkml:brushProperty name="anchorX" value="-2583.49829"/>
      <inkml:brushProperty name="anchorY" value="-3046.048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026.76465"/>
      <inkml:brushProperty name="anchorY" value="-4275.0293"/>
      <inkml:brushProperty name="scaleFactor" value="0.5"/>
    </inkml:brush>
  </inkml:definitions>
  <inkml:trace contextRef="#ctx0" brushRef="#br0">62 46 11845,'0'0'4827,"-12"0"-4499,0-1 259,0 0 101,2 1-250,3-1-41,2 1-143,2 0-89,2 0-64,1 0-13,1 0-24,-1 0-16,3 0-34,3 0-12,5 0 94,4 0 139,6-1 3,4-1-174,4-1 40,2-2 53,0-1-117,-2 0 75,-5 1-136,-5-1-38,-6 3-219,-4 0-282,-5 2-534,-6 0-362,-6 1-1871,-5 2-4506,0 0 1635</inkml:trace>
  <inkml:trace contextRef="#ctx0" brushRef="#br1" timeOffset="528.41">134 32 10501,'0'0'10399,"-1"-1"-10124,0 1-272,1 2-233,-1 4-87,1 5 298,0 4-10,0 4 34,-1 3 64,1 1-69,1 2 6,-1-2 34,1 0-32,1-2 10,2-2 17,0-2-24,0-3 26,0-3-26,-1-2 8,0-4-22,-1-1 6,-1-3 15,-1 0 52,0-1 23,0-1 35,0 1-24,-1-1-45,-2 1-62,-1 0 14,-3-1-30,-1 2-13,-2 0-16,-1 1 40,-1 0-51,0 1 54,2-1 2,1 0 1,2 0 2,3-1-38,1 0-26,2 0-13,1 0-94,2 0-88,3 0 299,5 0-77,5 0 90,5 0-31,6 0 68,4-1-36,4 0-43,0-2-25,1 0-314,-3-1-1764,-3-1-506,-3-2-6612,-6 0 2837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41.351"/>
    </inkml:context>
    <inkml:brush xml:id="br0">
      <inkml:brushProperty name="width" value="0.035" units="cm"/>
      <inkml:brushProperty name="height" value="0.035" units="cm"/>
      <inkml:brushProperty name="color" value="#DA0C07"/>
      <inkml:brushProperty name="inkEffects" value="lava"/>
      <inkml:brushProperty name="anchorX" value="-5653.5752"/>
      <inkml:brushProperty name="anchorY" value="-6758.5957"/>
      <inkml:brushProperty name="scaleFactor" value="0.5"/>
    </inkml:brush>
  </inkml:definitions>
  <inkml:trace contextRef="#ctx0" brushRef="#br0">4 6 9877,'0'0'11490,"0"0"-10906,-1-1 169,0 1-294,1 0-211,-1 0 85,1 0-15,0-1-204,0 1-15,0-1 24,0 1 5,0-1-21,0 1 26,0-1-101,0 1 446,0 0-470,0 0-3,0 0-2,0 0-3,0 0-393,0 3 236,0 2 170,0 4-34,0 3 18,0 4 22,0 0-6,0 2 22,0 1-43,0 0 13,0-1 14,0 0-24,0-2 7,0-1-2,0-3-18,0-2-14,0-2-72,0-2-38,0-2-293,0-2-408</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42.753"/>
    </inkml:context>
    <inkml:brush xml:id="br0">
      <inkml:brushProperty name="width" value="0.035" units="cm"/>
      <inkml:brushProperty name="height" value="0.035" units="cm"/>
      <inkml:brushProperty name="color" value="#DA0C07"/>
      <inkml:brushProperty name="inkEffects" value="lava"/>
      <inkml:brushProperty name="anchorX" value="-4380.45654"/>
      <inkml:brushProperty name="anchorY" value="-5707.53711"/>
      <inkml:brushProperty name="scaleFactor" value="0.5"/>
    </inkml:brush>
  </inkml:definitions>
  <inkml:trace contextRef="#ctx0" brushRef="#br0">3 80 10117,'0'0'10967,"-1"0"-10244,0 1-72,1-2-165,0-1-206,-1 0 99,1-2-163,1-1-16,0 0 19,2 0-219,1-2 61,3 0-66,2 0-9,1-1-36,3 1-68,-1 1 129,0 0-99,-1 2 13,-2 2 17,-3 0-140,-2 1-277,0 2 54,-1 3 351,1 4-20,-1 3 47,-1 5-29,0 2 88,-1 2-27,-2 3-45,-2-1 35,-4 1 5,-1-2-3,-2-2 22,0-3-6,0-2 3,2-3 19,2-3-24,1-3-11,3-1 2,0-2-58,2 0-21,0 1-17,1-1 132,3 1-4,3 1 47,4 0-63,2-1 60,2 1-38,3-2 10,0 0-20,0-1 79,-1-1 107,-1 0-139,-1 0 145,-4 0-99,-3 0-83,-3 0 80,-2 0-126,-2 0 36</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43.512"/>
    </inkml:context>
    <inkml:brush xml:id="br0">
      <inkml:brushProperty name="width" value="0.035" units="cm"/>
      <inkml:brushProperty name="height" value="0.035" units="cm"/>
      <inkml:brushProperty name="color" value="#DA0C07"/>
      <inkml:brushProperty name="inkEffects" value="lava"/>
      <inkml:brushProperty name="anchorX" value="-5875.7002"/>
      <inkml:brushProperty name="anchorY" value="-7174.28711"/>
      <inkml:brushProperty name="scaleFactor" value="0.5"/>
    </inkml:brush>
  </inkml:definitions>
  <inkml:trace contextRef="#ctx0" brushRef="#br0">2 98 9604,'0'0'10250,"0"-8"-9596,-1-1-139,1 0 176,-1-1-563,2 0 243,1 1-150,1 0-159,1 2-30,1 1-24,3 1-136,1 0 128,1 2-27,0 0 8,0 1-165,-2 1-83,-1 0 145,-1 2-38,-2 3-43,-2 3 93,0 2 65,-3 3-54,-1 3 62,-3 0 40,-2 1-86,-2-1-120,1-2 14,0-1-241,3-3 6,1-1-147,2-2-381,1-2 471,2 0 228,1 0 34,3-1 198,1 1-35,2 1 5,1 1 6,-1 0 53,-1 2-16,-1 0 8,-3 1 19,-1 0-25,-1-1 140,0 0 71,-2-1 379,-2-1-77,-2-1 294,-2-2-86,-2 0-203,-2-1-344,0-1 139,0 0-318,2-1 96,1 0-95,2 0-1178,2-1-1439</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44.357"/>
    </inkml:context>
    <inkml:brush xml:id="br0">
      <inkml:brushProperty name="width" value="0.035" units="cm"/>
      <inkml:brushProperty name="height" value="0.035" units="cm"/>
      <inkml:brushProperty name="color" value="#DA0C07"/>
      <inkml:brushProperty name="inkEffects" value="lava"/>
      <inkml:brushProperty name="anchorX" value="-7153.44775"/>
      <inkml:brushProperty name="anchorY" value="-8596.1709"/>
      <inkml:brushProperty name="scaleFactor" value="0.5"/>
    </inkml:brush>
  </inkml:definitions>
  <inkml:trace contextRef="#ctx0" brushRef="#br0">4 21 8644,'0'0'13497,"-1"-4"-12459,0 0-366,1 0-10,-1 1-252,1 0-57,0 2-132,-1 0 78,1 0-222,0 1-69,0 0-8,0 0-51,0 1-303,0 2 316,0 2 28,0 2 39,0 1-40,0 2 35,0 0-29,0 0-11,1-1 21,1-2-287,1-1 7,1-2 56,2-2-88,1 0 46,2-2 98,1 0 176,-1-3 33,0-2 44,-2-1 1,-1-1 211,-1 0-134,-1 2-6,-2 0 6,0 2-157,-1 1 98,0 0-130,-1 2-40,0 0-30,0 0-93,1 3-91,-1 3 168,2 5 110,-1 5 48,1 5-72,-1 4 50,0 2-16,0-1 3,-1 0-18,0-4 23,1-3-64,-2-3 94,1-4-30,0-4-26,0-2-46,0-2-1445</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45.161"/>
    </inkml:context>
    <inkml:brush xml:id="br0">
      <inkml:brushProperty name="width" value="0.035" units="cm"/>
      <inkml:brushProperty name="height" value="0.035" units="cm"/>
      <inkml:brushProperty name="color" value="#DA0C07"/>
      <inkml:brushProperty name="inkEffects" value="lava"/>
      <inkml:brushProperty name="anchorX" value="-8517.00977"/>
      <inkml:brushProperty name="anchorY" value="-10134.00781"/>
      <inkml:brushProperty name="scaleFactor" value="0.5"/>
    </inkml:brush>
  </inkml:definitions>
  <inkml:trace contextRef="#ctx0" brushRef="#br0">91 36 12086,'0'0'9382,"-3"-8"-8864,-1 1-254,-3-1-144,0 2-2,-1 1-132,-2 3 30,1 4-34,-1 2 23,1 3 11,1 2 35,1 2-102,3 2 70,1 1-25,1 0 44,3 2 26,3-1-62,2 0 41,2-2-51,0 0 32,1-2-29,-1-2 7,-2-2-2,-1-1 0,-2-2 0,-1-1 0,-1-1 0,-1 0-93,-1-18-16312,1 4 14105,0-3 481,0-1 2011,1 0-368,2 1 4178,3 2-3533,1 2 844,2 1 610,0 1 524,1 2-489,0 1-37,-1 1-576,-1 1 245,-1 0-267,-1 2-16,-1 0-504,-3 0-146,0 2-311,-1 0-191,-1 0-144</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45.827"/>
    </inkml:context>
    <inkml:brush xml:id="br0">
      <inkml:brushProperty name="width" value="0.035" units="cm"/>
      <inkml:brushProperty name="height" value="0.035" units="cm"/>
      <inkml:brushProperty name="color" value="#DA0C07"/>
      <inkml:brushProperty name="inkEffects" value="lava"/>
      <inkml:brushProperty name="anchorX" value="-9849.58203"/>
      <inkml:brushProperty name="anchorY" value="-11393.24414"/>
      <inkml:brushProperty name="scaleFactor" value="0.5"/>
    </inkml:brush>
  </inkml:definitions>
  <inkml:trace contextRef="#ctx0" brushRef="#br0">113 12 12758,'0'0'8972,"0"-3"-8740,0 0-115,-1-1-66,-2 2-51,-4 4 120,-2 3-114,-3 4-1,-2 4 19,1 3-29,-1 3 26,3 3 11,3 0-40,3 0 51,2-2-17,2 0-31,5-2 48,3-4-54,3-1 16,3-4 14,1-2-24,-1-3-86,-2-1 80,-2-2 9,-3-1 108,-2-2-7,-2 0-83,-1-2 11,-2-1-27,-4 1-91,-4 0 43,-3 2 0,-3 0 53,1 1-106,0 1 90,1 2-272,3 0-1043,3 1-629,2 0-1057</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46.732"/>
    </inkml:context>
    <inkml:brush xml:id="br0">
      <inkml:brushProperty name="width" value="0.035" units="cm"/>
      <inkml:brushProperty name="height" value="0.035" units="cm"/>
      <inkml:brushProperty name="color" value="#DA0C07"/>
      <inkml:brushProperty name="inkEffects" value="lava"/>
      <inkml:brushProperty name="anchorX" value="-8462.58789"/>
      <inkml:brushProperty name="anchorY" value="-10338.66992"/>
      <inkml:brushProperty name="scaleFactor" value="0.5"/>
    </inkml:brush>
  </inkml:definitions>
  <inkml:trace contextRef="#ctx0" brushRef="#br0">4 6 2225,'0'0'17323,"-1"-1"-16422,0 0-20,1 0-286,-1 0-329,1 0-68,-1 1-166,1-1 40,0 1-83,1 0-167,3 0 231,6 1-80,7 0 326,4 0-366,3 0 161,0 0-70,-4-1-8,-4 1-16,-5-1 40,-4 0-51,-3 1-189,-3 1-21,-1 3 197,0 4 5,-2 3 64,-2 5 14,-1 1-35,-1 2 32,-1 1-67,1-2 38,-1-2-32,3-2 26,0-3-26,2-3 63,1-3-74,0-2 24,1-2-979</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47.584"/>
    </inkml:context>
    <inkml:brush xml:id="br0">
      <inkml:brushProperty name="width" value="0.035" units="cm"/>
      <inkml:brushProperty name="height" value="0.035" units="cm"/>
      <inkml:brushProperty name="color" value="#DA0C07"/>
      <inkml:brushProperty name="inkEffects" value="lava"/>
      <inkml:brushProperty name="anchorX" value="-9845.28223"/>
      <inkml:brushProperty name="anchorY" value="-11798.89063"/>
      <inkml:brushProperty name="scaleFactor" value="0.5"/>
    </inkml:brush>
  </inkml:definitions>
  <inkml:trace contextRef="#ctx0" brushRef="#br0">22 81 14599,'0'0'8209,"0"-1"-7622,0 0-326,0 0-93,0 0-72,0 0 14,0 1 2,0 0-3,-1-1-128,0 3 57,-3 1-44,1 2 9,-1 2-22,0 1 6,2 1 34,0 0-10,1 0 5,2-2-19,2 0 43,4-1-50,3-2-4,4-2-167,3 0 64,3-2-67,1 0 106,-1-1 6,-3 0 78,-3-2 132,-4 0-180,-3 0 212,-3-1-63,-2 0 2,-1 0-106,-1-1 29,0 0-53,-1-1 29,-1 1-142,-1-2 134,-3 0-64,-3 0 38,-1-1 10,-1 0 16,0 0-59,1 0 75,0 0-24,1 0 8,2 1 75,1 1-78,2 2 27,1 0 11,2 1-43,0 0 32,0 1 26,1 0-63,-1 1-35,1-1 64,0 1-5,0 1-17,0-1-421,1 0-346,2 0 34,3 0 131,3 0 463,1 0 28,0 1 50,-1 0 17,-2 0-129,-2 0 94,-1 1-36,-2 2 84,-1 1-3,-1 3 61,0 1-31,0 2 12,-3 0-58,-3 1-563,-3-1-1672,-3 0-1279,-3-1-5335,2-2 4071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52.902"/>
    </inkml:context>
    <inkml:brush xml:id="br0">
      <inkml:brushProperty name="width" value="0.035" units="cm"/>
      <inkml:brushProperty name="height" value="0.035" units="cm"/>
      <inkml:brushProperty name="color" value="#DA0C07"/>
      <inkml:brushProperty name="inkEffects" value="lava"/>
      <inkml:brushProperty name="anchorX" value="-17137.42383"/>
      <inkml:brushProperty name="anchorY" value="-19742.8105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8463.32813"/>
      <inkml:brushProperty name="anchorY" value="-21302.75781"/>
      <inkml:brushProperty name="scaleFactor" value="0.5"/>
    </inkml:brush>
  </inkml:definitions>
  <inkml:trace contextRef="#ctx0" brushRef="#br0">119 52 16135,'0'0'6585,"0"1"-6676,0 2 11,-1 4-37,-3 6 133,-2 4-19,-3 6-2,-2 3 26,0 2 30,0 1-46,0-3 16,3-1-5,1-6-18,2-3 79,2-5-98,0-4 50,2-3 22,0-2 602,2-6-402,-1-5-264,1-4 58,2-6-42,1-3 15,2-5-23,2-2-67,1 0 19,1-1 7,0 3 52,1 2-14,-1 3 8,0 3 0,-1 6 56,-2 3-54,-3 4 1,0 3-38,-1 2-141,-1 1-243,1 2 265,2 5 143,1 5-58,1 5 114,0 5-24,-1 5-26,-2 2 10,-1 2-5,-1 0 0,-1-1 0,-1-2 0,-1-3-18,-1-4-70,1-3-1084,-1-4-572,1-3-38,1-3-630</inkml:trace>
  <inkml:trace contextRef="#ctx0" brushRef="#br1" timeOffset="261.17">0 205 9893,'0'0'7875,"15"-3"-7878,5-1-71,6 0-665,3-1 66,0 1-2042,-4-1-3280,-5 1-1971</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49.251"/>
    </inkml:context>
    <inkml:brush xml:id="br0">
      <inkml:brushProperty name="width" value="0.035" units="cm"/>
      <inkml:brushProperty name="height" value="0.035" units="cm"/>
      <inkml:brushProperty name="color" value="#DA0C07"/>
      <inkml:brushProperty name="inkEffects" value="lava"/>
      <inkml:brushProperty name="anchorX" value="-11163.88965"/>
      <inkml:brushProperty name="anchorY" value="-13078.9912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437.00586"/>
      <inkml:brushProperty name="anchorY" value="-14618.1064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3904.96582"/>
      <inkml:brushProperty name="anchorY" value="-15902.9101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5434.57031"/>
      <inkml:brushProperty name="anchorY" value="-17153.89648"/>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4148.58301"/>
      <inkml:brushProperty name="anchorY" value="-16103.59277"/>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5680.56152"/>
      <inkml:brushProperty name="anchorY" value="-17601.88477"/>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6997.19531"/>
      <inkml:brushProperty name="anchorY" value="-19090.7519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5718.85547"/>
      <inkml:brushProperty name="anchorY" value="-18011.65625"/>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4356.58008"/>
      <inkml:brushProperty name="anchorY" value="-16990.19141"/>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5743.69531"/>
      <inkml:brushProperty name="anchorY" value="-18483.89844"/>
      <inkml:brushProperty name="scaleFactor" value="0.5"/>
    </inkml:brush>
  </inkml:definitions>
  <inkml:trace contextRef="#ctx0" brushRef="#br0">128 48 8836,'0'0'10680,"0"-1"-10616,1 1-56,-1 1-246,1 4 270,-1 3-56,1 5 243,-1 5-22,0 2 284,0 3-201,0 1-75,0 0-87,0-1-28,0-1-42,0-1 24,0-4-66,0-1-20,0-4-762,0-2-1823,0-3-1880</inkml:trace>
  <inkml:trace contextRef="#ctx0" brushRef="#br1" timeOffset="20.31">5 56 6851,'0'0'14092,"-1"-8"-13172,-1-1-495,1 0-337,3 0-35,4 1-133,4 3-5,5 1-9,5 2 17,2 1 13,1 1-208,0 2-443,-1 3-334,-2 3-167,-4 2-748,-5 4-80,-3 2-3430,-4-2-4612</inkml:trace>
  <inkml:trace contextRef="#ctx0" brushRef="#br2" timeOffset="239.69">5 339 8772,'0'0'7913,"9"0"-7470,6 1-75,8-1-432,7-1 53,5 0-658,4-2-1180,1-1-3290,-1-2-3032,-9 1 7576</inkml:trace>
  <inkml:trace contextRef="#ctx0" brushRef="#br3" timeOffset="827.01">601 75 13222,'0'0'5424,"-1"0"-5309,1 0 31,-1 0-114,1 1-26,-1 3 2,1 4 29,0 5 46,-1 4 45,1 4-158,-2 1 183,1 2-172,-2-1 13,1-1-116,1-3-740,-1-2-1179,2-4-2814,-1-3-2842,1-5 4543</inkml:trace>
  <inkml:trace contextRef="#ctx0" brushRef="#br4" timeOffset="1118.95">589 106 7091,'0'0'11371,"1"-3"-11315,1 2-150,3 4 126,3 4 27,2 4-62,4 5 102,2 3-29,2 2-46,2 2 53,1 0-18,0-1-14,1-2 6,-2-2-59,-1-2-302,-3-4-477,-3-2-35,-2-4-2072,-1-3-1476,-1-1 1187,-3-2-3851</inkml:trace>
  <inkml:trace contextRef="#ctx0" brushRef="#br5" timeOffset="1354.99">876 105 9172,'0'0'9212,"0"-1"-9134,0 2-374,0 4 378,0 5-127,1 4 248,-1 4-169,2 3 25,1 2 13,0 0-48,0 0-24,2-2-499,0-1-1168,2-3-2220,3-3-2772,-2-4 808</inkml:trace>
  <inkml:trace contextRef="#ctx0" brushRef="#br6" timeOffset="1667.89">1288 105 11493,'0'0'5576,"-1"3"-5552,1 3 110,-2 5 202,1 4-219,-1 2-10,0 3 2,0 0-69,0 0-40,1-1 8,-1-1-8,2-3-1195,0-2-2367,3-5-4607,1-2 3492</inkml:trace>
  <inkml:trace contextRef="#ctx0" brushRef="#br7" timeOffset="2018.56">1275 131 13862,'0'0'5920,"-1"-3"-5786,0 0-1039,3 2 1060,5 2-275,4 2-59,3 3 131,4 3-5,0 2-38,2 3 73,-1 2-153,-2 1 139,-3 1-288,-4 1 250,-3 0 49,-2-1-70,-6-1 110,-4-1-11,-7-2 136,-5-1 582,-6-3-121,-4-2-127,-3 0-198,-1-2-197,2-2-62,2 0-8,4-2-2179,7-1-2762</inkml:trace>
  <inkml:trace contextRef="#ctx0" brushRef="#br8" timeOffset="2668.27">1690 164 11701,'0'0'7863,"0"-3"-7156,-1 1-286,0-1-199,1 1-217,-1 1-120,1 0-48,0 4 89,1 4 76,2 5-18,1 5 54,1 4-49,1 4-21,-2 1 43,1 0 39,-2-1-66,-1-2-50,-1-3 87,0-3 43,-1-3-85,0-3 31,-2-4-10,1-2-18,-1-2 23,0-2-8,-1 0 115,0-2-106,-1 1 37,-2-1 26,-1 1 27,1 0 144,1 0-112,1-1-51,1 1-21,1 0-21,1 0-38,1 0-85,1 0-482,3 0 428,5 0-437,6-2-680,4-1-278,3-1-1045,2-1-2527,-1-1-2313,-4 1 6069</inkml:trace>
  <inkml:trace contextRef="#ctx0" brushRef="#br9" timeOffset="2946.55">1650 173 12838,'0'0'6851,"-3"-2"-6728,1 0-134,1 0-197,6 1-438,6 0 89,10 0-1017,7 0-1132,6 0-2573,-4 1-4245</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54.915"/>
    </inkml:context>
    <inkml:brush xml:id="br0">
      <inkml:brushProperty name="width" value="0.035" units="cm"/>
      <inkml:brushProperty name="height" value="0.035" units="cm"/>
      <inkml:brushProperty name="color" value="#DA0C07"/>
      <inkml:brushProperty name="inkEffects" value="lava"/>
      <inkml:brushProperty name="anchorX" value="-19896.39648"/>
      <inkml:brushProperty name="anchorY" value="-22543.58594"/>
      <inkml:brushProperty name="scaleFactor" value="0.5"/>
    </inkml:brush>
  </inkml:definitions>
  <inkml:trace contextRef="#ctx0" brushRef="#br0">166 89 8788,'0'0'7219,"-1"-11"-6875,-2-1-263,0-2 335,-1 0-104,-1 3 40,0 2 131,-1 2-94,0 2-207,-2 2-126,-1 1-19,-1 1-34,-2 1 0,-2 1-22,1 1 24,-1 2-26,1 1-30,2 1 8,2 3 33,2 1 7,1 1-56,2 1-223,2 0-33,2-1-419,3 0 366,3-1-134,4-3-279,2-1-564,2-3 1487,1-1-497,0-1 123,0-1 186,-2-3 36,-2-2 575,-3 0-114,-2-2 296,-1 1 165,-3 0-890,0 1 351,-1 2-367,-1 1 18,0 1-91,0 0-173,-1 3-70,2 2 342,-1 4-74,1 4 55,-1 3-18,1 5 7,-1 3 17,0 3-6,0 1-15,-1 0 23,0-1-26,-3-2 63,-1-3-55,-2-4 37,-2-3 8,-2-4-21,-1-3 64,-1-3-38,0-2-61,1-2-93,2-2-1679,2-4-4311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59.257"/>
    </inkml:context>
    <inkml:brush xml:id="br0">
      <inkml:brushProperty name="width" value="0.035" units="cm"/>
      <inkml:brushProperty name="height" value="0.035" units="cm"/>
      <inkml:brushProperty name="color" value="#DA0C07"/>
      <inkml:brushProperty name="inkEffects" value="lava"/>
      <inkml:brushProperty name="anchorX" value="-23719.88672"/>
      <inkml:brushProperty name="anchorY" value="-27581.8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2445.99219"/>
      <inkml:brushProperty name="anchorY" value="-26442.38867"/>
      <inkml:brushProperty name="scaleFactor" value="0.5"/>
    </inkml:brush>
  </inkml:definitions>
  <inkml:trace contextRef="#ctx0" brushRef="#br0">6 31 10181,'0'-2'15281,"0"2"-15158,0 0-118,0 2-314,0 3 296,0 4-3,0 3 8,-2 3-11,1 2-648,0 0-1403,0 1-1340,0-3-1029,2-2-5945,0-4 6892</inkml:trace>
  <inkml:trace contextRef="#ctx0" brushRef="#br1" timeOffset="480.24">153 15 4690,'0'0'19236,"0"-4"-18695,0 1-370,0 0-136,0 0-11,0 1-190,0 3 9,0 3 154,1 2-16,0 4 14,2 1 42,2 1-47,1 1 15,2-1-98,2-2-142,0-1-189,0-3 189,0-2-186,-1-1 501,-2-2-70,-1-1 230,0-1-61,-2-1-6,1-1 214,-1-3-269,0 0 330,-2 1-173,1 0 149,-2 2-336,0 1 5,-1 1-90,0 0-86,0 2-272,0 2-263,0 5 567,0 3-1144,0 5-1361,0 3-379,-1 1-6197,-1-3 388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57.356"/>
    </inkml:context>
    <inkml:brush xml:id="br0">
      <inkml:brushProperty name="width" value="0.035" units="cm"/>
      <inkml:brushProperty name="height" value="0.035" units="cm"/>
      <inkml:brushProperty name="color" value="#DA0C07"/>
      <inkml:brushProperty name="inkEffects" value="lava"/>
      <inkml:brushProperty name="anchorX" value="-21097.41797"/>
      <inkml:brushProperty name="anchorY" value="-24471.22852"/>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2367.47656"/>
      <inkml:brushProperty name="anchorY" value="-25867.0351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3762.91406"/>
      <inkml:brushProperty name="anchorY" value="-27256.2148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5036.03125"/>
      <inkml:brushProperty name="anchorY" value="-28647.80078"/>
      <inkml:brushProperty name="scaleFactor" value="0.5"/>
    </inkml:brush>
  </inkml:definitions>
  <inkml:trace contextRef="#ctx0" brushRef="#br0">0 1 7587,'0'0'11139,"0"0"-11102,0 2-127,1 3 178,-1 2 141,1 3-176,-1 3 46,1 0-91,-1 3 0,0 0-1107,0 0-2060,-2-1-5269,1-2 2063</inkml:trace>
  <inkml:trace contextRef="#ctx0" brushRef="#br1" timeOffset="435.62">109 64 12854,'0'0'8825,"6"-5"-8646,2-1-174,2 1 49,0 0-62,0 2-43,0 1 11,-1 1-8,-2 4-75,-3 2-34,-1 4 98,-1 2-16,-1 3 65,-2 2-14,-2-1 26,-1 1-4,-1-3-36,0-1 49,1-2-16,1-1 5,0-3 0,1-1 18,2-2-23,-1-1 82,1-1-98,2 0-323,2 0 16,4-1-739,5 0-1246,2-1-2772,4-1-7598,-3-1 15014</inkml:trace>
  <inkml:trace contextRef="#ctx0" brushRef="#br2" timeOffset="829.27">424 38 1169,'0'0'20342,"1"0"-19931,-1-1-163,1 0-138,0 1-110,-1-1 18,0 2-186,0 3 141,0 3 25,0 3 47,0 3-61,0 2 24,0 2-605,0 0-1399,0-1-813,0-2-5118,0-3-1249</inkml:trace>
  <inkml:trace contextRef="#ctx0" brushRef="#br3" timeOffset="1431.44">555 38 13398,'0'0'7657,"2"0"-7260,-1-1-39,2 0-222,0 1-93,2-1-9,0 1 4,0 0-46,1 0 32,-2 0-30,-1 0-10,0 2-146,-2 2 132,-1 1 9,0 3-22,-3 2 51,-2 2 6,-3 1-20,-2 0 28,0 0-28,-1-1 9,2-2-264,2-2-430,2-1-6,2-3-282,1 0 91,2-2 47,2-1 633,4 0 88,3-1 0,2 1-32,0 0 131,0 0 13,-2 2 37,-1 0-40,-2 2 147,-2 1-5,-1 0 83,-1 1-36,-1-1-20,-1 1 26,0-1 64,-2 0 168,-2-1 88,-3 0-309,-4-1-45,-2-1-150,-3-1-129,0-1-2293,0-1-5971,4 0-309</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56.479"/>
    </inkml:context>
    <inkml:brush xml:id="br0">
      <inkml:brushProperty name="width" value="0.035" units="cm"/>
      <inkml:brushProperty name="height" value="0.035" units="cm"/>
      <inkml:brushProperty name="color" value="#DA0C07"/>
      <inkml:brushProperty name="inkEffects" value="lava"/>
      <inkml:brushProperty name="anchorX" value="-18496.05859"/>
      <inkml:brushProperty name="anchorY" value="-21725.845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801.10742"/>
      <inkml:brushProperty name="anchorY" value="-23085.09375"/>
      <inkml:brushProperty name="scaleFactor" value="0.5"/>
    </inkml:brush>
  </inkml:definitions>
  <inkml:trace contextRef="#ctx0" brushRef="#br0">0 13 9364,'0'0'9188,"1"-1"-7899,1-2-403,-1 1 26,0 0-277,0 0 192,-1 1-357,1 0-163,-1 1 338,0 0-618,0 0-64,0 0 15,-1 1-242,2 1 219,0 2 23,0 3 20,0 1 18,0 1-22,1 2 9,-1 0-526,2 1-1456,1 0-1279,0-2-1229,6 5-8340</inkml:trace>
  <inkml:trace contextRef="#ctx0" brushRef="#br1" timeOffset="239.06">106 13 13014,'0'0'7563,"2"-2"-7512,-1-1-70,3 0-95,-1 2 143,2 3-29,-1 4-5,0 4 82,-1 4-98,-1 3 69,-1 2-59,-1 2-1739,-1-1-2492,0-3-12207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7:55.504"/>
    </inkml:context>
    <inkml:brush xml:id="br0">
      <inkml:brushProperty name="width" value="0.035" units="cm"/>
      <inkml:brushProperty name="height" value="0.035" units="cm"/>
      <inkml:brushProperty name="color" value="#DA0C07"/>
      <inkml:brushProperty name="inkEffects" value="lava"/>
      <inkml:brushProperty name="anchorX" value="-18490.12891"/>
      <inkml:brushProperty name="anchorY" value="-21537.9746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773.26367"/>
      <inkml:brushProperty name="anchorY" value="-22985.32031"/>
      <inkml:brushProperty name="scaleFactor" value="0.5"/>
    </inkml:brush>
  </inkml:definitions>
  <inkml:trace contextRef="#ctx0" brushRef="#br0">4 0 12758,'0'0'3527,"0"7"-3412,0 2 106,0 5 321,-1 3-193,0 1-178,1 1 21,-1 1-139,1-2-47,0-1 4,0-3-1672,3-2-2644,4-4-2596,-1-3 2052</inkml:trace>
  <inkml:trace contextRef="#ctx0" brushRef="#br1" timeOffset="378.42">172 27 9764,'0'0'6974,"0"2"-6774,0 2-152,-2 2 64,1 2-55,-1 2-7,1 0 20,-1 1-46,1-2 13,2 0 32,1-3-10,3-2-14,1-1 193,1-2 55,2-1-42,0-3 45,0-3 120,-2-1 115,-1-3-173,-3-1-67,-1 0-153,-1 1-26,-2 0-8,-2 3-120,-2 1-136,-2 3-285,-3 1-1036,-1 3 27,0 2-2684,1 2-3569,3 0 2792</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8:20.593"/>
    </inkml:context>
    <inkml:brush xml:id="br0">
      <inkml:brushProperty name="width" value="0.035" units="cm"/>
      <inkml:brushProperty name="height" value="0.035" units="cm"/>
      <inkml:brushProperty name="color" value="#DA0C07"/>
      <inkml:brushProperty name="inkEffects" value="lava"/>
      <inkml:brushProperty name="anchorX" value="-31475.26953"/>
      <inkml:brushProperty name="anchorY" value="-34743.289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2865.75781"/>
      <inkml:brushProperty name="anchorY" value="-36023.9921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4274.21875"/>
      <inkml:brushProperty name="anchorY" value="-37264.01953"/>
      <inkml:brushProperty name="scaleFactor" value="0.5"/>
    </inkml:brush>
  </inkml:definitions>
  <inkml:trace contextRef="#ctx0" brushRef="#br0">25 148 11637,'0'0'8209,"-5"2"-7758,-1 0 22,0 0-124,2 0-101,1-1-160,4 0-40,4 0 163,4-1-152,5 0-62,3 0 19,3 0-1585,2 0-1288,-1 0-3351,-1 0-5357,-4 0 13768</inkml:trace>
  <inkml:trace contextRef="#ctx0" brushRef="#br1" timeOffset="294.01">22 244 12342,'0'0'6205,"-5"3"-5919,0-1-17,0 1-93,1-1-29,2 0 248,5-1 501,3 0-578,5 0-89,4-1-221,2 0-141,2-1-641,-1-2-229,-1 0-579,-2-2-427,-3 0-1219,-2-2-363,-3 1 1011,-1-2-1894,-2 1 2910</inkml:trace>
  <inkml:trace contextRef="#ctx0" brushRef="#br2" timeOffset="817.75">132 104 7203,'0'0'12956,"-7"-13"-11566,0-2-550,-1-1 139,1 0-453,1 3 103,1 2-389,0 3 265,2 2-135,1 3-188,1 1 77,0 1-38,0 1-240,0 1 51,1-1-141,0 0-195,0 2 216,0 3 69,2 3 0,1 4 35,3 3 35,2 3-8,4 2-32,3 1 10,3-1-24,1-1-162,1-2-11,-2-4-120,-1-2 61,-3-5 123,-2-2 0,-3-2 122,-2-2-26,-1 0 110,-3-2-84,-1 0 49,-1-1 99,-1 1-199,0 0 103,0 0-110,0 1-48,-3 1-64,-4 3 160,-3 4-54,-4 4-52,-1 5 95,-2 4-32,0 4-82,0 2-870,1 2-449,1 1-1311,1-1-1255,1-1-5600,2-5 4325</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8:20.057"/>
    </inkml:context>
    <inkml:brush xml:id="br0">
      <inkml:brushProperty name="width" value="0.035" units="cm"/>
      <inkml:brushProperty name="height" value="0.035" units="cm"/>
      <inkml:brushProperty name="color" value="#DA0C07"/>
      <inkml:brushProperty name="inkEffects" value="lava"/>
      <inkml:brushProperty name="anchorX" value="-28318.55273"/>
      <inkml:brushProperty name="anchorY" value="-32169.3007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0115.0918"/>
      <inkml:brushProperty name="anchorY" value="-33491.875"/>
      <inkml:brushProperty name="scaleFactor" value="0.5"/>
    </inkml:brush>
  </inkml:definitions>
  <inkml:trace contextRef="#ctx0" brushRef="#br0">0 296 12550,'0'0'9716,"11"-7"-9462,2-4 197,2-4-454,1-2 211,-1-1-152,-2-2-40,-2-1 67,-3-1-102,-3-2 11,-2 0-248,-2-1 291,0 1-62,-2 3-53,-1 4 176,0 4-128,-1 4 43,0 4-49,1 3-175,0 3-27,-2 6 237,-1 4-80,0 6 54,-2 3-43,1 4 88,1 1-8,1 2 43,1-1-46,1 0 35,2-1-11,-1-2-15,1-2 4,0-2 73,1-2-96,0-2 69,1-2-59,2-2 54,1-3-17,1-1 25,1-3 13,1-1-2,2-1 20,1-2-4,2-2-92,2-2 84,1-2-49,1-3-42,0-3-6,-2-1-21,-1-3-35,-2-1 9,-2-1-324,-3-1 409,-2 1-155,-2 2 50,-2 2-20,-2 3 79,0 3-61,-3 2-16,-1 2 61,-2 2-152,0 1 121,0 3-116,0 3 108,2 2-164,0 3 105,2 1 77,1 1-62,1-1 121,3-1-70,2-3 81,3-1 15,3-3 16,3-4 19,4-4 91,1-4-5,3-4-142,-1-4 45,-1-2-58,-2-3 29,-5 0 82,-3-1-116,-4 0 58,-2 2 0,-2 3 146,-1 5 129,-1 3-101,0 3-254,1 4 56,-1 2-206,1 5-159,-1 6 333,1 7-59,0 7 64,0 7 35,0 7-24,0 5-8,2 4 22,0 2-28,-1-1-10,2-2 22,-1-3-9,0-7 3,0-5 0,0-7 0,0-7 0,-1-6 0,0-4 0,1-4 187,0-4 170,0-5-447,1-6 148,1-6-76,-1-4-724,-1-3 19,0-1 379,-1 2 149,-2 3 107,-2 4 80,-1 4-3,0 5-63,1 2 95,1 4-32,1 1-157,0 0-8,2 0-475,4-1 686,4-3-433,5-3 196,3-2-65,2-3 181,1-3 25,-2-2 58,-3-3 14,-1-1 96,-4-4-43,-3-1-56,-1-2 0,-3 1-5,-1 1 53,-1 3 133,-1 4 489,0 6-166,-1 3-400,1 5 96,0 3-227,-1 2-199,0 4-31,0 6 249,-1 6-48,0 6 46,0 5 55,-1 5 24,0 2 110,0 1-120,-1 0 5,1-3-59,1-2 30,1-5-51,0-4-1219,1-5-1278,0-5-4960</inkml:trace>
  <inkml:trace contextRef="#ctx0" brushRef="#br1" timeOffset="168.2">481 173 11589,'0'0'5365,"14"-4"-5458,7-1-3301,8 0-6789,-3 0 7761</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8:16.841"/>
    </inkml:context>
    <inkml:brush xml:id="br0">
      <inkml:brushProperty name="width" value="0.035" units="cm"/>
      <inkml:brushProperty name="height" value="0.035" units="cm"/>
      <inkml:brushProperty name="color" value="#DA0C07"/>
      <inkml:brushProperty name="inkEffects" value="lava"/>
      <inkml:brushProperty name="anchorX" value="-23828.8418"/>
      <inkml:brushProperty name="anchorY" value="-27859.4023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5179.96094"/>
      <inkml:brushProperty name="anchorY" value="-29556.9726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6922.50586"/>
      <inkml:brushProperty name="anchorY" value="-30937.81445"/>
      <inkml:brushProperty name="scaleFactor" value="0.5"/>
    </inkml:brush>
  </inkml:definitions>
  <inkml:trace contextRef="#ctx0" brushRef="#br0">76 3 10421,'0'0'8305,"2"-1"-8246,-1-1 146,0 2-216,0 3 123,-1 4 201,-3 5 276,-3 4-98,-2 4-352,-2 2-94,1 2 57,-1 1-65,1-1 144,1-1-207,1-4 103,2-2-34,2-3-51,1-3 34,1-2-12,2-2-17,1-3 43,4-1 61,4-2-15,4 0-102,4-1-174,3-2-50,0-2-208,0-2-179,-2-1 128,-4 0 278,-4-1 215,-3 1-36,-3 1 42,-2-1 56,-2 2 152,-1 1 91,-1 1-126,1 1 107,-1 1-125,1 1-78,-1 0-74,1 0-102,0 3-74,-1 4 216,0 5 2,-2 5 456,0 5-266,0 2-80,1 1 69,1 0 38,0-1-148,0-3-26,1-3-16,0-3-42,0-4 26,0-4-30,0-2-28,0-3 7</inkml:trace>
  <inkml:trace contextRef="#ctx0" brushRef="#br1" timeOffset="1110.28">423 232 8436,'0'0'10351,"-5"-2"-10367,-1 0 86,-2 2-70,-2 3 112,-1 4-32,-2 5 109,2 2 273,-1 3-297,2 1-80,3 0 3,2-1-2,3-2-65,0-3-18,4-1 77,4-4-27,4-1 86,3-4-115,4-1 19,2-4-46,2-4-197,2-5-134,0-4 44,-2-3-220,0-2 206,-4-2 136,-2-1 168,-5 0-48,-2 1 91,-4 0-38,-2 2 51,-1 2 24,-2 3 256,1 2-106,-1 4 215,1 3-15,-1 2-212,1 3-228,-1 1-228,0 3 38,-2 6 240,-1 4-61,0 5 34,-1 3 3,0 2 75,1 1-59,2 0 21,0-3-61,1-1 16,1-2 11,0-4-24,2-1 45,0-4-14,0-3 81,2-2 53,2-2-123,3-3 81,2-2-83,3-4-35,0 0-142,1-1 166,-2 0-77,-2 3 42,-3 1-194,-3 3 130,-1 0-141,-1 4 261,-1 2-151,1 3 146,-1 2-56,1 3 18,1 0 17,1-1-6,0-1 22,2-1-6,-1-3 22,3-2 50,0-2-31,2-3-81,1-3-106,0-4-182,1-2 208,-2-2-2,-2 0 95,-3 1 97,-2 2 0,-2 2 253,-2 3-309,0 2-27,-3 1-203,-1 4 59,-2 2 58,1 2-23,-1 1 69,2 1-16,1-1-48,1-2-414,1-1-71,2-1 626,3-2-450,2-4 66,3-1-139,0-2 193,1 0 288,-3 1-59,-1 0 138,-2 2 164,-2 0-153,-1 1-53,1 1 128,1 2 139,1 2-206,1 1 1,0 1-4,2 0-28,1 0 117,1-2-241,1-1-149,4-1-1757,0-1-3406,-2-1-7006</inkml:trace>
  <inkml:trace contextRef="#ctx0" brushRef="#br2" timeOffset="1790.09">975 271 3330,'0'0'12971,"0"-1"-11923,0 0 172,0-1-103,0 1-466,0 0 291,0 0-395,0 1 3,1 0-454,2 0 0,1 0-70,2 1-4,2 2 34,0 2-70,-1 3 41,0 2-32,-2 1 45,-1 1 5,-2 2 38,-2-1 85,-2-1-59,-4-1-13,-1-1-32,-2-3-13,2-3-56,1-1 218,3-2-66,0-3-102,2-4-37,1-5 3,1-3-161,4-3-106,3 0 208,3-1-56,2 1 115,2 2-43,-1 2 56,-1 3-51,-2 2 35,-3 3-29,-3 2 8,-2 1-993</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8:39.202"/>
    </inkml:context>
    <inkml:brush xml:id="br0">
      <inkml:brushProperty name="width" value="0.035" units="cm"/>
      <inkml:brushProperty name="height" value="0.035" units="cm"/>
      <inkml:brushProperty name="color" value="#DA0C07"/>
      <inkml:brushProperty name="inkEffects" value="lava"/>
      <inkml:brushProperty name="anchorX" value="-35895.23047"/>
      <inkml:brushProperty name="anchorY" value="-39650.679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7394.38672"/>
      <inkml:brushProperty name="anchorY" value="-40849.58594"/>
      <inkml:brushProperty name="scaleFactor" value="0.5"/>
    </inkml:brush>
  </inkml:definitions>
  <inkml:trace contextRef="#ctx0" brushRef="#br0">103 72 1313,'0'0'12907,"-14"-1"-11728,-2 0-459,-2 0 217,2 0-110,2 0 205,4 1-461,3-1-136,3 1-72,1 0 24,3 0 50,0 0-205,1 1-253,-1-1 72,3 0-54,4 0 155,5 0 30,5-1-57,6 0-104,2-1 11,3 0-32,1-2-72,0-1-429,-1-1 61,-4 0-235,-1-1-851,-3 1 416,-2-1-350,-3 1-1810,-3 1-308,-2 0-800,-3 2-589</inkml:trace>
  <inkml:trace contextRef="#ctx0" brushRef="#br1" timeOffset="623.14">134 81 13526,'0'0'5720,"-1"1"-5650,1 1-140,-1 2 91,2 3 62,1 3 40,2 3 72,0 3 23,1 3 1,-1 2-125,0 2 204,-2 1-159,0-1 237,0 0-290,0-1-60,0-2 198,-1-3-168,1-1-21,-1-3 101,1-2-112,0-3 16,0-2-5,-1-2-22,0-2 25,-1-1 517,0-1-387,0-1-78,-1 1-71,-3-2-8,-1 1-83,-1 0-38,-3-1 118,1 1-40,-1 1 16,1-1 19,1 1-6,1 0 3,1 0-18,1 0-14,2 0-35,0 0 27,2 0-11,0 1-34,0-1-9,0 1 1,3 0 109,4-1 80,7 1-16,8-3-96,8-2-920,7-4-1201,6-2-486,1-3-4545,-8 1-2543</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8:38.100"/>
    </inkml:context>
    <inkml:brush xml:id="br0">
      <inkml:brushProperty name="width" value="0.035" units="cm"/>
      <inkml:brushProperty name="height" value="0.035" units="cm"/>
      <inkml:brushProperty name="color" value="#DA0C07"/>
      <inkml:brushProperty name="inkEffects" value="lava"/>
      <inkml:brushProperty name="anchorX" value="-35845.19141"/>
      <inkml:brushProperty name="anchorY" value="-39162.3984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7199.88281"/>
      <inkml:brushProperty name="anchorY" value="-40650.71094"/>
      <inkml:brushProperty name="scaleFactor" value="0.5"/>
    </inkml:brush>
  </inkml:definitions>
  <inkml:trace contextRef="#ctx0" brushRef="#br0">186 92 9108,'0'0'11240,"0"-11"-10813,0-2 61,0-2 54,0 2 23,-1 2-258,-2 2 8,-1 3-203,-3 2-69,-2 1-14,-4 3-29,-2 2-72,-2 5-19,-2 5 38,0 4 40,0 5-30,2 3 51,2 2-32,3 2 29,4 1-64,3-1 57,3 0-76,4-3 97,7-2 45,4-3-85,5-2 50,4-5 3,3-5-40,3-2 32,1-3-85,0-4-574,0-4-1502,-3-3-806,-3-2-4770,-6 0-2176</inkml:trace>
  <inkml:trace contextRef="#ctx0" brushRef="#br1" timeOffset="524.6">732 41 1521,'0'0'19571,"0"-4"-18936,0-2-88,-1-1-349,-1 0 111,-3 1-168,-4 1-151,-4 2 37,-3 1-177,-2 3 193,-2 3-65,1 5-127,0 5 80,1 5 79,2 4-82,1 5 88,3 1 88,3 2-136,4 0 160,1-2-141,5-2 42,5-5-50,6-4-27,8-4-480,6-5-1996,6-4-1142,5-6-9646,-5-1 11996</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8:37.205"/>
    </inkml:context>
    <inkml:brush xml:id="br0">
      <inkml:brushProperty name="width" value="0.035" units="cm"/>
      <inkml:brushProperty name="height" value="0.035" units="cm"/>
      <inkml:brushProperty name="color" value="#DA0C07"/>
      <inkml:brushProperty name="inkEffects" value="lava"/>
      <inkml:brushProperty name="anchorX" value="-32974"/>
      <inkml:brushProperty name="anchorY" value="-36311.0976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4380.09375"/>
      <inkml:brushProperty name="anchorY" value="-37896.01953"/>
      <inkml:brushProperty name="scaleFactor" value="0.5"/>
    </inkml:brush>
  </inkml:definitions>
  <inkml:trace contextRef="#ctx0" brushRef="#br0">164 85 12118,'0'0'6034,"0"-7"-5607,0 0 160,0-2-272,0 1 272,0 1-347,0 0 288,0 0 78,0 1 15,0 1-210,0 0-173,0 1-38,0 1 192,0 1-331,0 0 67,0 0 67,0 1-144,0 0 101,0 0-69,0 1 55,0 0-90,0 0-48,0 0-8,0 0-80,0 3-74,-1 4 183,-1 6-42,-2 6 55,-2 5-7,-2 5-14,-3 3-13,-1 2 3,-1 0 16,0 0-6,0-2 22,0-1-43,1-2 50,1-3-52,1-1-22,1-4 42,1-2 4,2-4-20,1-3 9,2-3-3,1-4 0,1-2 37,0-2 65,1-1-36,0-1 92,2-5-155,3-4 29,1-5-32,3-7 2,2-6-77,3-5-221,1-2 59,2-2-147,-1 2 88,-1 1 136,-1 4 146,-1 5-28,-2 4 44,-2 5-4,-1 3-92,0 3 46,-1 2 0,1 3-21,0 1-11,1 2 40,-1 0-32,0 2-64,0 4 56,-1 4 34,1 4 46,0 5-8,-1 3 27,0 4-24,-1 1 7,-1 1 54,-1 0-53,0 1 56,-1-1 21,-1 0 32,0-3 32,-1-2-80,0-3-30,0-4 44,0-3-94,0-3 64,-1-3-21,1-1-33,-1-3 12,0 0-455</inkml:trace>
  <inkml:trace contextRef="#ctx0" brushRef="#br1" timeOffset="308.71">107 265 12486,'0'0'6624,"13"0"-5752,7 0 124,3 0-63,1 0-583,-1 0 223,-4 0-119,-3 0-118,-5 0-208,-3 0-80,-2 0-16,-2 0-32,0 0-912,1 0-1049,1-1-1419</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8:46.111"/>
    </inkml:context>
    <inkml:brush xml:id="br0">
      <inkml:brushProperty name="width" value="0.035" units="cm"/>
      <inkml:brushProperty name="height" value="0.035" units="cm"/>
      <inkml:brushProperty name="color" value="#DA0C07"/>
      <inkml:brushProperty name="inkEffects" value="lava"/>
      <inkml:brushProperty name="anchorX" value="-46443.25781"/>
      <inkml:brushProperty name="anchorY" value="-49408.554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7881.10547"/>
      <inkml:brushProperty name="anchorY" value="-50686.9179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9352.22266"/>
      <inkml:brushProperty name="anchorY" value="-51914.3671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8072.78906"/>
      <inkml:brushProperty name="anchorY" value="-50935.9531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46783.59766"/>
      <inkml:brushProperty name="anchorY" value="-49970.4570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48406.41016"/>
      <inkml:brushProperty name="anchorY" value="-51284.9921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50003.61328"/>
      <inkml:brushProperty name="anchorY" value="-52528.8593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51290.54688"/>
      <inkml:brushProperty name="anchorY" value="-53959.53906"/>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52798.32422"/>
      <inkml:brushProperty name="anchorY" value="-55440.26563"/>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54087.79297"/>
      <inkml:brushProperty name="anchorY" value="-56976.28516"/>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55357.79688"/>
      <inkml:brushProperty name="anchorY" value="-58494.97656"/>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56687.51563"/>
      <inkml:brushProperty name="anchorY" value="-60090.20313"/>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58055.12891"/>
      <inkml:brushProperty name="anchorY" value="-61601.78906"/>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59484.60547"/>
      <inkml:brushProperty name="anchorY" value="-62860.71094"/>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60862.94531"/>
      <inkml:brushProperty name="anchorY" value="-64440.11719"/>
      <inkml:brushProperty name="scaleFactor" value="0.5"/>
    </inkml:brush>
  </inkml:definitions>
  <inkml:trace contextRef="#ctx0" brushRef="#br0">43 311 5555,'0'0'16322,"-10"2"-15986,-1-1-147,1 0-61,2 1 123,4 0 48,7-1 234,8 0-391,9 0-19,7-1-118,6 0-1726,1 0-1331,-1-1 307,-5 0-4789,-7 0-1728</inkml:trace>
  <inkml:trace contextRef="#ctx0" brushRef="#br1" timeOffset="211.05">49 424 13110,'0'0'10173,"-4"2"-10168,3 0 83,3 0-43,8 0 206,8-1-318,8-2-63,4-3-1279,2-2-1112,-2-3-179,-5-1-2220,-5-2-1579,-7 2 1201</inkml:trace>
  <inkml:trace contextRef="#ctx0" brushRef="#br2" timeOffset="470.86">165 228 11301,'0'0'9575,"-7"-4"-9543,1 2-224,4 3 283,8 5 237,9 3-285,9 5 79,6 1-2,2 3-29,-1-1 139,-4 0-22,-7-1-118,-6 0 153,-5 0 61,-8 0-128,-8 2 67,-9 1-96,-9 1-163,-8 2-667,-7-1-3242,-5-1-6463,7-4 2355</inkml:trace>
  <inkml:trace contextRef="#ctx0" brushRef="#br3" timeOffset="1099.52">744 173 13286,'0'0'10285,"0"-1"-10243,0 2 49,0 5-72,0 5 74,0 8 347,0 6-354,0 4-3,-2 3-1,0 1-36,-1 1-52,-1-3-341,1-3-2465,1-6-384,1-5-846,0-6-9246,0-5 14072</inkml:trace>
  <inkml:trace contextRef="#ctx0" brushRef="#br4" timeOffset="1384.02">682 117 11221,'0'0'7881,"-2"-13"-6027,0-3-528,3-2-109,5 1-985,6 1 0,7 3-128,7 3 40,4 3-99,3 3-45,2 2-45,1 4 24,-2 4-51,-2 5-473,-4 5-818,-4 4-1217,-6 4 139,-6 3-1790,-5 3-3477,-3-6 2719</inkml:trace>
  <inkml:trace contextRef="#ctx0" brushRef="#br5" timeOffset="1626.85">788 480 10565,'0'0'11096,"-1"2"-10728,3-1-123,6 0 489,8 0-238,11-1-451,9 0 14,6-2-339,3-2-1091,1-2-1150,-4 0-577,-5-1-4900,-10 1-613</inkml:trace>
  <inkml:trace contextRef="#ctx0" brushRef="#br6" timeOffset="2052.89">1209 252 7780,'0'0'12699,"0"-11"-10650,0-1-774,0-1-555,0 3-210,0 2-142,0 4-219,0 1-146,0 2 5,0 2-264,0 5 179,0 5 82,0 5 104,0 5 41,0 4-73,0 0 67,1 1-59,1-2-95,0-3 26,1-2 40,-1-3-53,0-5 55,0-2-71,-1-3 21,0-3-176,-1-1-699</inkml:trace>
  <inkml:trace contextRef="#ctx0" brushRef="#br7" timeOffset="2336.96">1253 215 10085,'0'0'9367,"4"3"-8893,2 3 428,3 4-176,2 4-294,3 3 142,1 3 45,2 1-214,1-1-285,1 0 168,0-2-245,1-1 42,-1-4 57,-2-1-174,-2-4 53,-3-2-1347,-3-2-1414,-2-2-106</inkml:trace>
  <inkml:trace contextRef="#ctx0" brushRef="#br8" timeOffset="2615.35">1446 178 11141,'0'0'10101,"0"-2"-10056,0 0 64,0 1-18,1 3 208,1 6-171,1 4 139,0 6 130,0 5 57,-1 2-246,-1 2-67,0 0-66,-1-1-75,0-1 11,0-3-1431,0-2-1554,0-4 338,2-4-5635,0-4-131</inkml:trace>
  <inkml:trace contextRef="#ctx0" brushRef="#br9" timeOffset="2956.98">1705 207 8148,'0'0'13614,"0"-4"-13166,0 0-82,0 1 357,0 0-403,0 0 61,0 2-149,0 3-216,0 4 126,0 6 559,0 5-482,0 6-64,0 2-14,0 2-79,0 1-65,0-1 14,0-2-105,0-3-1149,0-3-1358,0-4-883,0-4-3560</inkml:trace>
  <inkml:trace contextRef="#ctx0" brushRef="#br10" timeOffset="3362.78">1712 176 16568,'0'0'6298,"-3"-1"-6508,0-1 260,3 2-60,4 3 34,4 2 40,7 2-43,5 3-2,4 2 37,4 2-70,1 1-52,0 1 87,-1 1 43,-2 0-85,-3 0-25,-4 1 62,-4-1-24,-4-1-29,-5 0 29,-2-1 8,-7 0 147,-8 0 109,-7 0-115,-7-1 67,-5-1-242,-1-2 140,2-1-127,2-1-1593,5-3-2273,6-3-4197,5-1-2394</inkml:trace>
  <inkml:trace contextRef="#ctx0" brushRef="#br11" timeOffset="3974.34">2073 195 8180,'0'0'13961,"0"-1"-13710,0 0-161,1 0-74,0 1-64,1 3 64,2 4 200,0 4 19,1 5 67,0 5 218,-1 2-75,0 3-223,0 1 15,-1 0-133,0-2-106,-1-3 58,0-3-86,0-3 78,-1-4-61,-1-4 93,0-3-101,0-2-6,0-1 38,0-2-73,0 0 78,-1-1-154,-1 1 156,-1-1-87,-2 1 64,-1 0-17,0 0 25,-1 0-6,1 0 22,-1 0-24,2 0 7,1 0-2,1 1-18,0-1 4,2 1-2,0 0-168,1-1 48,0 0-5,0 0 106,2 0 27,4 0 75,3 0-89,5 0-509,3-3-808,0-1-963,1-3-1225,-3-1-4746,-2 1-29</inkml:trace>
  <inkml:trace contextRef="#ctx0" brushRef="#br12" timeOffset="4270.59">1980 224 13254,'0'0'8247,"7"-2"-8050,6 0-178,6 0-1,3 0-781,4 0-1745,0 1 508,0 1-6722,-6 0 837</inkml:trace>
  <inkml:trace contextRef="#ctx0" brushRef="#br13" timeOffset="5035.01">2432 188 3762,'0'0'19902,"0"1"-19966,0 3 80,0 5-19,0 5 150,-3 5 72,-1 4-48,-1 4 344,-2 2-171,-1 1-213,1-1 69,-1-2-115,2-3 3,1-3-24,1-4-35,1-4 46,2-4-72,0-4 21,0-2 85,1-2 123,0-3 158,0-4-276,1-5-90,-1-5 57,0-4-95,1-5 22,2-4-82,2-2-55,2-1 12,2 0 8,0 3 13,1 3 109,0 4-29,-2 5-40,0 4 53,-2 5-93,-1 3 64,-1 3-115,1 2 126,0 3-59,3 6 75,0 4-19,1 6 26,0 3-4,0 5 20,-3 2 14,0 1-21,-3 0 8,0-1-22,-2-2 6,1-4 53,0-2-72,0-5-14,0-3-202,0-4-1123,-1-3-1075,0-3-1212</inkml:trace>
  <inkml:trace contextRef="#ctx0" brushRef="#br14" timeOffset="5347.12">2401 376 8436,'0'0'11509,"-2"0"-10743,1 0-307,0 0-14,0 0-111,2 0 109,4 0 352,5 0-547,5-1-190,6-1-12,3-1-1476,1-1-2380,-1-1-4060,-5-1-3140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8:44.525"/>
    </inkml:context>
    <inkml:brush xml:id="br0">
      <inkml:brushProperty name="width" value="0.035" units="cm"/>
      <inkml:brushProperty name="height" value="0.035" units="cm"/>
      <inkml:brushProperty name="color" value="#DA0C07"/>
      <inkml:brushProperty name="inkEffects" value="lava"/>
      <inkml:brushProperty name="anchorX" value="-40767.89453"/>
      <inkml:brushProperty name="anchorY" value="-43940.0273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2216.79297"/>
      <inkml:brushProperty name="anchorY" value="-45378.4570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3486.79297"/>
      <inkml:brushProperty name="anchorY" value="-46662.9921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5112.55078"/>
      <inkml:brushProperty name="anchorY" value="-48166.85547"/>
      <inkml:brushProperty name="scaleFactor" value="0.5"/>
    </inkml:brush>
  </inkml:definitions>
  <inkml:trace contextRef="#ctx0" brushRef="#br0">27 87 3858,'0'0'16186,"0"-11"-14940,0 0-622,0 0-264,0 2-360,0 5-243,0 7 254,0 7-32,0 8 197,0 4-117,0 4-9,0 2 137,0-1-214,0-1 123,0-3-40,0-4-29,0-5 66,0-4 54,0-4 136,-1-2 1174,1-8-734,-2-5-654,1-7 131,0-7-168,1-4-27,1-5 1,2-2-6,3 0-38,1 4 30,2 5-29,0 6-11,0 6-91,0 5 43,-2 5-149,-1 7 58,-2 7 88,-1 6 46,-2 4 50,-3 3-135,-5 1-273,-4-1-600,-3-2 501,0-3 270,0-6 123,3-4 45,2-3 130,2-3-82,3-2 32,2-1 142,1-1-193,1 0-10,1 1-281,0 2 14,3 1 349,1 3-77,3 2 43,2 1 24,2-1-25,2 0 28,1-2 10,1-2 53,0-1-32,0-2-42,-2-3 106,-1-3 41,-3-2 103,-3-2 222,-3-1-165,-1-1 159,-2 1-415,-1 2 100,0 2 46,-1 2-253,1 2 21,-1 1-259,1 2-200,0 2 545,0 5-126,0 1 112,0 3-27,0-1-5,1 0-16,2-2-1043,2-2-843,3-3-1505,3-3-4053,-1-2-2650</inkml:trace>
  <inkml:trace contextRef="#ctx0" brushRef="#br1" timeOffset="140.79">298 6 11605,'0'0'10920,"0"-3"-13847,0 21-15185</inkml:trace>
  <inkml:trace contextRef="#ctx0" brushRef="#br2" timeOffset="1125">382 126 13366,'0'0'7745,"-12"0"-7657,-3 1-48,-3 1 51,2 2-113,2 1 36,4 0-182,4-1 216,2-1-72,3-1 61,1-1-29,1 0 440,3-1 43,2 0-304,2 0 77,2 3-203,1 2 6,3 6-32,-1 4-38,2 7 27,-1 5 64,-1 4-112,-3 4 37,-3 1 6,-5 1-24,-6-2 101,-6-3 64,-7-4-181,-4-5 191,0-5-60,1-6-1,2-5 62,4-4 37,3-6 11,4-5-54,5-5-186,6-7 13,10-6-374,8-6-725,7-6-283,5-4 315,4-5-694,-1-1 1225,-2 1 301,-5 1 179,-6 5 69,-8 5 526,-5 6 609,-5 7-143,-3 8 257,-3 5-846,-1 6-309,-1 3-30,-3 5-245,-3 6 230,-3 7-25,-2 4-26,0 5-1,1 3 57,2 1 224,2 1-118,3-3-135,3-2 7,0-5 3,3-5-48,1-4 32,4-5 83,5-3-6,3-5 27,5-4-40,1-4-80,0-2 22,-1-3 23,-2 2-10,-4 1 23,-4 3 33,-2 3-120,-3 3-169,0 2 44,0 5 175,1 2-58,0 3 85,1 0-54,1 0 38,0-1 27,0-1 10,2-3 75,-1-2 113,1-3 9,1-4-159,0-5-3,0-5-8,-1-5 11,-1-5-136,-2-3-110,0-3 5,-2 0 22,-2 5 118,-1 5 116,0 6 89,-1 8-272,0 8-171,-2 9 298,-1 10-92,-1 7 87,0 6-88,-1 3 30,1 0-48,-1-1-27,1-4-2161,0-5-1273,1-7-1357,1-6-5793,0-6 8727</inkml:trace>
  <inkml:trace contextRef="#ctx0" brushRef="#br3" timeOffset="1267.83">667 189 15367,'0'0'6219,"4"-6"-9215,9-2 597,9 0-13715,0 1 18075</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8:41.300"/>
    </inkml:context>
    <inkml:brush xml:id="br0">
      <inkml:brushProperty name="width" value="0.035" units="cm"/>
      <inkml:brushProperty name="height" value="0.035" units="cm"/>
      <inkml:brushProperty name="color" value="#DA0C07"/>
      <inkml:brushProperty name="inkEffects" value="lava"/>
      <inkml:brushProperty name="anchorX" value="-38868.32031"/>
      <inkml:brushProperty name="anchorY" value="-42371.929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0255.57813"/>
      <inkml:brushProperty name="anchorY" value="-43613.44531"/>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8893.39063"/>
      <inkml:brushProperty name="anchorY" value="-42620.89453"/>
      <inkml:brushProperty name="scaleFactor" value="0.5"/>
    </inkml:brush>
  </inkml:definitions>
  <inkml:trace contextRef="#ctx0" brushRef="#br0">83 104 11797,'0'0'7166,"-4"-1"-6720,0 0-265,1 0-66,-1 1-115,2-1 35,1 1-22,0 0 22,0 0 74,2 0-104,2 0 75,2 0 35,5 0-141,3-1-105,5-2-1339,2 0-454,0-2-2630,0 1-101,-4-1-897,-5 1 4378</inkml:trace>
  <inkml:trace contextRef="#ctx0" brushRef="#br1" timeOffset="401.55">92 121 7347,'0'0'7094,"-9"10"-6678,-1 2 201,-1 3-265,1 1 104,3 0-269,1-1-40,3-1-59,2-1-56,1-1-11,4 0-2,3 0-22,4-2-13,3 1-221,2-1-164,0-1-98,-1 1 155,-3-1 70,-4 0 151,-2-1 120,-4 0 57,-3-1-1,-4 1 11,-3-1-19,-3 1-50,-2-2 88,-1 0-30,-2-2-64,0-1 59,1-1-96,0-1 46,2-1-2482,2-3-5064,3 1 2549</inkml:trace>
  <inkml:trace contextRef="#ctx0" brushRef="#br2" timeOffset="1909.52">473 228 11557,'0'0'6107,"0"-1"-5872,-1 0-83,0 0 181,-2 0-199,0 1 61,-3-1 149,0 1-29,-2 0-113,0 1-71,0 0 69,1 2 6,-1-1-78,1 1-30,1 0-31,0 0 2,1 1-79,0 0 2,2 0-43,0 2 27,1 0-85,1 0 135,1 2-60,-1-1 39,1 0-26,2 0 45,0-1-51,3-1 54,1-1-17,3-1 6,0-2 56,2 0 115,2-1-216,2 0 53,1-1-22,1-3-730,3-2-72,1-3-43,1-3 189,0-3-178,0-2-385,-2-2 19,-1-2 299,-3-3-1940,-1-2 3018,-3-2-456,-2 0 504,-2 1-201,-3 4 956,-3 3 1035,0 5-1390,-2 4 1203,0 4-1256,-1 4 167,-2 1-485,-1 3-245,-1 2 37,0 4-48,-2 3 37,1 4 28,-1 3-7,1 2-50,1 0 147,2 1 66,1-2-199,0-1 106,2-2 19,0-2-123,0-3 40,1-2-16,-1-2 0,2-1 0,0-3 74,1 0 54,2-1-48,2-2 115,2-1-69,3-1-89,2-2 27,0-1-53,0 2-65,-2 0-58,-2 1-8,-3 1 51,-2 1-206,0 3 81,-1 2 154,0 3-32,1 3 170,1 1-58,0 2 46,1 0-121,1 0 54,0-2 34,1-1-106,0-4 15,1-1-436,2-3-572,-1-2 173,1-3 22,1-4-517,-1-3 474,-1-3-739,-1-2 1556,-2 0-112,-3 1 1397,-2 2-696,-2 2-61,-2 4 422,-1 2-812,-3 2 110,-1 1-131,-2 2 21,-1 4 115,0 1-34,-1 3-19,1 1-46,2 0-26,2 0-110,1-2 46,2-3 15,1-1-44,2-2 15,3-1 32,4 0 102,3-3-195,2-2-272,1-1 259,-1 0-139,-2-1 168,-3 1-6,-2 2-10,-3 0-45,-1 2-62,-2 0-42,1 2 173,0 1-19,-1 2 32,2 1 1,0 1 2,-1-1 18,1-1-23,1-1 26,-1-1-26,2-1-385,0 0-151,1-2 186,1-1-179,1-1 145,-1 0 184,1 1 191,-1 0-36,-1 0 52,0 2 52,0 1 60,-1 2 62,1 3-104,1 1-37,-1 1-30,2-1-18,1 1-1886,1-2-3779,-2-1-1836</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9:19.737"/>
    </inkml:context>
    <inkml:brush xml:id="br0">
      <inkml:brushProperty name="width" value="0.035" units="cm"/>
      <inkml:brushProperty name="height" value="0.035" units="cm"/>
      <inkml:brushProperty name="color" value="#DA0C07"/>
      <inkml:brushProperty name="inkEffects" value="lava"/>
      <inkml:brushProperty name="anchorX" value="-62272.75"/>
      <inkml:brushProperty name="anchorY" value="-65689.6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3943.35938"/>
      <inkml:brushProperty name="anchorY" value="-67145.18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5213.35938"/>
      <inkml:brushProperty name="anchorY" value="-68433.6562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6576.36719"/>
      <inkml:brushProperty name="anchorY" value="-69756.84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7985.11719"/>
      <inkml:brushProperty name="anchorY" value="-71019.218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9357.54688"/>
      <inkml:brushProperty name="anchorY" value="-72282.67969"/>
      <inkml:brushProperty name="scaleFactor" value="0.5"/>
    </inkml:brush>
  </inkml:definitions>
  <inkml:trace contextRef="#ctx0" brushRef="#br0">1 86 3650,'0'0'16810,"0"-3"-16338,0-1-61,0 1-75,0 0-26,0 1 18,0 1-272,0 1 21,0-1 17,0 1-113,0 2-421,0 3 392,0 3 34,0 4 20,1 3 26,-1 2-22,1 1 28,-1 0-46,1-1 69,-1-2-77,0-2 43,0-2-33,0-2 103,0-3-124,0-1 78,0-2 13,0-2 88,0-1 250,0-1-295,0-3 37,0-3-141,0-3 13,0-3-144,0-4-96,1-1 56,1-1-104,1-1 194,2 0-39,0 3 111,1 1-4,0 4-86,0 3 122,-1 2-76,0 1 60,0 3-90,0 1 8,0 1-5,1 1-96,-1 1-86,0 4 168,0 4 91,0 4-3,-1 4 54,0 2-27,0 2-8,-1-1-16,1 0 59,-2-3-75,0-1 24,1-2-8,-1-3 0,0-2 0,1-3 18,-2-2-23,1-1 27,-2-2 47,2-1-13,-1 0 64,2-3-91,2-2-26,2-3-70,2-2-5,2-2 51,1 0-337,0 0 286,0 0-98,-1 2 44,-1 2 52,-2 2 60,-3 2-31,-1 2 15,-1 1-20,-1 1-201,0 0 56,-1 1 177,2 2-4,-1 2 14,1 3 8,0 1 56,0 3-72,-1 1 43,-1 1-14,1 0-15,-1 1 4,0-1 17,1-1-24,-1-2 7,1-2-58,0-1 147,1-3-158,0-1 126,0-2 0,0 0-19,0-2 104,2 0 8,0 0 96,1-2-189,2-1 23,1-3-31,1-2 37,0-3-107,1-1 70,0-2-62,-2-1 35,-1 1-29,-1 0 8,-2 1-41,-1 2 49,-2 1 40,-1 3-11,-1 2-48,0 2-40,-1 2-48,1 0-291,0 4 227,-1 2 157,1 3-48,-2 3 54,1 2-6,0 2 3,0-1-18,0 0 4,1-2 17,0-2-24,0-2-385,0-3-1347,0-1 566</inkml:trace>
  <inkml:trace contextRef="#ctx0" brushRef="#br1" timeOffset="158.35">453 101 12582,'0'0'2265,"0"4"-5336,0 3-1366,0 0-3443</inkml:trace>
  <inkml:trace contextRef="#ctx0" brushRef="#br2" timeOffset="597.88">628 167 9188,'0'0'8644,"-11"1"-8452,-4 3-21,-1 3-155,1 1 131,2 1-142,4 1 40,3-2-31,3 0 23,2-2 86,1-2-99,4-2 128,2-1 93,4-2-5,1-3-173,2-4 149,1-3-128,-1-4 16,-1-3-80,-1-3-18,-4-2-1,-2 0-5,-2 0 93,-2 3-45,-1 3 262,0 6-73,0 3-39,-1 4-222,1 2-334,-1 3 3,1 6 433,0 4-145,0 5 86,0 4-25,0 3 65,3 0-19,2 1-48,5-2-992,6-2-1159,5-4-3971,-2-5-5531</inkml:trace>
  <inkml:trace contextRef="#ctx0" brushRef="#br3" timeOffset="883.07">996 104 10709,'0'0'7651,"-4"-1"-7624,0 1 10,2 0 57,2-1 85,6 1-94,4 0-93,5 0 27,5 0-374,2-1-907,0 0-1201,0-1-2926,-4 1 1043,-4 0-644</inkml:trace>
  <inkml:trace contextRef="#ctx0" brushRef="#br4" timeOffset="1097.05">1030 161 6051,'0'0'8769,"-7"4"-8363,-1 0-118,0 0-59,4-1 265,5-1 29,7 0-537,6-2 78,6-1-1432,3-3-2495,1-2-86,-2-2-282,-4 1 984</inkml:trace>
  <inkml:trace contextRef="#ctx0" brushRef="#br5" timeOffset="1361.96">1134 33 6019,'0'0'12077,"-12"-9"-11669,0 1-437,0-1-134,2 3 3,4 5 192,7 5 11,6 5 48,5 3-38,5 2-58,1 2 34,0-1-53,-2 2 13,-3-1 14,-3 1 88,-4 0-118,-4 1 190,-4 2-112,-6 0 18,-5 2-77,-5 0-766,-5 0-2587,-4 0-10406,5-6 14666</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9:22.776"/>
    </inkml:context>
    <inkml:brush xml:id="br0">
      <inkml:brushProperty name="width" value="0.035" units="cm"/>
      <inkml:brushProperty name="height" value="0.035" units="cm"/>
      <inkml:brushProperty name="color" value="#DA0C07"/>
      <inkml:brushProperty name="inkEffects" value="lava"/>
      <inkml:brushProperty name="anchorX" value="-68042.40625"/>
      <inkml:brushProperty name="anchorY" value="-71279.14844"/>
      <inkml:brushProperty name="scaleFactor" value="0.5"/>
    </inkml:brush>
  </inkml:definitions>
  <inkml:trace contextRef="#ctx0" brushRef="#br0">1 2 4194,'0'0'6163,"0"0"-6163,0-1 16,0 1-72</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9:25.108"/>
    </inkml:context>
    <inkml:brush xml:id="br0">
      <inkml:brushProperty name="width" value="0.035" units="cm"/>
      <inkml:brushProperty name="height" value="0.035" units="cm"/>
      <inkml:brushProperty name="color" value="#DA0C07"/>
      <inkml:brushProperty name="inkEffects" value="lava"/>
      <inkml:brushProperty name="anchorX" value="-69312.40625"/>
      <inkml:brushProperty name="anchorY" value="-72546.6093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1231.17969"/>
      <inkml:brushProperty name="anchorY" value="-73717.8906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2580.05469"/>
      <inkml:brushProperty name="anchorY" value="-74971.2421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73914.35156"/>
      <inkml:brushProperty name="anchorY" value="-76315.09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75761.625"/>
      <inkml:brushProperty name="anchorY" value="-77661.52344"/>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4287.625"/>
      <inkml:brushProperty name="anchorY" value="-76723.32031"/>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72907.19531"/>
      <inkml:brushProperty name="anchorY" value="-75596.15625"/>
      <inkml:brushProperty name="scaleFactor" value="0.5"/>
    </inkml:brush>
  </inkml:definitions>
  <inkml:trace contextRef="#ctx0" brushRef="#br0">1 410 16568,'0'0'5970,"-1"-8"-5799,3-3 5,1-5-176,3-4 134,1-3-36,2-2-7,0-2-86,-1-1 155,-1 2 43,-2 3-8,-2 3-6,-1 5 6,-1 4 34,-1 5-159,0 2-65,-1 3-7,1 4-404,0 7 297,-1 7 114,2 8-37,1 6 51,3 3-43,3 1-6,1-2-148,1-5 113,-1-5-23,-2-6-50,-2-5 74,-2-5 69,-1-4 56,-2-1 179,-3-3-191,-2-1 12,-1-3 51,-1-2 32,1-3-120,0-3-16,3-5-411,4-5-133,5-4-64,6-4 98,5-4-61,4 0-296,2 0 760,-1 0 43,-3 4 427,-5 2 315,-4 5 226,-4 3-135,-5 5-284,-2 4-194,-2 4-8,-1 3-48,-1 3-281,0 3-15,-1 6-126,0 6 150,0 8-17,0 5-10,2 5 30,0 3 10,2 1 16,1 1-59,2-1 19,1-3-1595,1-4-70,0-5-918,0-6 1716,-1-6-1273,0-4 332,-3-16-2328,-2-3 5188,-2-2 804,0-2 1405,1 1-1639,0 1 34,1 1 118,1 3-1037,1 3-596,1 2 9,4 1-375,5 1 159,6 1-254,6 0-438,3-1 43,4 0 565,-1 0-242,-1-1 422,-6-1-63,-5 1 73,-5 0 499,-4 0 963,-4 1-803,-2 0-168,-5 0 3,-2 2-521,-6 1 88,-2 3-37,-3 4-29,-1 6 8,1 3-22,2 3-125,4 1 147,4-1-70,4-1-72,3-5 118,5-3-3,3-4-128,4-3 192,3-4 69,3-4-71,1-5 108,0-3-103,0-1 125,-3-2-149,-2 2 45,-4 2 133,-2 4 51,-4 3-229,-1 2 2,-1 3-477,1 4 590,0 3-220,0 4 92,1 2-9,0 0 78,2 1-22,-1-3 11,1-1-75,1-4 78,-1-2-83,1-2 5,1-2 17,1-5-84,2-3 100,1-4-164,1-2-231,-1-1 173,0 2 96,-2 1 42,-1 2-71,-2 4-6,0 2-93,-2 3 3,1 4 141,0 2 10,0 4 81,0 1-14,0 2 67,0-1 22,0-1-41,-1-1 128,1-3-93,-1-1 126,1-2-54,1-3-19,1-3 326,3-4-451,0-5 315,1-5-323,-1-4 219,0-4-145,-3-4-71,-2-1 21,-2 0-16,-2 2 616,-1 4 86,-1 7 69,-1 5-277,-1 4-542,0 6 82,0 7-354,-1 8 408,1 7-136,0 7 48,1 5-37,1 3-1839,0 2-1960,0-1-1441,0-5-8406,0-7 16209</inkml:trace>
  <inkml:trace contextRef="#ctx0" brushRef="#br1" timeOffset="142.91">559 210 15559,'0'0'6723,"9"-4"-7606,9-1-2428,8 1-5354,0 0-1109</inkml:trace>
  <inkml:trace contextRef="#ctx0" brushRef="#br2" timeOffset="679.26">821 277 12438,'0'0'8705,"12"-8"-8508,3-4 137,3-3 29,1-4 125,-2-2 347,-3-2-368,-4 0-16,-3 0-72,-3 1-262,-2 3 158,-2 4-251,0 4 85,-1 4-125,-1 7-269,-2 8 277,-3 10-27,-3 10 8,-3 12-7,-1 9 42,-1 7-14,1 4 6,4-1 0,3-3-18,2-7-14,3-8-16,1-8 58,3-9-36,1-8 12,0-7 17,3-7 106,0-6 27,2-7-168,2-8 150,-1-5-126,-1-5-3,-3-1 0,-6-1-117,-7 2 144,-7 4-85,-3 5 138,-3 6-93,1 4 32,3 4 11,4 3-24,4 2-142,4 1 22,4 1-502,5 0 266,8 0-684,8-1-844,6 0-1732,5-2-3998,-5 0-2249</inkml:trace>
  <inkml:trace contextRef="#ctx0" brushRef="#br3" timeOffset="1613.15">974 251 13254,'0'0'7246,"13"7"-6915,5 3-64,3 3-94,-1 2-109,-4 0 128,-3-3-45,-5-2 256,-4-2 173,-2-3 769,-2-3-382,-3-1-523,-1 0-16,-2-2-269,-1-1 18,2-3-194,0-2-347,3-4-473,1-1 198,4-2-592,5 1 283,2 1 509,2 3-27,0 1 444,-1 3-57,-3 2 64,-2 1-55,-3 2 18,-1 1 66,-1 3 92,1 3 220,-2 3-183,2 1 128,0 2-72,1-1-113,1-2 33,1-2 75,2-3-102,0-1 165,2-3 9,1-3 58,-2-3-195,-2-3 155,-1-2 78,-3-1-286,-4 0 0,-3 1-48,-1 1-3,-1 3-24,0 2-31,1 2-86,1 1-16,2 1-134,1 0-1200,1 0 763,3 1-56,4-1 851,3 0-211,4-1 198,2 0-96,-1-1 31,0 1-10,-2 0 94,-2 1 402,-1 2-258,-2 1-28,0 3-39,-1 0-3,-2 1 86,0 0-196,-1-1 249,-1-2-246,1-1 225,1-1-105,3-2 33,2-4 13,5-2-267,1-4-166,3-1 33,-2 1 133,-2 2-86,-4 3-39,-2 1-97,-2 4 60,-2 3 178,-1 4 2,-1 2 145,0 1-67,-1 0 29,1-1 145,-1-3-25,0-1 129,0-3 26,0 0 280,0-2-221,3 0-179,1-2-170,2-2 26,3 1-88,0-1-3,-1 1 54,0 1-38,0 1-5,-1 1 3,-1 3 34,1 1-122,-2 2 93,0 0-70,-1 1-914,-1 1-1868,-2-1-3242</inkml:trace>
  <inkml:trace contextRef="#ctx0" brushRef="#br4" timeOffset="2101.56">2103 80 13926,'0'0'9527,"-10"2"-9180,-5 4-93,-6 5 218,-2 6-168,-3 6 24,1 5-114,2 5 156,4 3-183,5 0-112,4-1 10,4-4-74,6-4-6,6-6-21,6-6 22,7-5-9,3-5-72,4-6 97,-2-4-14,-2-3 117,-6-2 8,-4 0 6,-5 1-126,-6 3 38,-8 1-94,-8 4 59,-8 3-133,-4 4-262,-3 4-1760,0 2-2901,3-1-6560,7-1 4861</inkml:trace>
  <inkml:trace contextRef="#ctx0" brushRef="#br5" timeOffset="2870.33">2493 325 10037,'0'0'13094,"-1"0"-12606,0 0-115,0 1-351,-3 3 55,0 5-82,-5 4 122,-2 4-130,-3 3 42,-3 2-32,-1-1-2907,1-1-2888,3-5-11435</inkml:trace>
  <inkml:trace contextRef="#ctx0" brushRef="#br6" timeOffset="3676.78">2801 139 13782,'0'0'8682,"0"-5"-7826,0-2-200,0-1-95,1-1-244,2-1 38,0-1-144,4 0 29,0 1-128,3-1 107,2 1-169,1 1-26,0 0 59,1 2-102,0 1 105,0 2-108,-1 1 14,-1 2-61,-1 1-24,-3 3 114,-2 4-74,-2 3 63,-2 4-15,-1 4-14,-2 2 25,-2 2-9,-2 1 22,-3 0-43,-2 1-6,-1-2 38,1-3-13,1-3 5,2-4 0,1-3 0,3-3 0,1-3 0,1-1-19,1-2-69,1 0-131,1-1-341,5 0 702,4 1-231,5 0 89,3 2-74,1 1 58,0 2-22,-3 3-50,-3 0-2,-3 1 34,-6 2 61,-6 1 171,-7 1-61,-8 1-6,-8 1-10,-4-1-56,-3-2-43,1 0-11,1-3-955,3-1-2737,2-3-3031,6-2-8450</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9:34.631"/>
    </inkml:context>
    <inkml:brush xml:id="br0">
      <inkml:brushProperty name="width" value="0.035" units="cm"/>
      <inkml:brushProperty name="height" value="0.035" units="cm"/>
      <inkml:brushProperty name="color" value="#DA0C07"/>
      <inkml:brushProperty name="inkEffects" value="lava"/>
      <inkml:brushProperty name="anchorX" value="-74554.09375"/>
      <inkml:brushProperty name="anchorY" value="-77118.82031"/>
      <inkml:brushProperty name="scaleFactor" value="0.5"/>
    </inkml:brush>
  </inkml:definitions>
  <inkml:trace contextRef="#ctx0" brushRef="#br0">11 55 4370,'0'0'13908,"0"-1"-13791,0-1-50,-1 3-59,0 2 69,-1 4 14,1 4 37,-1 3-43,1 2 54,0 1 40,0 0-105,1-1 36,0-2 23,0-5 46,0-2 8,0-3 656,2-5 544,3-4-899,4-6-418,4-7 26,4-4-160,3-3-774,4-1-1075,2 1-883,1 3-3276,0 3-2585,-6 5 7224</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9:35.046"/>
    </inkml:context>
    <inkml:brush xml:id="br0">
      <inkml:brushProperty name="width" value="0.035" units="cm"/>
      <inkml:brushProperty name="height" value="0.035" units="cm"/>
      <inkml:brushProperty name="color" value="#DA0C07"/>
      <inkml:brushProperty name="inkEffects" value="lava"/>
      <inkml:brushProperty name="anchorX" value="-76005.66406"/>
      <inkml:brushProperty name="anchorY" value="-78334.07813"/>
      <inkml:brushProperty name="scaleFactor" value="0.5"/>
    </inkml:brush>
  </inkml:definitions>
  <inkml:trace contextRef="#ctx0" brushRef="#br0">0 75 14791,'0'0'2897,"1"8"-2790,1 5 34,1 2-23,0 2 12,0-1 166,0-2 139,1-3-160,-2-4 363,0-2 101,1-2 469,1-4-239,2-4-772,5-4-47,3-4-84,3-4-66,4-4-162,4-2-1378,2-2-1317,2-1-297,-2 2-7042,-5 4 5455</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9:32.946"/>
    </inkml:context>
    <inkml:brush xml:id="br0">
      <inkml:brushProperty name="width" value="0.035" units="cm"/>
      <inkml:brushProperty name="height" value="0.035" units="cm"/>
      <inkml:brushProperty name="color" value="#DA0C07"/>
      <inkml:brushProperty name="inkEffects" value="lava"/>
      <inkml:brushProperty name="anchorX" value="-71636.38281"/>
      <inkml:brushProperty name="anchorY" value="-74609.289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3057.08594"/>
      <inkml:brushProperty name="anchorY" value="-75912.0625"/>
      <inkml:brushProperty name="scaleFactor" value="0.5"/>
    </inkml:brush>
  </inkml:definitions>
  <inkml:trace contextRef="#ctx0" brushRef="#br0">89 12 12086,'0'0'5365,"-8"-2"-4944,0-1-165,-2 1-186,1 0 119,-1 0-149,1 2 19,0 1 66,0 1-61,2 2-72,2 0 3,2 0-83,2 1 112,4 0 37,6 0-7,8-1 178,8-1-198,6-1-7,4-1 0,0 0 7,-3 0-23,-5-1 26,-6 0-7,-6 0-36,-6 0 217,-5 0-45,-2 0-89,-2 0-77,-2 0 16,-2 0-16,0 0-149,-1 0-481,1 0-749,1 1-1300</inkml:trace>
  <inkml:trace contextRef="#ctx0" brushRef="#br1" timeOffset="1199.41">188 274 12246,'0'0'5482,"1"-2"-5647,0 3 298,2 4-138,0 3-1,2 5 177,1 3-219,1 2 128,1 0-2,0-2 52,-2-4 9,1-2 264,0-5 432,-1-2-32,1-6-379,2-4-128,0-5-154,2-4-46,1-3-102,0-3-18,3 0-152,1 0-635,1 1-1491,1 3-462,0 4-4405,-3 4-1137</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9:36.165"/>
    </inkml:context>
    <inkml:brush xml:id="br0">
      <inkml:brushProperty name="width" value="0.035" units="cm"/>
      <inkml:brushProperty name="height" value="0.035" units="cm"/>
      <inkml:brushProperty name="color" value="#DA0C07"/>
      <inkml:brushProperty name="inkEffects" value="lava"/>
      <inkml:brushProperty name="anchorX" value="-77504.89844"/>
      <inkml:brushProperty name="anchorY" value="-79529.34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9069.60938"/>
      <inkml:brushProperty name="anchorY" value="-80775.8906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7634.48438"/>
      <inkml:brushProperty name="anchorY" value="-79657.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76337.86719"/>
      <inkml:brushProperty name="anchorY" value="-78428.35156"/>
      <inkml:brushProperty name="scaleFactor" value="0.5"/>
    </inkml:brush>
  </inkml:definitions>
  <inkml:trace contextRef="#ctx0" brushRef="#br0">5 28 13478,'0'0'6531,"-2"-3"-6291,0 0-202,4 0 172,5 0-111,7 2 203,7 0-241,5 0-16,3 1-18,4-1 10,-1 1-45,0-2-117,-4 1-865,-3-1-659,-5 1-170,-6 0-2994,-5 1 1491,-4-1-1421</inkml:trace>
  <inkml:trace contextRef="#ctx0" brushRef="#br1" timeOffset="312.74">249 26 5859,'0'0'11130,"-4"0"-10746,-1 1-250,-2 3 31,-1 2 19,1 5-16,0 2-48,2 4-21,1 1-35,2 2 5,0 1-61,2-1 54,0-1-57,0-3 16,0-2 33,0-3 7,-1-4 94,-2-2 162,-3-3 129,-4-1-97,-5-2-215,-2-2 7,-3-1-95,1-2-25,1 0-18,3 0-57,4 1-509,4 0-923,5 1-2254,7 0-1217,7-2 1217,1 2-2145</inkml:trace>
  <inkml:trace contextRef="#ctx0" brushRef="#br2" timeOffset="719.87">461 38 8980,'0'0'9853,"-3"-4"-9411,0 0-340,-2 0-25,-1 4-53,-2 3 32,0 6 62,0 3-36,1 4 110,2 1-29,1 1-80,2 0 64,3-1-25,4-2-12,5-1-33,5-4 8,3-3-4,2-3 92,1-4-101,-1-4 109,-1-4-106,-3-4 50,-4-4 78,-3-2-117,-4-2 2,-5 0-22,-4 2-55,-5 2 69,-3 5-99,-3 3-45,-3 3-45,-1 5 24,0 4-1116,2 3-933,5 2 106,3 2-2075,5-1-2079,3-2 101</inkml:trace>
  <inkml:trace contextRef="#ctx0" brushRef="#br3" timeOffset="1368.63">685 41 12246,'0'0'7443,"1"3"-7318,0 5 59,-1 6 315,1 6-315,-1 5-10,0 1 117,1 1-182,-1-1-58,0-3 13,0-4-16,0-6-19,0-4 137,0-4 71,0-3 884,-1-5-577,-1-4-373,-1-7-9,0-4-84,-1-6-84,2-2 36,0-3-36,0 1 9,3 2-40,3 3-9,4 5 57,3 2-56,4 5-19,3 3-14,2 3 76,-1 2-25,-1 2-45,-4 3-78,-4 3-92,-3 4 242,-7 4-24,-5 4 16,-6 1 64,-4 1-72,-1 1 24,-1 0-8,1-2 18,4-2-23,3-2 26,3-3-63,3-2 92,3-2-84,4-1 82,3 0-43,5-2 14,4 1 15,5 0 14,2 0-58,1 0 18,-2-1 29,-4 1-48,-6-1 17,-3 0-6,-4 0 0,-7 2 130,-6 3 76,-8 1-201,-7 2 89,-4 1-108,-2-1-124,3 0-2117,3-2-2152,5-2-5256,5-4 2478</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9:48.747"/>
    </inkml:context>
    <inkml:brush xml:id="br0">
      <inkml:brushProperty name="width" value="0.035" units="cm"/>
      <inkml:brushProperty name="height" value="0.035" units="cm"/>
      <inkml:brushProperty name="color" value="#DA0C07"/>
      <inkml:brushProperty name="inkEffects" value="lava"/>
      <inkml:brushProperty name="anchorX" value="-77615.07031"/>
      <inkml:brushProperty name="anchorY" value="-80010.179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9636.29688"/>
      <inkml:brushProperty name="anchorY" value="-81520.1640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1032.3125"/>
      <inkml:brushProperty name="anchorY" value="-82754.2109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2398.64844"/>
      <inkml:brushProperty name="anchorY" value="-84401.2890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83719.17188"/>
      <inkml:brushProperty name="anchorY" value="-85717.1328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82446.11719"/>
      <inkml:brushProperty name="anchorY" value="-84544.968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83852.69531"/>
      <inkml:brushProperty name="anchorY" value="-86018.3593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85232.80469"/>
      <inkml:brushProperty name="anchorY" value="-87256.00781"/>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86671.99219"/>
      <inkml:brushProperty name="anchorY" value="-88612.4062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87966.64844"/>
      <inkml:brushProperty name="anchorY" value="-90024.92969"/>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89239.94531"/>
      <inkml:brushProperty name="anchorY" value="-91426.82031"/>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87967.52344"/>
      <inkml:brushProperty name="anchorY" value="-90175.2812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86693.70313"/>
      <inkml:brushProperty name="anchorY" value="-88917.39063"/>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88092.16406"/>
      <inkml:brushProperty name="anchorY" value="-90145.27344"/>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86728.38281"/>
      <inkml:brushProperty name="anchorY" value="-89042.85156"/>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85443.92188"/>
      <inkml:brushProperty name="anchorY" value="-87756.10156"/>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86779.03125"/>
      <inkml:brushProperty name="anchorY" value="-89228.71875"/>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85475.73438"/>
      <inkml:brushProperty name="anchorY" value="-88108.23438"/>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86775.53906"/>
      <inkml:brushProperty name="anchorY" value="-89483.74219"/>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85483.19531"/>
      <inkml:brushProperty name="anchorY" value="-88394.96094"/>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86798.8125"/>
      <inkml:brushProperty name="anchorY" value="-89954.85938"/>
      <inkml:brushProperty name="scaleFactor" value="0.5"/>
    </inkml:brush>
  </inkml:definitions>
  <inkml:trace contextRef="#ctx0" brushRef="#br0">82 114 7684,'0'0'8956,"-6"-14"-7513,-3-3-272,0-1-616,-1 2 227,1 1-59,1 3-571,2 3 261,2 3-237,1 2 275,1 2-344,1 2-99,1 0-72,0 4-59,0 4 153,-2 5-70,1 6 45,-2 5 11,1 4-3,0 3-15,0 1 23,1 0-26,0-2 7,1-3-2,0-5-18,0-4 23,0-6-8,0-4 22,0-3 50,0-3 81,0-1 55,0-1-63,0-1-49,0 0 32,0 0 3,0 1-96,0-1-26,0 1-92,1 0-247,1 0 223,2-1 102,2 1-42,2 0 58,3-1-14,2 1 44,3 0-49,3 0 16,1 0-61,2 0-77,1 0-19,1 0-133,-1 0-81,-2 0 51,-1 0-8,-3 0 206,-1 0-206,-3-1 128,-1-1 206,-1-3-62,-2-1 54,-1-2-6,-2-2 59,-1-2-72,-1-1 24,-2 0-8,0 0-74,-2 1 76,0 2-7,0 2-72,-2 2 5,0 2-43,-1 2 64,-1 1-58,-1 1-1,-1 1-74,-1 3 168,0 2-34,0 2-4,1 2 28,1 2 28,1-1-7,2 1 5,2-1 19,3-1-25,3-3 9,4-1 72,5-2-41,4-2-20,2-1 7,3-2-24,0-3 6,0-2 16,-3-4-6,-1-1 3,-3-3 75,-2-3 72,-2 0-166,-3-2 19,-3-1 64,-3 0-45,-1 0-3,-2 1 21,0 3 142,-3 2-171,0 2 96,-1 4-29,0 3-107,1 2-6,0 1-154,-1 2-261,0 4 306,-1 3 131,-1 5-54,-1 4 41,0 5 16,-1 2-6,1 4 22,0 3-6,0 1-16,1 3 6,1 2-22,1 1 25,1-1-9,1-1 40,2-1-47,2-3 71,2-4-39,2-4-6,1-5 40,0-5-14,1-5 118,-2-4 118,2-5-177,-1-5 102,0-8-238,0-5-141,-2-5-325,-1-3 258,-2-3-683,-3 0-125,-5 1 1128,-3 2-271,-4 5 188,-1 4 54,-1 4 496,2 5-154,2 3-259,4 4-113,2 1-399,1 1 143,4 1 281,3 2-56,4 0 2,5 0-114,5-1 13,5-1 136,6-5 10,3-2-50,2-4 80,0-3-42,-3-2-25,-5 0 64,-5-1-2,-4 0 133,-7 1-240,-3 0 190,-4 1 87,-2 0-82,-1 2-75,-1 1 155,0 2 263,0 2-332,0 3 7,1 2-154,0 1 8,-1 2-769,1 4 761,-2 4-78,0 6 62,-2 4 77,1 5-19,0 2 179,0 2-160,1-1 37,0 0 65,2-2-155,-1-2 122,1-4-96,2-4 46,1-3-88,3-4 5,2-4-417,4-2-556,1-4-764,2-4-2641,-1-5-3268,-2 0 2611</inkml:trace>
  <inkml:trace contextRef="#ctx0" brushRef="#br1" timeOffset="177.25">716 247 9620,'0'0'6761,"1"-1"-6681,4-1-37,5-1-51,5 0-451,5-3-1556,4 0-2685,3-2-1746,-3 1 4125</inkml:trace>
  <inkml:trace contextRef="#ctx0" brushRef="#br2" timeOffset="445.44">1058 56 9604,'0'0'8036,"-3"0"-7879,-3 4-167,-4 3 154,-3 6 43,-1 6 103,-2 5 599,1 5-553,2 4 406,3 3-657,2 1-2,5 0 50,8-3-160,8-3-125,10-5-939,11-5-942,8-7-2113,6-6-8137,-6-4 12873</inkml:trace>
  <inkml:trace contextRef="#ctx0" brushRef="#br3" timeOffset="1206.33">1377 181 5827,'0'0'9919,"0"-9"-9079,0-1 14,0 0-267,0 2-158,0 2-469,0 2 112,0 4-352,0 3 360,0 3-120,0 5 40,0 1 131,1 1-168,2 0-169,2-1-1130,2-2-1434,3-4-2696,3-1-1214,-2-3 5580</inkml:trace>
  <inkml:trace contextRef="#ctx0" brushRef="#br4" timeOffset="1361.23">1504 128 112,'0'0'14711,"0"3"-14757,0 3 140,0 4-126,-1 3-120,0 4-1630,1 0-2295,-1 1-1227,1-4 2057</inkml:trace>
  <inkml:trace contextRef="#ctx0" brushRef="#br5" timeOffset="1841.42">1620 197 12582,'0'0'4935,"0"6"-4833,0 6-38,-2 5-48,-2 3 40,-1 2-11,-1-2-34,1-1 29,1-4-48,1-3 13,1-4 51,1-3 96,0-3 2580,1-6-2108,1-5-487,1-5 4,2-5-112,4-4-29,3-4-16,1-3-16,2 0 22,-1 0-46,1 3 13,-2 4 32,-3 6 9,-1 5-225,-2 5-27,-2 4 182,1 6-122,-1 5 172,2 7 12,0 4 20,0 6 4,-1 2-17,-1 2 6,0 1-3,-2-2 18,-1-1-23,-1-3 8,0-3-41,1-3-1016,-1-3-384,1-3-216,1-3-1571,0-3-1892</inkml:trace>
  <inkml:trace contextRef="#ctx0" brushRef="#br6" timeOffset="2010.22">1689 318 8132,'0'0'7617,"2"-3"-7553,5 0 109,5-1-197,5 0-1419,6-2-1802,3-1-1463,-3 2-2204</inkml:trace>
  <inkml:trace contextRef="#ctx0" brushRef="#br7" timeOffset="2307.3">2025 185 10325,'0'0'5111,"-13"9"-4361,-3 3-208,-1 5 213,1 3-368,2-1-139,5 1-142,3-3-4,4-2-57,6-3-48,7-4-157,5-3-744,7-2-211,4-4-1265,4-3-872,0-3 1798,0-3 1248,-3-1-3179,-4-2 1408,-3-1 2057,-6 3-4196</inkml:trace>
  <inkml:trace contextRef="#ctx0" brushRef="#br8" timeOffset="2575.48">2250 187 7443,'0'0'5323,"-8"-1"-4531,-3 1-189,0 2-91,-1 4-109,0 2 296,1 3 238,0 2-599,2 2 428,2 1-534,1 1 387,3-1-163,0-2-122,2 0-145,3-3-101,2-2 86,4-2-116,3-3-60,3-2-134,2-1-1502,3-4-201,1-2-1872,-1-3-1787,-3 1-1979</inkml:trace>
  <inkml:trace contextRef="#ctx0" brushRef="#br9" timeOffset="2806.46">2343 208 4610,'0'0'10898,"0"-1"-10687,0 0-163,0 3 38,-1 3 218,-1 5 192,-1 3-93,-1 2-302,1 2 113,0-1-132,2 0 62,0-3-96,1-2-48,3-3-1109,2-3-3333,2-3-2631,-1-1 2313</inkml:trace>
  <inkml:trace contextRef="#ctx0" brushRef="#br10" timeOffset="2994.54">2434 124 12374,'0'0'4354,"0"2"-6144,-1 3-2367,0 1-1659,1 0 955</inkml:trace>
  <inkml:trace contextRef="#ctx0" brushRef="#br11" timeOffset="3297.92">2497 209 5683,'0'0'9303,"-5"13"-8196,-1 4-472,-1 2-56,2-1-257,1-1-15,1-3-141,4-4 252,3-3 87,4-3 114,4-3-107,2-4-235,2-3 86,-1-4-64,-1-2 8,-2-3-152,-4-1-126,-3 1-10,-3 1-14,-5 3-155,-5 3 25,-3 3-371,-3 2-1153,0 4-234,-1 1-1874,4 2-4236,2-1 2663</inkml:trace>
  <inkml:trace contextRef="#ctx0" brushRef="#br12" timeOffset="3522.31">2749 222 14150,'0'0'4104,"15"-6"-4163,6-1-8,2-1-45,0 2-1056,-4 0 15,-5 2 209,-5 2-1577,-4 0-1431</inkml:trace>
  <inkml:trace contextRef="#ctx0" brushRef="#br13" timeOffset="3763.87">2840 185 6883,'0'0'11750,"-3"3"-11646,-1 4 85,-1 4 30,1 4-46,0 3 41,1 1 28,1 1 217,1-1-245,1-2 103,0-2-199,-1-3-6,-1-3-46,-2-3 302,-1-1-146,-2-3-73,-2-1-45,-1 0-109,0-1-128,1-2-2271,3-3-2409</inkml:trace>
  <inkml:trace contextRef="#ctx0" brushRef="#br14" timeOffset="4073.71">2901 254 14423,'0'0'4180,"-1"9"-3609,0 3-35,0 2-205,0 0-59,2-3-37,3-1 32,4-4 301,1-2-122,1-2 354,1-3-296,0-3-122,-3-4-265,-2-2 91,-2-3-240,-4-1-16,-4 0-360,-3 1-96,-4 3-521,-2 3-642,0 2-678,0 4-1163,1 1-4269,3 2 1275</inkml:trace>
  <inkml:trace contextRef="#ctx0" brushRef="#br15" timeOffset="4660.15">3070 172 3105,'0'0'18246,"6"2"-17883,1 3 32,0 6-142,-1 3-79,-2 4-17,-1 1-64,-2 0 105,-3-2-54,-1-2 0,-1-4 40,0-4 435,-1-2 325,0-3-138,2-3-400,0-4-302,2-4 147,0-5-201,2-4-47,5-4-27,3-1-208,4 0 165,3 2-210,2 4 207,0 4 49,2 5-179,-1 3 176,-1 2-75,-2 5 3,-5 3 21,-3 4-63,-4 3 148,-5 2-82,-6 1 86,-6 2-41,-4-2 88,-1 0-23,0-3-46,3-2-59,3-2-117,5-3-328,3-1 231,4 0 188,6 0 34,5 2 33,4 0 7,2 2 3,0 1 19,-1-1-118,-3 1 110,-4-2-19,-2 0-70,-4 0 100,-4-1-14,-5 0 61,-5-1-69,-4-1 24,-3-2-83,-2 0-3358,2-1-1231,2-3-6824,4 0 8196</inkml:trace>
  <inkml:trace contextRef="#ctx0" brushRef="#br16" timeOffset="4907.58">3414 24 14935,'0'0'4810,"1"9"-4658,0 6 38,0 3-86,-1 3-115,-2 0 32,-3-1-1664,-3-2-969,0-5-3876,0-4-1588,2-4 7785</inkml:trace>
  <inkml:trace contextRef="#ctx0" brushRef="#br17" timeOffset="5062.39">3470 80 7603,'0'0'11136,"11"4"-10733,2 3-302,0 4 132,-2 4-273,-7 2-1350,-6 1-2986,-7 0-7720,-3-3 11952</inkml:trace>
  <inkml:trace contextRef="#ctx0" brushRef="#br18" timeOffset="5731.44">3810 377 12998,'0'0'7870,"1"-3"-7352,0 0-163,0 0-345,1 2 73,-2 4-70,1 5 211,-3 7-98,-1 4-35,-3 4-97,-2 2 22,2-1-147,0-1-2110,3-4-152,1-4-2203,7-1-7769,-3-11 13983</inkml:trace>
  <inkml:trace contextRef="#ctx0" brushRef="#br19" timeOffset="6275.13">4052 227 11701,'0'0'10000,"-3"-8"-9579,3-2-327,3 1 90,5 0-192,5 3 154,4 2-180,0 1 71,1 2-5,-3 2-21,-1 4 26,-4 1-45,-2 3 13,-4 3 14,-1 3-24,-5 0 26,-4 2-8,-5 0-34,-3 0 10,-2-3-98,1-2 120,1-2-22,4-3-10,3-3-30,3-1-48,3-2-138,5 0-22,3-1 238,4 0-171,3 1 98,2 0 108,0 2-33,0 1-37,-2 2 53,-2 2-74,-4 3 95,-2 1 159,-3 2-212,-3 1 262,-3 1-171,-4-2-40,-3 1 125,-2-2-138,-3-1 5,-1-2-1404,2-2-1229,1-2-987,2-3-5160,4-1 3460</inkml:trace>
  <inkml:trace contextRef="#ctx0" brushRef="#br20" timeOffset="6563.05">4258 55 14070,'0'0'3351,"17"6"-3129,7 5 31,6 5 195,4 6 123,1 5 54,-3 4-183,-6 2-383,-7 4 157,-13 2-80,-13 3-48,-15 3-77,-14 4 0,-11 1-3762,-12 0-3413,8-9-2951</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20:02.537"/>
    </inkml:context>
    <inkml:brush xml:id="br0">
      <inkml:brushProperty name="width" value="0.035" units="cm"/>
      <inkml:brushProperty name="height" value="0.035" units="cm"/>
      <inkml:brushProperty name="color" value="#DA0C07"/>
      <inkml:brushProperty name="inkEffects" value="lava"/>
      <inkml:brushProperty name="anchorX" value="-98652.94531"/>
      <inkml:brushProperty name="anchorY" value="-101620.3828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97358.28906"/>
      <inkml:brushProperty name="anchorY" value="-100439.7109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8709.48438"/>
      <inkml:brushProperty name="anchorY" value="-101809.5156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97332.11719"/>
      <inkml:brushProperty name="anchorY" value="-100681.4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98686.28906"/>
      <inkml:brushProperty name="anchorY" value="-101936.08594"/>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97253.4375"/>
      <inkml:brushProperty name="anchorY" value="-100925.39063"/>
      <inkml:brushProperty name="scaleFactor" value="0.5"/>
    </inkml:brush>
  </inkml:definitions>
  <inkml:trace contextRef="#ctx0" brushRef="#br0">27 17 14150,'0'0'4795,"-2"9"-4481,-1 3-172,-1 3 15,0 0-173,0-2-339,0-2-1723,1-3-638,1-4-2670</inkml:trace>
  <inkml:trace contextRef="#ctx0" brushRef="#br1" timeOffset="142.36">27 30 8724,'0'0'0,"13"-2"3378,5-1 709,-3 1-1622,-2 0-931,-4 0-819,-3 1-678,-3 2-21,-1 4 11,-2 5 16,1 4-59,0 4-1807,-1 3-1482,0 2-8058,0-3 7634</inkml:trace>
  <inkml:trace contextRef="#ctx0" brushRef="#br2" timeOffset="418.75">317 361 14871,'0'0'7902,"0"2"-7664,0 5 122,-4 3-264,-4 5 2,-4 3-60,-5 2-36,-1 1-2219,-1-1-1928,2-3-4387,4-5-375</inkml:trace>
  <inkml:trace contextRef="#ctx0" brushRef="#br3" timeOffset="667.85">642 174 2993,'0'0'18633,"2"-2"-18590,3 1 111,4-1-66,1 1-10,4-1-86,-1 0-1772,0 0-2078,-3 0-3777,-2 0-1392</inkml:trace>
  <inkml:trace contextRef="#ctx0" brushRef="#br4" timeOffset="966.45">642 174 8756,'0'0'0,"-8"3"1137,-4 2 1941,-1 2-1730,0 0-79,3 2-772,1 0 541,3 1-326,1 0-101,3 2 2,0 0-332,4 0 252,4-1-242,3 1 104,3 0-219,2 0-35,1-1-55,-2-1 58,-1 0-43,-3-2-5,-3-1-16,-2-1 40,-6 0 136,-7 1 19,-8 0-182,-8 1-87,-5 0 15,0 1-712,1-1-2492,4-2-1944,7-1-9423</inkml:trace>
  <inkml:trace contextRef="#ctx0" brushRef="#br5" timeOffset="1269.97">801 1 10261,'0'0'5925,"13"13"-5175,5 8-65,5 6-74,2 7 147,-1 4-451,-3 2 693,-6 3-421,-4 1-403,-9 0-5,-8 1-3,-10 1-197,-10-1-134,-7 0-2510,-9-2-1057,-5-4-9721,6-8 13696</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19:58.847"/>
    </inkml:context>
    <inkml:brush xml:id="br0">
      <inkml:brushProperty name="width" value="0.035" units="cm"/>
      <inkml:brushProperty name="height" value="0.035" units="cm"/>
      <inkml:brushProperty name="color" value="#DA0C07"/>
      <inkml:brushProperty name="inkEffects" value="lava"/>
      <inkml:brushProperty name="anchorX" value="-88069.77344"/>
      <inkml:brushProperty name="anchorY" value="-91723.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9607.50781"/>
      <inkml:brushProperty name="anchorY" value="-93270.7265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0878.77344"/>
      <inkml:brushProperty name="anchorY" value="-94536.7421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92639.10156"/>
      <inkml:brushProperty name="anchorY" value="-96079.6484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94009.08594"/>
      <inkml:brushProperty name="anchorY" value="-97316.83594"/>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92703.89844"/>
      <inkml:brushProperty name="anchorY" value="-96463.57031"/>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93974.50781"/>
      <inkml:brushProperty name="anchorY" value="-97784.4687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95300.8125"/>
      <inkml:brushProperty name="anchorY" value="-99198.0781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96643.07031"/>
      <inkml:brushProperty name="anchorY" value="-100509.76563"/>
      <inkml:brushProperty name="scaleFactor" value="0.5"/>
    </inkml:brush>
  </inkml:definitions>
  <inkml:trace contextRef="#ctx0" brushRef="#br0">61 145 12246,'0'0'7211,"-2"-2"-6870,0-1-191,0 2-145,-2 2-37,1 5 48,-2 6 406,-1 6-284,0 3-2,0 4-10,0 1-30,1 1-72,0 0 149,2-2-215,0-2 47,2-2-37,0-4-35,1-3-608,0-5-165,1-2-310,3-4 323,0-5 939,3-6-264,0-7 171,-1-5 125,1-6-128,-2-5 157,1-3-138,0-3 80,0 0 199,1 1 409,0 4-344,1 4 435,0 6-587,1 6 232,1 4-532,2 6 138,2 3-28,3 3 102,1 5-177,0 6 4,-4 4 50,-3 4 32,-5 4 10,-7 1-71,-8 2-14,-7-1-224,-5-2-445,-4-2 392,0-4-302,1-3 606,3-5-58,4-4 42,4-3 34,4-1 89,4-1 51,2-2-121,3 0 136,0 0-42,0 0-155,1 1-120,1 0-32,1 2 216,4 4 59,3 1-62,2 3-2,3 1-35,1 0 61,3-1 35,0-1-8,3-2-104,0-2 32,2-2 3,-1-3-6,-1-3-16,-4-3 137,-4-2 34,-3-4-133,-4-1 141,-3-1-102,-1 1 12,-3 2-41,0 3 345,0 3-401,-1 3 40,0 4-258,0 7 242,-2 5-32,-1 5 30,1 3 2,1 1-15,0-1 4,2 0-20,2-4-388,4-4-1627,4-4 235,2-3-7790,0-3 2795</inkml:trace>
  <inkml:trace contextRef="#ctx0" brushRef="#br1" timeOffset="164.33">501 153 13942,'0'0'6820,"0"-7"-8704,0 2-234</inkml:trace>
  <inkml:trace contextRef="#ctx0" brushRef="#br2" timeOffset="1073.23">501 153 9012,'0'0'0,"11"11"2337,0 5 243,-7-3-630,-7 0-1168,-8-2 85,-4 0-243,-2-1-298,-1 1 31,3 0-218,3-2-64,4 0-51,3-1 0,5-3 48,6-1 675,4-3-171,5-2-224,3-2 94,2-3-139,0 0-123,-2 0-46,-2 2-148,-3 2-25,-3 4 32,-2 8 1,-3 6 36,-2 8 49,-2 6-48,-4 3-19,-5 4 42,-4 0-52,-5-1 71,-3-2-77,-2-3 62,0-5-20,1-6-31,4-6 48,5-6 114,4-5-13,3-8-192,4-7 61,8-8-346,6-9 109,9-5-798,7-7 254,5-2-996,1-1 1695,0 0-89,-5 2 228,-5 2-110,-8 5 563,-5 4-219,-5 5 350,-4 6 141,-3 6-8,0 6-273,-1 3-583,-2 5 149,-1 7-264,-3 7 216,-2 6-72,-1 7 43,-1 3-6,2 3 40,2-1-66,1-1 21,3-3-8,2-5 0,3-5 0,3-5 0,4-6 19,3-3 50,4-6-87,3-5 28,2-4 28,-1-2 82,-1 0-152,-3 1 50,-3 3-74,-4 3 54,-2 2-300,-1 4 366,-1 5-101,0 3 34,1 2-34,1 2 47,0-1 4,2-1 55,0-3 25,2-2-78,1-3 101,2-4-88,0-6 102,1-5-86,-1-5-47,1-6 12,-3-4-10,-1-2-186,-2-1-60,-3 3 305,-3 6 66,-1 5 70,-1 6-110,-1 6-87,0 7-353,-1 8 462,-1 8-198,0 6 158,1 4-70,0 4 6,1 0-542,2 0-1865,3-4-622,2-4-6429,0-7 2714</inkml:trace>
  <inkml:trace contextRef="#ctx0" brushRef="#br3" timeOffset="1241.58">994 278 8724,'0'0'10813,"8"-6"-11026,8-1-1335,6-1-2067,7 1-4954,-4 2 3270</inkml:trace>
  <inkml:trace contextRef="#ctx0" brushRef="#br4" timeOffset="1611.49">1331 0 13686,'0'0'8401,"-16"4"-8305,-7 5 73,-5 9 47,-3 7 163,2 7-54,3 6-138,6 2-49,6 2-71,6-1-67,9-1 67,7-5-139,9-4-931,9-6-747,8-7-972,5-6-2344,-4-5-9486</inkml:trace>
  <inkml:trace contextRef="#ctx0" brushRef="#br5" timeOffset="1880.11">1537 60 12550,'0'0'9495,"0"-2"-9391,0-1-62,0 0-236,0 4 215,0 2-40,-1 4 14,0 1-51,1 2-2113,-1 0-688,1-1-4680,1-2 555,1-3 5437</inkml:trace>
  <inkml:trace contextRef="#ctx0" brushRef="#br6" timeOffset="2038.43">1550 73 6755,'0'0'0,"9"-1"5299,3-3-3456,0 0 1174,-3 1-1349,-2 1-1052,-2 0-544,-2 4-107,-1 4 78,-1 6-27,-1 5 30,0 5-57,0 3-1363,-1 2-1910,-1 0-6321,1-5 5027</inkml:trace>
  <inkml:trace contextRef="#ctx0" brushRef="#br7" timeOffset="2601.87">1755 216 13894,'0'0'8484,"2"-3"-8425,2 3 8,-1 6 135,1 6 63,-2 7-47,0 6 46,-2 2-122,-3 2-78,-1-1-59,0-3 25,-1-4 58,0-6-75,1-4 64,0-5 19,1-3 144,1-4 131,1-5-363,0-6 120,1-6-141,0-6 26,3-5-13,2-4 0,4-2-37,0 0 48,2 4-17,-1 4 6,-1 7 0,-2 6-56,-2 5 72,-1 4-61,-1 5-262,1 6 392,-1 4-55,1 5-52,0 2 164,-1 1-179,-1 0 149,-1-1-120,0-4 109,-1-2-125,1-4 56,-2-3 93,1-2-47,0-1 20,0-2-114,0-2-1499,-1-2-2884,-1-2-1908</inkml:trace>
  <inkml:trace contextRef="#ctx0" brushRef="#br8" timeOffset="3133.53">1634 319 14006,'0'0'11456,"4"-3"-11293,11-3 80,14-2-107,15-1-5,13-1-35,7-1-70,3 1 36,-1-1-17,-5 2-53,-8-1 16,-8 2 85,-9 0-63,-6 0-14,-5 0 42,-2 1-52,-1-1-4,1 1 1,-1 1-22,-1 1 25,-2 2-46,-4 1-230,-5 0-607,-3 2-1170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20:08.422"/>
    </inkml:context>
    <inkml:brush xml:id="br0">
      <inkml:brushProperty name="width" value="0.035" units="cm"/>
      <inkml:brushProperty name="height" value="0.035" units="cm"/>
      <inkml:brushProperty name="color" value="#DA0C07"/>
      <inkml:brushProperty name="inkEffects" value="lava"/>
      <inkml:brushProperty name="anchorX" value="-95924.54688"/>
      <inkml:brushProperty name="anchorY" value="-100253.6328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97705.14063"/>
      <inkml:brushProperty name="anchorY" value="-101765.234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6422.76563"/>
      <inkml:brushProperty name="anchorY" value="-100505.1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97695.16406"/>
      <inkml:brushProperty name="anchorY" value="-102016.3046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96413.27344"/>
      <inkml:brushProperty name="anchorY" value="-101324.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97696.48438"/>
      <inkml:brushProperty name="anchorY" value="-102626.1406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99026.66406"/>
      <inkml:brushProperty name="anchorY" value="-103954.64844"/>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01000.79688"/>
      <inkml:brushProperty name="anchorY" value="-105170.3906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99724.91406"/>
      <inkml:brushProperty name="anchorY" value="-103977.74219"/>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98450.84375"/>
      <inkml:brushProperty name="anchorY" value="-102791.03125"/>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97141.86719"/>
      <inkml:brushProperty name="anchorY" value="-101673.625"/>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95794.89063"/>
      <inkml:brushProperty name="anchorY" value="-100668.95313"/>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94468.78125"/>
      <inkml:brushProperty name="anchorY" value="-99611.98438"/>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93181.89063"/>
      <inkml:brushProperty name="anchorY" value="-98590.34375"/>
      <inkml:brushProperty name="scaleFactor" value="0.5"/>
    </inkml:brush>
  </inkml:definitions>
  <inkml:trace contextRef="#ctx0" brushRef="#br0">31 162 13110,'0'0'3628,"0"14"-2406,-1 6-1150,-1 6 681,1 1-463,0 0 60,1-2-59,-1-3-185,0-3 86,1-5-186,-2-4 197,1-3-177,0-3 129,0-2 112,-1-2 715,-1-4-492,0-3-423,0-7 77,0-5-109,1-5-16,0-6 37,1-2-70,2-2 41,1-1-32,3 4 7,0 2-20,2 6-33,2 6 8,-1 4-173,1 6 235,2 3-209,-1 7 158,2 6 30,-1 7-9,0 6 11,-1 5 131,-1 4-169,-1 1 94,-3 0-48,-2-3-8,-1-3 59,-1-4-19,-1-5-48,0-4 72,0-5-61,-1-3 224,1-3-139,0-2 162,0-4-4,-1-5-275,0-4 141,1-4-187,1-6 102,4-3-147,3-1 39,3 1-108,2 3 157,0 5-32,1 3 69,0 6-125,1 3 134,-1 3-25,0 4-48,-1 4 19,-2 5 48,-2 6-16,-2 5 8,-3 4 0,-3 3 94,-1 2-28,-2 0-4,-2 0-70,1-2 37,0-2 40,1-3-69,1-3 62,2-4-76,3-3 41,2-5 42,3-3-13,3-3 9,3-5-39,2-5 161,1-6-235,0-5 131,-1-4-81,-3-3 57,-3-2-72,-2 0 21,-4 2-8,-2 4 56,-2 5 40,0 5-64,-1 5 117,-1 3-184,0 5-130,1 7 218,0 5-42,-1 5 53,1 4-80,0 2 101,1 0-87,1-3 7,4-2-2,3-4-153,3-5-1320,3-4-1835,3-4-1022,0-7-7220,-3 0 9877</inkml:trace>
  <inkml:trace contextRef="#ctx0" brushRef="#br1" timeOffset="139.28">624 130 13782,'0'0'8063,"-6"-8"-8685,0 1-885,1 6-745,3 5-1499,5 7-4842,0 0 3844</inkml:trace>
  <inkml:trace contextRef="#ctx0" brushRef="#br2" timeOffset="530.1">711 218 8004,'0'0'7675,"-14"-1"-6600,-4 3-61,-3 4 160,-1 3-462,2 5-215,3 3-63,5 1-354,4 2 99,5-2 40,6-1-192,5-5 5,4-3 197,4-3-66,1-6 48,1-5-25,-2-7-103,0-6-64,-3-6 29,-2-6 18,-1-5-63,-3-3 40,-1-2-33,-3 2 47,-1 6-71,-1 6 676,-2 8-139,-1 7-203,-2 8-304,-2 10 53,-3 10-69,0 10 134,-1 6-153,2 7 88,1 3-45,2 1-26,2 0 7,3-1-192,4-3-1944,6-5-1642,4-5-2723,0-9-5861</inkml:trace>
  <inkml:trace contextRef="#ctx0" brushRef="#br3" timeOffset="793.51">1029 5 8868,'0'0'10845,"-17"-5"-10234,-7 6-214,-6 9 433,-2 11-363,-1 12-32,3 11 299,4 7-382,6 5-310,7 3 140,5-1-153,8-3 30,9-4-11,9-7-56,8-7-171,10-9-1691,7-9-2164,5-8-4631,-7-5-738</inkml:trace>
  <inkml:trace contextRef="#ctx0" brushRef="#br4" timeOffset="1333.71">1325 114 10421,'0'0'11664,"0"-3"-11517,0 0-123,0 1-107,1 4 109,0 2-39,-1 3-659,1 1-2591,2-1-48</inkml:trace>
  <inkml:trace contextRef="#ctx0" brushRef="#br5" timeOffset="1490.39">1325 101 9861,'0'0'0,"14"-7"4418,5-4-3213,-4 1 2600,-3 1-2527,-4 2-577,-3 3-629,-3 5-18,-4 6-94,-1 7 48,0 5-1529,0 3-1800,1 2-5665,1-4 1457</inkml:trace>
  <inkml:trace contextRef="#ctx0" brushRef="#br6" timeOffset="2021.82">1435 357 10229,'0'0'11159,"-2"0"-10644,0 0-192,2 0 80,6 0 387,5 0-379,6-1-291,7 1 160,5-1-195,5-1 25,4-1-49,3 1-48,3-2 67,1 1-24,-1-1-66,-2 0 39,-2-1 59,-3 1-112,-4 0 75,0-1-43,-2 1 29,-2 0-26,1 1 82,-3 0-61,-3 1-16,-3 1 5,-3 0 201,-5 0-153,-2 1 169,-4 0-102,-2 0-118,-2 0 54,-2 0-64,-1 0-5,0 0 56,0 0-75,0 0 24,-1 0-400,-1 0-19,-2 2-971,-1-1-1185,-1 0-1125,-1 1-3391</inkml:trace>
  <inkml:trace contextRef="#ctx0" brushRef="#br7" timeOffset="2325.86">2214 28 10757,'0'0'8609,"0"1"-8726,0 2 200,-2 3 79,1 3-108,-1 2-1,0 2-53,1-2-1710,0 0-619,3-4-4973</inkml:trace>
  <inkml:trace contextRef="#ctx0" brushRef="#br8" timeOffset="2492.54">2323 2 12038,'0'0'5370,"0"11"-5271,-1 5-107,1 3-521,-2 1-4508,1-3-8253</inkml:trace>
  <inkml:trace contextRef="#ctx0" brushRef="#br9" timeOffset="3052.92">2498 333 14903,'0'0'7168,"0"4"-7058,0 3 10,0 5-104,-2 4 29,-1 3-13,-2 1-37,-2 1-1558,0 0-2341,-1-3-3555,1-3-2467</inkml:trace>
  <inkml:trace contextRef="#ctx0" brushRef="#br10" timeOffset="4599.64">2860 129 8996,'0'0'10581,"1"-9"-9442,0-1-309,-1 0-291,1 2 0,-1 2-294,1 2-85,-3 2-88,-2 2-69,-5 5-160,-4 5 167,-5 6-135,-1 5 58,-1 4 78,2 4-62,4 2 80,4-1-58,3 0 37,6-1-11,5-4 41,7-4-49,5-4 16,5-4-23,3-4-220,1-4 305,-1-3-102,-1-4 73,-5-3 82,-4-2 147,-5-3-91,-4 0 21,-4-1-226,-5 3 5,-6 2 21,-5 2-56,-3 2-21,-3 4-200,1 4 240,2 2-2566,3 3-142,5 1-1206,4 0-8756,2-2 13492</inkml:trace>
  <inkml:trace contextRef="#ctx0" brushRef="#br11" timeOffset="6044.27">3200 282 10789,'0'0'8545,"0"3"-8900,0 3 563,0 5-98,0 5 402,-1 3-387,-2 3 105,-3 1-182,-1 0 19,-2 0-73,-1-2-957,2-2-2700,1-3-5528,2-5 2964</inkml:trace>
  <inkml:trace contextRef="#ctx0" brushRef="#br12" timeOffset="6608.19">3487 177 11733,'0'0'9530,"9"-13"-9034,3-2-10,3 1-499,2 1 223,2 4-210,1 4 86,-1 4-102,-2 5 8,-3 5-24,-5 5 40,-2 3-14,-7 4 137,-5 1 37,-7 0-171,-3-1 115,-5 0-114,0-3 28,0-2 28,3-3-49,3-4-2,5-3-19,3-2-259,3-3 147,3 0 91,5-2-89,5 1 76,5-1 36,2 1-47,3-1-19,-2 1 80,0 2-120,-4 0 149,-3 2-120,-4 1 113,-2 1 42,-3 0 120,-4 1 309,-4 1-39,-5 0-131,-5 0-134,-6 1-157,-2-1-10,-1 0-129,1 0-2681,4-2-2305,5-2-7094,5-1 9722</inkml:trace>
  <inkml:trace contextRef="#ctx0" brushRef="#br13" timeOffset="6924.3">3733 94 15031,'0'0'5322,"15"-4"-4540,6 0 0,6 1-329,3 6-13,1 6-26,-1 7-179,-2 7 232,-3 8-78,-3 6 65,-4 4-161,-6 4 11,-4 3-48,-7 0-218,-9-1 114,-11 0-142,-12-2-2,-15-2-40,-12-1-536,-11-2-1699,-6-2-3323,-5-5-12070,47-20 19340,0-1-605</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29:21.445"/>
    </inkml:context>
    <inkml:brush xml:id="br0">
      <inkml:brushProperty name="width" value="0.035" units="cm"/>
      <inkml:brushProperty name="height" value="0.035" units="cm"/>
      <inkml:brushProperty name="color" value="#DA0C07"/>
      <inkml:brushProperty name="inkEffects" value="lava"/>
      <inkml:brushProperty name="anchorX" value="-91728.07813"/>
      <inkml:brushProperty name="anchorY" value="-97969.9843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93035.78906"/>
      <inkml:brushProperty name="anchorY" value="-99642.15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4578.71094"/>
      <inkml:brushProperty name="anchorY" value="-100848.0781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95850.96875"/>
      <inkml:brushProperty name="anchorY" value="-102356.5234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97328.625"/>
      <inkml:brushProperty name="anchorY" value="-103772.8203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98613.85938"/>
      <inkml:brushProperty name="anchorY" value="-105068.7109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97193.99219"/>
      <inkml:brushProperty name="anchorY" value="-103899.14063"/>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98497.96875"/>
      <inkml:brushProperty name="anchorY" value="-105157.05469"/>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99932.75"/>
      <inkml:brushProperty name="anchorY" value="-106516.00781"/>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01357.875"/>
      <inkml:brushProperty name="anchorY" value="-108075.54688"/>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02707.44531"/>
      <inkml:brushProperty name="anchorY" value="-109308.89844"/>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04134.46875"/>
      <inkml:brushProperty name="anchorY" value="-110581.0312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05419.25"/>
      <inkml:brushProperty name="anchorY" value="-111988.33594"/>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06913.4375"/>
      <inkml:brushProperty name="anchorY" value="-113389.83594"/>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108347.77344"/>
      <inkml:brushProperty name="anchorY" value="-114650.96094"/>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09783.66406"/>
      <inkml:brushProperty name="anchorY" value="-115897.71094"/>
      <inkml:brushProperty name="scaleFactor" value="0.5"/>
    </inkml:brush>
  </inkml:definitions>
  <inkml:trace contextRef="#ctx0" brushRef="#br0">108 85 13782,'0'0'9896,"1"-9"-9795,1-1 19,0 1-136,-1 5-136,1 8 200,-3 12 133,-2 10-109,-4 9 107,-3 6-139,-3 1 59,-2-1-3,1-3 16,0-6-115,2-6 35,3-7 3,2-6-6,4-6 59,1-3 96,1-7-80,1-8-117,1-9-134,0-9 9,3-8-132,2-6 86,4-3 80,2 1 69,2 4 9,-1 7 7,0 8-16,-1 9-13,-2 6-90,0 9-33,1 9 208,-1 11 233,1 9-113,-1 8 115,-1 6-173,-3 5-99,-1 0 77,-2-1-74,-2-3 0,0-3-244,-2-5-1295,-1-6-1252,-3-7-427,-2-7-2235,-2-6-3653,0-4 7809</inkml:trace>
  <inkml:trace contextRef="#ctx0" brushRef="#br1" timeOffset="144.2">1 334 15255,'0'0'5410,"9"-5"-5305,8-1-282,11-2-631,8-1-841,8 0-218,4-1-2717,2 0-2184,-9 3 2086</inkml:trace>
  <inkml:trace contextRef="#ctx0" brushRef="#br2" timeOffset="373.05">459 236 8116,'0'0'10642,"-17"4"-9748,-7 4-22,-3 4-213,-1 5 40,2 3-176,3 4-70,5 2-287,5 1 31,4-1-218,5-1 141,5-2-147,8-5-127,7-3-1292,9-6-579,6-4-1099,7-7-2188,1-7-6749,-6 0 14750</inkml:trace>
  <inkml:trace contextRef="#ctx0" brushRef="#br3" timeOffset="792.81">590 296 13094,'0'0'7686,"-15"5"-6699,-3 2-603,-2 4-90,1 2 37,3 4-225,4 2 7,3 1 9,4 0 62,4-1-205,7-3 45,5-3-96,6-4-654,6-4-621,3-6-614,4-5-200,2-6-1721,0-5-61,-2-3 2833,-4-1-1283,-6 0 2767,-7 2 669,-5 4 4226,-4 4-2694,-5 3-1079,-3 4 177,-2 2-998,-1 3-358,-2 3 161,0 4-16,-2 4 44,1 4-151,3 2-99,1 2-72,2 0-106,2 0-19,3-3 50,4-4-114,6-3 15,5-5-791,5-6-676,2-6-1667,1-6-3887,-4 0-2772</inkml:trace>
  <inkml:trace contextRef="#ctx0" brushRef="#br4" timeOffset="953.04">828 106 14519,'0'0'8225,"-2"-3"-8425,0 2-793,2 3-439,3 5-911,5 3-2648</inkml:trace>
  <inkml:trace contextRef="#ctx0" brushRef="#br5" timeOffset="1335.3">1003 295 16440,'0'0'8609,"-6"-3"-8577,-2 4 77,0 5-130,-1 7 69,2 8-40,1 7 29,2 5-82,2 5 98,1 2-69,0 0 59,1-2-54,1-4 35,-1-4-10,0-7 2,0-5 18,-2-5 33,-4-6-8,-3-3-33,-3-4 86,-2-5 11,-2-6-94,0-7-23,2-8-316,4-9-663,2-9-1421,6-5-2509,6-3-1802,2 9-4485</inkml:trace>
  <inkml:trace contextRef="#ctx0" brushRef="#br6" timeOffset="1493.97">1028 122 15591,'0'0'7878,"2"-6"-8942,2-1-2532,4 4 733,2 4-7030,0 2 4163</inkml:trace>
  <inkml:trace contextRef="#ctx0" brushRef="#br7" timeOffset="2143.39">1133 320 16456,'0'0'6213,"-6"15"-5698,0 4-246,0 3-127,6-1-33,5-3-10,5-4-59,6-5-40,2-6-11,3-7-77,-2-6-19,-4-5 94,-4-4-70,-5-3 62,-8 0 21,-6 1-5,-6 3 192,-3 4-73,-1 5-4,3 3-68,3 3-39,4 2-88,4 1-897,7 0-854,9-1 110,7-2-229,6-5 370,2-4 483,1-4 1206,-4-4 696,-5-3 20,-4-2 388,-6 0 67,-3 2 563,-4 5 121,-1 4-1060,-2 5-480,1 5-366,-1 8-269,-1 9 296,0 10-120,0 9 152,0 6-125,0 3 61,1-1-38,1-4 28,1-5-9,1-8-34,0-6 47,-1-7-52,2-4 239,1-6-181,4-6-48,4-6-245,4-2 114,2 0-371,0 1 62,-1 4 133,0 3 41,-4 4 295,-3 5-184,-4 4 187,-3 4 139,-6 1 485,-6 2-309,-5 0-77,-5-2 31,-3-1-197,-1-3-64,1-2-29,2-3-865,3-1-4316,6-6-8607,3-1 10418</inkml:trace>
  <inkml:trace contextRef="#ctx0" brushRef="#br8" timeOffset="2472.46">1857 79 15975,'0'0'2492,"0"15"-1633,0 7 318,0 7 677,0 3-1176,0 2-185,0 0-109,3-2-138,2-4-142,3-2 67,4-4-163,2-6 5,3-4-83,3-4-861,0-4-1347,-1-5-1222,-2-4-1390,-5-4-5422,-4-1 8914</inkml:trace>
  <inkml:trace contextRef="#ctx0" brushRef="#br9" timeOffset="2609.29">1935 325 6707,'0'0'13505,"-5"0"-13433,4-1-29,5-2-470,9-2-1804,8-3-1061,4-2-4407,-2 1 1011</inkml:trace>
  <inkml:trace contextRef="#ctx0" brushRef="#br10" timeOffset="2783.16">1807 156 11189,'0'0'9757,"-9"0"-9821,6-1 98,10 1-162,11 0-2294,12-1 133,8 2-3375,3 0-2356,-6 1 6489</inkml:trace>
  <inkml:trace contextRef="#ctx0" brushRef="#br11" timeOffset="3132.06">2172 192 18184,'0'0'3973,"-10"12"-3186,-3 5-502,-2 4 14,0 2-254,1 0-13,2-2-29,3-3-112,1-3-1110,1-5-289,1-4-682,1-3 280,0-4-17,0-6 1837,1-3-118,1-3 618,0 0 1063,1 1 693,1 2-239,0 4-948,1 2-558,0 2-362,0 1-107,2 3 80,3 3-48,5 2 72,4 0-72,5 1-984,5-1-953,2-2-1006,3-1-5898,-5-2 1765</inkml:trace>
  <inkml:trace contextRef="#ctx0" brushRef="#br12" timeOffset="3724.66">2369 232 13990,'0'0'8604,"-11"5"-8161,-3 4-32,0 3-344,2 2 74,2 1-79,3-1-12,3-1 94,5-2-141,4-4 82,4-2-7,5-2 18,4-3-115,3-5-21,0-3-205,1-3-62,-2-3-390,-4-1 22,-3 0 563,-4 0 62,-3 3 15,-4 2 184,-4 4 70,-3 1-11,-3 4 35,-2 4-136,-2 3-72,2 3 13,2 3-54,3 0 30,1 1-29,5-1 64,7-3 37,6-3-83,6-2 142,7-5-193,4-5 60,3-4 15,0-6-29,0-3 11,-4-5 71,-4-3-39,-7-3 34,-6-2-45,-5-1-5,-5 2 0,-5 4 16,-7 5 69,-4 6-131,-3 5 24,-3 7-141,-2 9 128,0 7-8,1 9-16,2 9 30,3 5-9,5 6 22,4 0-6,4 0-16,5-3-13,5-5-987,3-5-915,5-5-4413,-1-7-9721</inkml:trace>
  <inkml:trace contextRef="#ctx0" brushRef="#br13" timeOffset="4047.05">3073 213 16648,'0'0'7835,"3"0"-7760,4 0-8,5 0-83,6 0 26,5 0-346,4-1-1267,1-2-1788,-2 0-2294,-5 1-9316</inkml:trace>
  <inkml:trace contextRef="#ctx0" brushRef="#br14" timeOffset="4237.66">3111 292 10677,'0'0'11325,"-7"3"-11154,3 1-27,9 0-168,11-2-123,14-5-3316,10-5-1534,6-5-5712,-6 0 8796</inkml:trace>
  <inkml:trace contextRef="#ctx0" brushRef="#br15" timeOffset="4487.78">3074 58 16616,'0'0'5997,"6"10"-5858,12 4-145,12 5-404,10 4 60,5 0 350,-1 1-120,-6-1 131,-10 0 53,-13-1 437,-15-20-435,0-1 1,1 1-1,-1-1 0,0 1 0,0-1 0,0 1 0,0-1 0,0 1 0,0-1 1,0 1-1,0-1 0,-1 1 0,0 2 0,-17 20 526,-16 2-413,-15 1-136,-10 3-99,-7 0-3335,-3 1-8233,11-7 2574</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29:44.621"/>
    </inkml:context>
    <inkml:brush xml:id="br0">
      <inkml:brushProperty name="width" value="0.035" units="cm"/>
      <inkml:brushProperty name="height" value="0.035" units="cm"/>
      <inkml:brushProperty name="color" value="#DA0C07"/>
      <inkml:brushProperty name="inkEffects" value="lava"/>
      <inkml:brushProperty name="anchorX" value="-108424.09375"/>
      <inkml:brushProperty name="anchorY" value="-115024.63281"/>
      <inkml:brushProperty name="scaleFactor" value="0.5"/>
    </inkml:brush>
  </inkml:definitions>
  <inkml:trace contextRef="#ctx0" brushRef="#br0">93 1 6563,'0'0'9175,"-12"0"-9082,-4 0 457,-1 0 552,1 1-54,4-1-277,3 1-243,3-1 51,3 1-69,1-1 853,3 1-1168,-1-2-203,3 1-11,1 0 35,5 0-24,5 0 176,4 0-122,4 0 119,3 0-125,3 0-19,1 0 60,-2 0-25,-1 0-48,-2 0 90,-5 0-103,-3 0 32,-6 0 7,-3 0-4,-3 0 170,-3 0 253,-2 0-213,1 0-149,-3 0-11,-2 0-45,-4 1-35,-6 0 5,-6 2-5,-3 0 0,-4 2-19,-1-1 43,2 1-32,2-1 30,5-1-28,5-1 9,4 0-3,5-1-149,4 0 61,1-1-120,1 0-27,2 0 115,2 0 128,2 0-14,4 0 38,4 1 35,4-1-45,4 0 15,2 0-24,0-1 6,-1-1-22,-3 0 6,-3 0-22,-4 0-69,-3 1-1662,-3-1-1510</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29:46.207"/>
    </inkml:context>
    <inkml:brush xml:id="br0">
      <inkml:brushProperty name="width" value="0.035" units="cm"/>
      <inkml:brushProperty name="height" value="0.035" units="cm"/>
      <inkml:brushProperty name="color" value="#DA0C07"/>
      <inkml:brushProperty name="inkEffects" value="lava"/>
      <inkml:brushProperty name="anchorX" value="-109866.89063"/>
      <inkml:brushProperty name="anchorY" value="-116319.429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11214.58594"/>
      <inkml:brushProperty name="anchorY" value="-117960.43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12632.72656"/>
      <inkml:brushProperty name="anchorY" value="-119200.5703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14069.26563"/>
      <inkml:brushProperty name="anchorY" value="-120444.0234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15395.15625"/>
      <inkml:brushProperty name="anchorY" value="-121942.4453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16691.69531"/>
      <inkml:brushProperty name="anchorY" value="-123427.07031"/>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15412.17969"/>
      <inkml:brushProperty name="anchorY" value="-122145.2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14121.46094"/>
      <inkml:brushProperty name="anchorY" value="-120933.77344"/>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15396.07031"/>
      <inkml:brushProperty name="anchorY" value="-122397.812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16732.49219"/>
      <inkml:brushProperty name="anchorY" value="-123615.98438"/>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18004.03125"/>
      <inkml:brushProperty name="anchorY" value="-124958.7343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19319.89063"/>
      <inkml:brushProperty name="anchorY" value="-126315.17188"/>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17955.86719"/>
      <inkml:brushProperty name="anchorY" value="-125128.27344"/>
      <inkml:brushProperty name="scaleFactor" value="0.5"/>
    </inkml:brush>
  </inkml:definitions>
  <inkml:trace contextRef="#ctx0" brushRef="#br0">127 0 18136,'0'0'5950,"-2"3"-6385,-1 8 488,-5 7 33,-3 9-49,-3 6-40,-2 2 51,1 1-40,0-3-8,3-4 22,1-4 10,3-5-22,3-5 9,1-4 34,2-5 83,1-2 259,1-6-216,0-6-198,2-9 78,2-7-120,2-8 23,2-5-140,2-1 167,1 1 0,1 5 22,-2 6 114,-1 8-122,-3 6 98,1 5-122,0 6-339,3 8 392,3 8-64,2 8 171,2 6-89,1 3 1,-2 3-35,-1 0 5,-3-1-23,-3-2-929,-4-3-950,-3-2-1542,-5-2 104,-5-6-5248,-1-5 2199</inkml:trace>
  <inkml:trace contextRef="#ctx0" brushRef="#br1" timeOffset="132.33">36 299 18937,'0'0'2249,"23"-5"-3591,12-2-1542,12-2-4656,-4 1-2386</inkml:trace>
  <inkml:trace contextRef="#ctx0" brushRef="#br2" timeOffset="354.17">482 217 21242,'0'0'787,"18"-3"-2108,7 0-514,5-1 205,1 0-1772,-4 0-2379,-6-1-254,-7 1 4706</inkml:trace>
  <inkml:trace contextRef="#ctx0" brushRef="#br3" timeOffset="551.68">553 164 10453,'0'0'12067,"-3"-2"-12017,-1 2-4,0 4-78,1 6 40,1 7 285,1 5-210,2 3-32,4 3-6,1 1-48,3-2-197,2-2-3794,2-5 1276,2-6-4736,-2-5-1648</inkml:trace>
  <inkml:trace contextRef="#ctx0" brushRef="#br4" timeOffset="738.49">750 187 17464,'0'0'6000,"2"9"-6112,2 6 120,1 5-16,0 4 11,1 2-41,-1-1 49,-1 0-1903,-2-2-127,-2-3-340,-3-4-3961,-1-5-5335</inkml:trace>
  <inkml:trace contextRef="#ctx0" brushRef="#br5" timeOffset="1049.13">1096 87 8468,'0'0'11872</inkml:trace>
  <inkml:trace contextRef="#ctx0" brushRef="#br6" timeOffset="1643.53">868 194 15927,'0'0'5915,"-12"7"-5942,-7 5-151,-6 4-561,-2 2-1078,-1 1-53,3-2-291,3-4 162,5-3 1311,6-4-374,4-5 1206,4-3 1822,2-3 401,1-1 373,1-1-323,0 0-750,0 2-373,-1 0-822,2 1-173,2 1-288,4 0 8,6 0-70,7 1-403,5 0-2053,7 0-1682,3-1-4767,-6 1 297</inkml:trace>
  <inkml:trace contextRef="#ctx0" brushRef="#br7" timeOffset="1848.33">1074 90 17112,'0'0'7787,"1"9"-8187,0 5 408,1 6-40,0 5-453,-1 3-1057,1 0-793,-2-2-688,-2-1-3876,0-6-4009</inkml:trace>
  <inkml:trace contextRef="#ctx0" brushRef="#br8" timeOffset="1974.58">1006 287 16840,'0'0'8025,"8"-10"-12595,7-3 1155,7-2-4226,-1 1-2043</inkml:trace>
  <inkml:trace contextRef="#ctx0" brushRef="#br9" timeOffset="2238.48">1180 146 8180,'0'0'16829,"-6"-4"-16739,-5 1-167,-4 2 48,-5 2-43,0 3-8,-2 2-16,1 0 114,3 0-71,4-1-48,3-2 127,4-1 14,3-1 75,2-1-32,2 0-97,1 0 30,1 0-165,5 1-88,3 1 71,6 2 115,5 2-1154,5 2-1714,3 1 110,4 0-2557,-5-1-7812</inkml:trace>
  <inkml:trace contextRef="#ctx0" brushRef="#br10" timeOffset="2550.42">1414 112 20185,'0'0'2105,"-2"14"-2033,0 6-42,-1 5-9,1 1-26,-1 0-852,0-3-1101,1-5 934,-1-4 437,1-5 571,-2-3 213,0-5 54,-1-4 592,0-4 816,-1-1-794,2-2-121,1 2-653,1-1-14,4 1-1008,6 0-1057,7-1 14,7 1-2158,7-2-3635,-4 3 2026</inkml:trace>
  <inkml:trace contextRef="#ctx0" brushRef="#br11" timeOffset="2788.14">1564 143 10997,'0'0'12544,"-15"-4"-12536,-5 3 86,-6 2-97,-2 3 6,0 3-3,0 2 0,3 0-224,3 0-758,4-1 278,4-3 664,5-1-51,4-2 67,3-1-107,3 0-504,4-1 174,4-1 266,6 2-189,3 1-1249,5 2 440,2 2-3347,2 2-5033,-4 0 7655</inkml:trace>
  <inkml:trace contextRef="#ctx0" brushRef="#br12" timeOffset="3304.48">1679 185 20553,'0'0'1265,"0"18"-1777,-1 5 480,-3 7 21,-2 1-632,-2 0-1000,-2-3 784,-1-5 13,-1-6 150,1-6 784,0-4 285,1-6 478,1-5-112,3-4 512,2-1-464,1-2-888,3 0 213,3 2-1296,5 0-68,6 0-108,4 1-1292,4-1-1723,1 0 1645,-1-2-2664,-4 0 6504,-3-2 2401,-5 0-865,-4 0 2503,-4 1-2769,-3 2-166,-3 2-1491,-3 2-531,-3 2-93,-2 3-382,-4 5 275,-2 3-26,-2 3 44,0 1-74,2 0 64,2 0-2,4-3 55,4-1 43,3-3 141,3-1 265,1-2-494,3 0 35,4 1-193,6 0 124,6 2-14,7 0-1791,5 1-639,3-1-4053,-5-1-3374</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35:09.858"/>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51.37988"/>
      <inkml:brushProperty name="anchorY" value="-1708.3211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865.95166"/>
      <inkml:brushProperty name="anchorY" value="-2920.82642"/>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177.07373"/>
      <inkml:brushProperty name="anchorY" value="-4432.5629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516.14453"/>
      <inkml:brushProperty name="anchorY" value="-5961.57422"/>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928.34326"/>
      <inkml:brushProperty name="anchorY" value="-7523.7231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8463.57227"/>
      <inkml:brushProperty name="anchorY" value="-8749.45801"/>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7047.40283"/>
      <inkml:brushProperty name="anchorY" value="-7503.6298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8624.25391"/>
      <inkml:brushProperty name="anchorY" value="-8728.12402"/>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7176.0835"/>
      <inkml:brushProperty name="anchorY" value="-7739.86133"/>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5902.52734"/>
      <inkml:brushProperty name="anchorY" value="-6473.93311"/>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4223.50586"/>
      <inkml:brushProperty name="anchorY" value="-15339.92676"/>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4176.13574"/>
      <inkml:brushProperty name="anchorY" value="-15020.4873"/>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2798.94629"/>
      <inkml:brushProperty name="anchorY" value="-13907.08887"/>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10076.97754"/>
      <inkml:brushProperty name="anchorY" value="-10812.01855"/>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1380.67578"/>
      <inkml:brushProperty name="anchorY" value="-12262.29492"/>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12815.84961"/>
      <inkml:brushProperty name="anchorY" value="-13746.41406"/>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7234.09326"/>
      <inkml:brushProperty name="anchorY" value="-8042.1811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8516.78223"/>
      <inkml:brushProperty name="anchorY" value="-9443.50684"/>
      <inkml:brushProperty name="scaleFactor" value="0.5"/>
    </inkml:brush>
  </inkml:definitions>
  <inkml:trace contextRef="#ctx0" brushRef="#br0">126 44 6099,'0'0'11787,"0"-5"-11222,0 0 233,0 1 42,0 0-253,0 1 91,0 1-113,0 1-164,0 1-239,0 2-151,-3 5-75,-2 8 91,-4 8 239,-2 7-178,-2 5-21,-1 2 11,1 2-52,0-2 12,2-1-44,2-3 68,2-3-60,1-4 38,2-5-29,1-5 8,1-6-3,0-3 37,2-3 64,0-3 78,0-5-16,0-6-174,3-7 35,0-6-40,2-7-16,2-5-203,1-3-186,1-2 245,1 1 168,0 3-139,0 3 158,-1 4-41,-1 6 14,0 6 0,-3 5-186,-1 4 52,0 5-63,0 1 160,0 5-142,2 4 160,1 5 11,1 7 37,1 6-39,0 5 221,-1 5-9,-1 3-23,0 2-94,-2 0-66,0-1 66,-1-2-66,0-4-19,0-4 24,-1-5-29,-1-5 7,-1-4-300,1-5-551,0-4-1504,-1-2 192</inkml:trace>
  <inkml:trace contextRef="#ctx0" brushRef="#br1" timeOffset="237.26">5 350 14102,'0'0'3805,"17"-2"-3512,7-2 92,4-1-276,3 0-26,-1 0 90,-3 0-210,-3-1-238,-4 0-1414,-3-1-2049,-2 0-4746,-4 2 4192</inkml:trace>
  <inkml:trace contextRef="#ctx0" brushRef="#br2" timeOffset="731.2">732 147 13398,'0'0'4898,"-1"-8"-3956,-2 0-438,-3 0-301,-1 1-45,-3 2-121,-3 2 8,-2 4-31,-4 6-14,-1 4 2,-2 5 17,2 4 13,1 3-3,3 2-15,4 2 23,4 1-8,3-1-15,3 0-14,4-1 40,4-3-51,4-3 16,3-3 33,2-4 7,1-4 0,1-3-34,1-3 66,0-1-21,0-3 27,-1-1 13,0-2-77,-1-1-14,-2-2-18,-1 0-1308,-2-1-1253,-1-1-3216</inkml:trace>
  <inkml:trace contextRef="#ctx0" brushRef="#br3" timeOffset="1139.16">1121 106 12342,'0'0'1798,"-13"6"-1515,-4 3 55,-5 4 257,-1 3 38,1 2-65,1 1-96,3 1-10,4 0-121,4 0 46,4 0-264,2-1-59,4 0 21,4-2-5,4-1-40,5-3 14,5-2-62,4-4-3,7-2-1142,4-2-778,5-4-2855,3-4-4136,-8-1 8087</inkml:trace>
  <inkml:trace contextRef="#ctx0" brushRef="#br4" timeOffset="1717.54">1421 108 11253,'0'0'6472,"0"-1"-6546,2 3 76,-1 3-4,2 6 439,0 4-98,1 5 227,0 4-139,1 2 200,1 2-579,0-1 189,0 0-229,0-2 64,-1-2 11,1-1-65,0-4 41,-1-1-70,0-2 94,-1-3-86,-2-1 27,0-3 86,-2-2-83,1-2 29,-1-2-64,0-1-59,-1 0-173,1 0 266,-3-1-52,0 0-166,-1 0 152,-1 0 40,0-1-14,-1 1-4,-1 0 4,-2 0-2,-1 0 0,-2 0 19,0 0 13,-1 0 128,1 0-35,2 0-37,3 0-40,2 0-29,2 0-166,2 0 99,1 0-2,2 0 52,5 0-28,3 0 12,5 0-114,3-3-752,4-1-259,1-3 77,2-2-1297,0-2-2651,-2-1-1780,-5 1 4683</inkml:trace>
  <inkml:trace contextRef="#ctx0" brushRef="#br5" timeOffset="1991.07">1333 153 11333,'0'0'9140,"-4"-3"-9004,-1 0-245,4 1-16,7-1 151,9-1-87,10 0-115,11-1-1102,9 0-686,6-1-1504,2 1-3095,-8 0-506</inkml:trace>
  <inkml:trace contextRef="#ctx0" brushRef="#br6" timeOffset="2508.94">1988 103 12358,'0'0'5909,"-14"-2"-5717,-5 0 62,-3 2 138,1 3-51,0 2-119,1 3 226,3 2-280,1 4 48,4 2-112,1 1-72,4 3-5,2 1 141,2 0-157,3 0 53,2-1 2,4-1 33,5-2-46,4-3 35,4-3-48,4-4-42,3-3 10,2-3-64,-1-3-208,1-4 112,-3-4 120,-2-2 15,-4-4 140,-4-3-141,-4-2 143,-5-1-117,-5-3 128,-7 1 19,-6 2-190,-6 1-32,-5 3 38,-5 5-62,-2 4-2,0 4 0,3 2-228,3 4-1111,5 3-575,6 2-3184,0 10-5086</inkml:trace>
  <inkml:trace contextRef="#ctx0" brushRef="#br7" timeOffset="2808.56">2269 120 8740,'0'0'6499,"14"-2"-6219,10-1-224,10-2-411,7-1-421,3 0-331,2-1-475,-5 0-1798,-5 2-3122,-9 0 5275</inkml:trace>
  <inkml:trace contextRef="#ctx0" brushRef="#br8" timeOffset="3132.61">2428 134 13638,'0'0'1974,"2"15"-1885,1 6 140,2 5-21,2 2 70,1 1-14,1-1 101,-1-1 11,0-2-146,-2-3 234,-2-3-131,-2-4 417,-5-1 203,-5-3-356,-8-1 62,-7-2-397,-6-2-54,-4-2-86,0-2-130,3-1-402,5-3-1167,6-4-2182,6-5-6793,5 1 5379</inkml:trace>
  <inkml:trace contextRef="#ctx0" brushRef="#br9" timeOffset="3566.56">2812 161 17464,'0'0'3882,"-8"6"-3784,-3 6 44,-3 4 90,-1 6 291,2 2-126,3 2-258,2 1-11,3-1-74,7-2 58,5-4-99,7-3 104,6-5-125,4-4 75,3-4-24,1-5-33,-1-5 161,-3-5-142,-4-6 198,-4-5-149,-5-5 66,-5-3-150,-6 0 116,-6 1-60,-7 3-20,-5 5-12,-3 6-18,-2 5-90,1 4-108,3 4-1170,5 3-1097,4 2-2026</inkml:trace>
  <inkml:trace contextRef="#ctx0" brushRef="#br10" timeOffset="4210.78">3314 107 15495,'0'0'7377,"2"14"-7294,0 6 365,0 7-360,0 4-16,0 0 64,0-1-125,0-2 15,-1-6-7,0-4 34,-1-5-10,0-5 210,0-3 577,-1-3-115,-3-4-163,-5-4-336,-2-6-29,-4-6-195,-2-5 14,1-6-39,4-5 41,2-3-181,5-2-22,6 3-39,7 3-169,7 5-13,8 6 122,4 6 86,6 5 37,3 5 171,1 3-208,-1 2 91,-4 5 45,-5 3-19,-7 3-82,-6 3 175,-8 1-92,-7 3 106,-8 0 141,-5 1 75,-5 0-251,-3-1 198,1-1-104,2-2-11,2 0-69,4-3-3,4-1-81,4 0-36,6 0 117,7 0-152,8 0-101,7 2-460,6 1-68,2 1 562,0-1 163,-5 1-56,-6-3 117,-6 0-2,-5-2 263,-7 0 1031,-7 0-707,-8-1 186,-9 1-707,-8-1 11,-7 0-216,-4 0-2497,-4-2-4570,8-2-9145</inkml:trace>
  <inkml:trace contextRef="#ctx0" brushRef="#br11" timeOffset="8169.82">3523 778 19257,'0'0'5562,"-4"0"-5458,-4 4 121,-2 3 137,-1 3-74,0 4-205,2 3 83,2 1-134,5 2-27,4-1 22,7 0 23,6-3-26,4-4-26,3-3-49,0-4-8,-1-4 73,-3-4-6,-5-6 136,-5-2-72,-3-5 29,-6-2-61,-6-2 16,-6-1-45,-6-1 48,-3 1 58,-2 0-109,0 3 19,4 1-27,3 2 2,5 3-20,5 1 23,2 2-120,6 1 16,5 1-402,7 0 53,5 2 53,5 0 152,2 2 166,1 1 5,-2 1 18,-2 0 25,-2 2-6,-4 2-109,-3 3 126,-3 4-6,-4 3-35,-2 3-3,-6 1-18,-5 1-819,-9 0-2644,-7 0-5738,2-4-1707</inkml:trace>
  <inkml:trace contextRef="#ctx0" brushRef="#br12" timeOffset="7194.92">2566 694 5410,'0'0'16245,"-8"-1"-16157,-4 3 134,-2 4 197,-3 4 37,1 5 29,1 3-47,3 4-337,4 0 75,2 1-157,4-2 29,4-2-35,2-3 25,3-3-28,0-5 46,-1-2 24,1-3 145,-2-3 73,0-2-47,0-4 83,-2-2-116,-1 0-20,-1-1-185,-2 1 9,-2 2-129,-2 2-85,-4 1-993,-1 3-960,1 2-2462,1 1-4867</inkml:trace>
  <inkml:trace contextRef="#ctx0" brushRef="#br13" timeOffset="7592.17">2784 755 15095,'0'0'8121,"-2"-2"-8060,4 0-215,3-1 202,6 1-35,6 0-5,4 1 11,2 1-22,1 0-13,-1 3 21,-2 2-26,-5 1 26,-3 3-7,-4 2 114,-4 2 173,-3 2 14,-4 1-136,-3 2-174,-2 0-50,0 0-1743,1-1-3420,1-2-9198,2-4 13504</inkml:trace>
  <inkml:trace contextRef="#ctx0" brushRef="#br14" timeOffset="5881.6">1165 733 7892,'0'0'16589,"-2"-5"-16123,0 0-362,1-2-61,2 0 32,4 0-107,2 1 45,3 1-72,1 2 19,1 1 11,-1 0 32,-1 2-83,-3 2 64,-1 2-115,-3 2 144,-3 4-175,-3 2 202,-4 1-62,-2 1 22,-2 0 0,0-1 0,1-2-37,2-1 48,2-1-484,3-2 159,2 0 188,5 0-650,5 1 501,4-1-149,3 1 354,1 0 6,-1-1 56,-3 0-16,-4-2 30,-2 0 84,-4-2 239,-2 1 479,-3 0-378,-5 0-241,-3 1-93,-3 0-83,-1 0-375,1-2-2258,2-1-1921,-2-2-10162</inkml:trace>
  <inkml:trace contextRef="#ctx0" brushRef="#br15" timeOffset="6306.22">1449 740 11669,'0'0'12171,"0"-2"-12136,0 1-294,0 2 278,0 4-49,0 4 95,0 4-31,1 1 17,1 1-22,2-1-31,2-2 26,1-3-11,2-2 22,1-3-6,0-2-16,0-3 25,0-3 28,-1-3-44,1-2 71,-2-1-21,-2 0-48,-1 1 166,-2 2 23,-1 3-130,0 1-83,-1 1-56,0 4-334,0 5 497,-1 4-129,1 6 161,0 3-139,1 2 11,1 2-211,3 0-2412,3-3-2350,5-3-8751,-2-6 12131</inkml:trace>
  <inkml:trace contextRef="#ctx0" brushRef="#br16" timeOffset="6763.12">1973 690 15847,'0'0'6038,"-3"-2"-6001,0 2-29,-1 3 160,1 5 475,0 5-387,1 3 0,1 3 6,3 1-97,3-1-71,3-1 15,1-2-106,0-3 82,0-3-66,-3-2-1,-1-3-18,-2-2 3,-2-1-414,-2-1-872,-3-1-859,-3-1-692,-1-3-431,1-5-3242,1-3 3063,1-5 3833,3-2-720,0 0 7340,1 2-3218,1 2-1417,0 2 19,1 4-1163,1 1-712,1 3-363,3 0-102,3 1-74,2 1-137,4 0-1555,1 1-1283,2 0-5170,-4 1-784</inkml:trace>
  <inkml:trace contextRef="#ctx0" brushRef="#br17" timeOffset="4914.8">136 643 17368,'0'0'5613,"-1"-2"-5586,0 1-371,1 1 277,-1 4 64,1 4 147,0 5-5,1 5-56,1 3-88,1 3-2127,2 1-3567,-1-4-11142</inkml:trace>
  <inkml:trace contextRef="#ctx0" brushRef="#br18" timeOffset="5334.78">451 742 14102,'0'0'8207,"5"-13"-8039,4-2-16,5-1-136,4 2 24,1 4-48,1 2 13,-2 4-42,0 3 29,-4 5 8,-2 3-3,-4 5 3,-3 2 19,-2 4 88,-6 1-137,-3 0 46,-4 1 96,-1-2-88,-1-2 89,1-2 31,2-2-83,2-3-45,2-1 29,2-3-53,6-1-42,7-2-140,9-1-1010,13-3-1367,11-2-71,8-4-4998,-5 0-1781</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35:22.871"/>
    </inkml:context>
    <inkml:brush xml:id="br0">
      <inkml:brushProperty name="width" value="0.035" units="cm"/>
      <inkml:brushProperty name="height" value="0.035" units="cm"/>
      <inkml:brushProperty name="color" value="#DA0C07"/>
      <inkml:brushProperty name="inkEffects" value="lava"/>
      <inkml:brushProperty name="anchorX" value="-15571.91016"/>
      <inkml:brushProperty name="anchorY" value="-16632.2753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6955.60938"/>
      <inkml:brushProperty name="anchorY" value="-17813.984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8428.73242"/>
      <inkml:brushProperty name="anchorY" value="-19098.1015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0260.59766"/>
      <inkml:brushProperty name="anchorY" value="-20317.38477"/>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1530.59766"/>
      <inkml:brushProperty name="anchorY" value="-21587.38477"/>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2898.60547"/>
      <inkml:brushProperty name="anchorY" value="-23317.4960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1628.45508"/>
      <inkml:brushProperty name="anchorY" value="-22134.1425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2981.50781"/>
      <inkml:brushProperty name="anchorY" value="-23444.09375"/>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24295.30859"/>
      <inkml:brushProperty name="anchorY" value="-24843.97461"/>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25566.57227"/>
      <inkml:brushProperty name="anchorY" value="-26188.97656"/>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26914.75977"/>
      <inkml:brushProperty name="anchorY" value="-27490.7675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25578.31445"/>
      <inkml:brushProperty name="anchorY" value="-26425.48047"/>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26850.2793"/>
      <inkml:brushProperty name="anchorY" value="-27968.70117"/>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28542.625"/>
      <inkml:brushProperty name="anchorY" value="-29294.15625"/>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9885.47656"/>
      <inkml:brushProperty name="anchorY" value="-30529.375"/>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31155.47656"/>
      <inkml:brushProperty name="anchorY" value="-31799.375"/>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29786.74219"/>
      <inkml:brushProperty name="anchorY" value="-31133.96289"/>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31206.01953"/>
      <inkml:brushProperty name="anchorY" value="-32377.2519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32621.86914"/>
      <inkml:brushProperty name="anchorY" value="-33623.98438"/>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34010.22656"/>
      <inkml:brushProperty name="anchorY" value="-35244.75391"/>
      <inkml:brushProperty name="scaleFactor" value="0.5"/>
    </inkml:brush>
  </inkml:definitions>
  <inkml:trace contextRef="#ctx0" brushRef="#br0">51 280 15943,'0'0'4389,"-1"-2"-4229,-1 0-101,0 2 23,1 5 505,-1 5-168,0 4-219,0 4-141,1 3 96,-1 1-129,2 1 14,-1 0-24,1-1 3,0-2-3,0-3 0,0-4 56,0-3-53,0-4 37,0-3 27,0-2 215,-2-2 185,0-4-448,-2-5 58,0-4-87,-1-6-36,0-3-258,1-4 163,0-3 47,2 0-130,0-1 104,1 3 80,2 3-5,2 4 29,3 3-40,2 4-43,4 2 86,2 2-86,1 3 46,2 0 42,0 2-50,-1 1 55,-2 2-164,-3 0-905,-2 1-142,-1 0-453,-2 3 403,-3 3-1839,0 3-1955,-2 3-3564,-1-1 9780</inkml:trace>
  <inkml:trace contextRef="#ctx0" brushRef="#br1" timeOffset="202.9">7 367 13910,'0'0'3421,"8"3"-3312,7 0-21,6 0-29,5-1-65,3 0-151,1-1-1214,-1 0-2244,-3-1-3663,-7 0 2331</inkml:trace>
  <inkml:trace contextRef="#ctx0" brushRef="#br2" timeOffset="1390.84">213 490 4946,'0'0'9429,"1"3"-8947,0 0 508,3-1 45,2 0-29,1-2-368,1-2-265,2-4-45,1-3-213,0-2-53,-1-3 18,1-2-38,-2-1-47,-2 0 13,-1 0-27,-3 2 25,-1 2 10,-1 3 90,-1 3 257,-1 2 176,1 3-440,0 1-73,-1 1-274,1 1 67,-2 1 197,0 1-67,0 3 73,0 1-30,0 2 10,0 1-2,2 0 0,0 2 38,3-1-49,3 1 16,3-2-5,2-2 38,1-1 7,2-3-74,0-1 42,-1-3-16,1-2 97,-2-4-102,1-3 90,-3-2-100,0-2 66,-2-1-22,-2 1 25,-2 0 32,-2 3-46,0 2 73,-2 2-78,0 3-32,0 1-11,0 1-395,-1 3 148,1 3 287,0 2-77,0 3 83,0 0 10,0 0-56,0-1 19,0-2 67,0-2-78,1-2 27,2-1-8,3-3 19,4-2 50,3-3-106,3-2 16,0-1 10,0 0-45,-3 2-24,-3 1 61,-3 3-21,-3 1 27,-1 1-174,-2 2 145,0 2 4,1 2 36,0 2-4,1 2 25,0 1-43,3-1 32,1 1 83,3-2-118,3-2 22,3-1-438,3-2-347,1-2-525,0-2 813,-1-3-381,-3-2 670,-4-3 167,-3-1-18,-4-2 198,-3 1 741,-2 1 133,-4 2-114,-2 2-624,-1 3-153,0 1-80,0 4-45,0 2-5,2 3-22,2 2 43,1 1-13,1-1-14,1-1-13,2-2 22,2-2 84,2-1-60,1-3 23,2-3-5,0-4 0,0-4 0,-1-3-37,-2-5 85,0-3-83,-2-3-10,-1-3-35,-1 1 43,-1 1-17,-1 3 25,0 5 13,0 6 109,0 4-178,0 4-91,0 5-184,-1 7 392,1 7-112,0 6 82,-1 6-44,0 3-4,1 1 1,-1 0-3,1-3-112,0-4-435,-1-3-1022,-3-5-357,-4-4-2807</inkml:trace>
  <inkml:trace contextRef="#ctx0" brushRef="#br3" timeOffset="1581.25">319 139 14551,'0'0'2289</inkml:trace>
  <inkml:trace contextRef="#ctx0" brushRef="#br4" timeOffset="1955.46">1061 104 6883,'0'0'8858,"-13"17"-8501,-3 9 75,-2 7 419,1 6-280,2 1 222,5 1 130,3-2-841,3-1 164,4-3-163,4-2-49,6-3 62,5-4-117,5-4 34,5-4-1021,5-6-1095,2-5-1746,2-4-4502,-6-2 3853</inkml:trace>
  <inkml:trace contextRef="#ctx0" brushRef="#br5" timeOffset="2315.81">1295 162 14054,'0'0'3613,"-1"6"-3613,0 4 42,0 2-34,-1 2-8,1-1-90,1-1-1060,1-3-2692,1-2-2513</inkml:trace>
  <inkml:trace contextRef="#ctx0" brushRef="#br6" timeOffset="2460.83">1308 175 10517,'0'0'0,"8"-1"4850,4-1-4799,-2 0 2473,-1 0-2028,-3 1-483,0 0-178,-1 3 82,0 3 88,0 3-962,1 2-2232,0 3-4921,-1-2 2315</inkml:trace>
  <inkml:trace contextRef="#ctx0" brushRef="#br7" timeOffset="2891.09">1651 316 13366,'0'0'6472,"-4"-2"-6434,-4 2 66,-3 1 69,-1 3 345,-1 2 133,0 4-328,2 2-158,3 2-21,3 1-43,2 1-114,4 0 48,4-1-41,7-3 9,5-4-1348,5-2-1128,4-4-1814,0-4-4840,-3-1 4800</inkml:trace>
  <inkml:trace contextRef="#ctx0" brushRef="#br8" timeOffset="3263.67">1884 133 15319,'0'0'5997,"0"3"-6415,0 2 404,0 3-12,0 2-105,0 1-1046,0 0-1128,0 0-1897,1-1-4071,0-4 3925</inkml:trace>
  <inkml:trace contextRef="#ctx0" brushRef="#br9" timeOffset="3417.49">1884 133 11333,'0'0'0,"9"1"4578,4-1-4127,-2-1 1945,-1 1-2265,-2-1 2,-3 1-581,1 1-299,-2 3 144,1 3-1990,-1 4-4800,-1-1-28</inkml:trace>
  <inkml:trace contextRef="#ctx0" brushRef="#br10" timeOffset="3671.75">2109 404 17384,'0'0'4623,"1"13"-4300,0 6-168,-1 4 96,-2 3-126,-2 0-42,-4-1-86,-2-1-1011,-3-4-2875,-3-3-4961,1-5-590</inkml:trace>
  <inkml:trace contextRef="#ctx0" brushRef="#br11" timeOffset="4366.87">2490 171 7459,'0'0'12886,"0"-4"-12872,0 4-137,0 3 187,0 7-5,0 7 82,0 4-82,0 3 13,1 1 13,0 2-26,-1-1-30,1-1 9,-1 0-44,0-2-1165,0-2-1892,-1-4-4631,1-4-1605</inkml:trace>
  <inkml:trace contextRef="#ctx0" brushRef="#br12" timeOffset="5153.96">2437 362 13350,'0'0'6619,"12"-6"-6480,5-1-128,6-1 10,1 0-26,0 0 26,-3 1-8,-3 0 41,-5 0 63,-4-1 22,-3 1-38,-3 0-114,-2 0 31,-2 2-36,-4 1-220,-1 2 193,-3 1-144,0 4 76,-1 2 36,1 4 26,1 2-77,3 1 158,1 2-49,1-1 19,4 0-56,1-1-21,6-2-297,3-3-349,6-2-256,6-2 352,2-3 104,1-3-80,-2-2 705,-5 0-140,-5 0 1572,-5 1-232,-4 1-307,-3 1-736,-4 2-128,-3 1-56,-4 4 90,-4 2-114,-1 0-54,0 1 16,2-1-255,2-2-828,3-1 520,3-2-381,1-4 109,2-1 924,1-3-233,0 0 275,3-1-131,2 2 123,3 2-109,3 0 13,3 2-43,3 0 9,1 1 12,2 0-23,-1 1 27,1-1 28,-2 0-7,-1-1 5,-2-2-37,-2-2 10,-3-2-5,-2-2 131,-2-2 373,-2-1 350,-2 0 61,-1 0 45,-1 3-5,0 1-253,-1 3-190,1 2-560,-1 1 115,1 2-379,0 4 157,0 4 142,0 5-11,0 2 0,0 2 66,0 1-55,0 0 0,0 0-1233,0-3-715,0-2-544,1-5-4069</inkml:trace>
  <inkml:trace contextRef="#ctx0" brushRef="#br13" timeOffset="5304.61">2839 355 13542,'0'0'7836,"1"-5"-8119,3 0-395,4-1-962,4 0-460,4 1-1720,1 1-4579,-2 0 4403</inkml:trace>
  <inkml:trace contextRef="#ctx0" brushRef="#br14" timeOffset="5464.75">2935 164 2113,'0'0'0</inkml:trace>
  <inkml:trace contextRef="#ctx0" brushRef="#br15" timeOffset="6460.67">2983 11 16616,'0'0'7809,"-2"-4"-7785,0 0 13,1 1-499,3 4 372,5 5 87,5 9 83,3 8 0,3 9 35,-1 8 312,-2 5-257,-3 5 1,-5 2-147,-7 2 85,-9 1-130,-12 1-152,-10-2-2071,-12-3-3663,-7-5-10127,5-11 17432</inkml:trace>
  <inkml:trace contextRef="#ctx0" brushRef="#br16" timeOffset="8562.61">3494 296 15495,'0'0'5744,"0"-1"-5205,-1-1-104,0 1 296,1-1-264,-1 1-176,1 0-25,0 0-258,1 0 22,1 1-25,4-2-5,5 1-93,5-2 119,4 1-1197,3-1-571,0 1-801,-2 0-191,-4 1-4053,-5 0-2726</inkml:trace>
  <inkml:trace contextRef="#ctx0" brushRef="#br17" timeOffset="8765.37">3397 367 6067,'0'0'6629,"17"-2"-6538,5-1-45,5-1-78,3-1-1695,-2 0-2040,-6 1-4209</inkml:trace>
  <inkml:trace contextRef="#ctx0" brushRef="#br18" timeOffset="9176.76">3491 155 8244,'0'0'17603,"-6"-3"-17393,0-2-207,0 1-46,2 1-234,1 1 71,4 2 113,7 5 72,7 3 26,9 3 24,7 5 38,6 2-83,1 3-123,0 1-23,-5 1 12,-5 0-330,-8-1 336,-6-2 72,-7 0 18,-5-2 54,-6 0 107,-5-1-120,-3-1 80,-4-1 50,-2-1-90,-1-1 31,-1-1-66,2-1-152,2 0-2873,4-3-2554</inkml:trace>
  <inkml:trace contextRef="#ctx0" brushRef="#br19" timeOffset="9699.29">4059 294 16488,'0'0'8057,"2"-12"-7777,1-3-56,1-2-123,2 1 25,2 3-52,0 2-63,3 2-3,0 3-5,3 3-59,1 1 34,1 1-31,-1 4 8,-1 3-3,-3 5-38,-3 4 105,-3 4-51,-3 3 37,-5 3-8,-4-1 41,-3 1-86,-3-2 101,-2-2-69,0-1 40,1-3 120,1-2-16,1-2 256,3-2-103,3-3-49,2-1-240,2-2 42,1-1-31,8-2 109,7-1-32,11-1-96,12-4-678,9-2-559,7-3-4651,1-4-6721,-8 2 7463</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35:38.056"/>
    </inkml:context>
    <inkml:brush xml:id="br0">
      <inkml:brushProperty name="width" value="0.035" units="cm"/>
      <inkml:brushProperty name="height" value="0.035" units="cm"/>
      <inkml:brushProperty name="color" value="#DA0C07"/>
      <inkml:brushProperty name="inkEffects" value="lava"/>
      <inkml:brushProperty name="anchorX" value="-35591.5625"/>
      <inkml:brushProperty name="anchorY" value="-36662.89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6987.23438"/>
      <inkml:brushProperty name="anchorY" value="-37849.1718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8339.51953"/>
      <inkml:brushProperty name="anchorY" value="-39144.4101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39993.69531"/>
      <inkml:brushProperty name="anchorY" value="-40322.8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41295.00781"/>
      <inkml:brushProperty name="anchorY" value="-41632.5312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42687.29297"/>
      <inkml:brushProperty name="anchorY" value="-43039.44922"/>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41414.94922"/>
      <inkml:brushProperty name="anchorY" value="-42231.77344"/>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42685.97266"/>
      <inkml:brushProperty name="anchorY" value="-43590.3906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44023.05469"/>
      <inkml:brushProperty name="anchorY" value="-44961.96094"/>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45351.24219"/>
      <inkml:brushProperty name="anchorY" value="-46324.84766"/>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46674.08594"/>
      <inkml:brushProperty name="anchorY" value="-47929.4257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45380.53906"/>
      <inkml:brushProperty name="anchorY" value="-46774.86719"/>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44074.35938"/>
      <inkml:brushProperty name="anchorY" value="-45630.7812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42721.95313"/>
      <inkml:brushProperty name="anchorY" value="-44514.07813"/>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44029.49609"/>
      <inkml:brushProperty name="anchorY" value="-46072.19922"/>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45713.36719"/>
      <inkml:brushProperty name="anchorY" value="-47319.78906"/>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47056.54297"/>
      <inkml:brushProperty name="anchorY" value="-48596.42578"/>
      <inkml:brushProperty name="scaleFactor" value="0.5"/>
    </inkml:brush>
  </inkml:definitions>
  <inkml:trace contextRef="#ctx0" brushRef="#br0">26 196 15703,'0'0'2455,"0"13"-2263,0 5 168,0 4 19,0 2-43,0 1 155,0-1-46,0-2-130,0-2-144,1-2 125,-1-4-147,2-1-53,-1-4 33,0-2 36,0-3 6,-1-1 133,1-2 1475,-1-2-1037,-1-5-454,-1-4-147,-2-4-98,-1-6 5,-1-4-93,1-6 61,1-2-21,2-4 5,0 1 0,1 1 18,0 2-23,1 5 8,2 5 15,0 4-23,1 5-30,2 4-29,2 2-32,2 3 24,2 1 27,2 1 47,2 1-159,1 1-491,0 0-540,0 2-183,-2 3-1057,-4 4 387,-2 4-3286,-5 3-6006,-1-1 12512</inkml:trace>
  <inkml:trace contextRef="#ctx0" brushRef="#br1" timeOffset="185.38">27 278 16039,'0'0'4045,"2"2"-3976,5-1-122,3 2-886,5 1-1468,2 1-1000,0 1-3366,-3-2 99</inkml:trace>
  <inkml:trace contextRef="#ctx0" brushRef="#br2" timeOffset="934.97">180 423 6835,'0'0'10850,"2"0"-10297,2 0-134,2-2-19,2-2-141,0-1 53,1-3-102,-1-2 81,0-3-120,-3-2 53,-1-1-149,-1-1 21,-2-1-13,0 1-41,-1 2 348,-1 3 327,0 3-148,0 3-12,0 3-637,1 1 174,-1 3-300,1 3 153,0 3 55,0 4-18,0 2 35,2 2-6,2 0 41,3-2-49,4-1 54,1-3-54,4-3 147,2-2-136,0-2 46,1-2-52,-2-3-7,-2-2 56,-3-3 18,-2-1-21,-4-2 48,-2-1-51,-2 0 73,-1 3 34,-1 1 11,0 2 189,-1 2-387,0 2 67,1 2-144,0 2 24,0 3 96,-1 2-13,1 3-9,0 1-10,0-1 22,0 0 47,0-2-50,1-2 18,1-3-5,2 0 37,3-3 9,2-3-19,2-4-49,2-3 14,-1-2-26,1 1 23,-3 0-8,-2 2 3,-3 3-93,-1 2 7,-1 3-156,1 2 188,0 4 49,0 3 8,2 2-9,0 0 46,1-1-50,0-1 71,0-2-77,-2-2-331,-1-2-1101,-1-1-420</inkml:trace>
  <inkml:trace contextRef="#ctx0" brushRef="#br3" timeOffset="1114.88">372 55 14279,'0'0'5960,"0"-1"-6142,2 2-1274,1 4-185,5 5-2721,1 3-2964,1-1 2286</inkml:trace>
  <inkml:trace contextRef="#ctx0" brushRef="#br4" timeOffset="1560.94">682 223 7507,'0'0'15861,"0"-7"-14898,-2-1-685,-5 1-161,-5 5 43,-2 5-133,-3 6-25,0 3-50,4 4 46,2 1-20,4-1-31,3-1 29,4-3 8,3-3 35,3-2-46,2-3 54,3-2 77,1-6-22,0-3-42,1-6-40,-1-5-10,-1-5 15,-3-5-101,-1-2 67,-2 0-43,-3 2 85,-1 5-5,0 5 5,-1 6-15,-1 5 4,1 5-263,0 6 149,-1 7 109,1 8-18,0 6 18,0 4 3,0 3 19,2 1-24,3-1 7,4-4-1234,4-3-1404,4-6 176,5-6-2785,3-5-5336,-2-4 9447</inkml:trace>
  <inkml:trace contextRef="#ctx0" brushRef="#br5" timeOffset="1815.16">1046 63 10517,'0'0'9031,"-5"-12"-7094,-2-2-833,-2 1 6,-1 2-883,-3 9-123,-2 9-27,-4 12-26,-1 10 69,0 11-19,1 7 11,4 4 56,3 2-146,5-1 63,4-3-80,6-4 38,6-6-51,6-8-5,7-6-1177,5-9-544,5-6-1916,3-7-1627,-6-5-8993</inkml:trace>
  <inkml:trace contextRef="#ctx0" brushRef="#br6" timeOffset="2051.3">1243 70 13078,'0'0'6758,"-2"5"-6577,0 4-29,0 3-160,0 2 16,1 0-717,1-1-1554,1-3-3203,8 1-4464</inkml:trace>
  <inkml:trace contextRef="#ctx0" brushRef="#br7" timeOffset="2209.83">1243 70 13894,'0'0'0,"12"-2"3426,5-1-953,-3 0 328,-2-1-1664,-4 1-532,-3 0-554,-3 4-206,-1 3 225,-1 7-105,-2 5-955,1 4-1902,0 3-581,1 1-5742,0-4 1523</inkml:trace>
  <inkml:trace contextRef="#ctx0" brushRef="#br8" timeOffset="2625.25">1489 291 4834,'0'0'14183,"-1"-7"-12735,0 0-18,-1-1-416,-2 1-141,-1 2-324,-1 2-239,-3 2-38,-1 5-134,-1 3 60,-1 3 29,2 4-30,2 2-192,3 1 188,2 0-180,2-1 14,5-1 13,4-2 26,4-3-82,2-3-645,4-3-249,3-3-1617,3-5-1813,1-4-5371,-5 0 1947</inkml:trace>
  <inkml:trace contextRef="#ctx0" brushRef="#br9" timeOffset="3788.05">1689 56 17608,'0'0'4599,"2"4"-4660,3 6 61,3 6 227,3 8-139,2 5 390,0 4-334,-3 3 37,-2-1-48,-3-1-130,-2-4 32,-4-2-38,-4-5-2273,-5-4-2246</inkml:trace>
  <inkml:trace contextRef="#ctx0" brushRef="#br10" timeOffset="3823.46">1773 8 18440,'0'0'3842,"-4"15"-3850,0 4-488,-1 5-2759,0-1-1672,2-3-8759,0-6 15700</inkml:trace>
  <inkml:trace contextRef="#ctx0" brushRef="#br11" timeOffset="3824.46">1810 1 15895,'0'0'9658,"-3"0"-9807,-2 5 237,-2 8-107,-1 7-752,3 8-2708,0 4-1998,2-4-12039</inkml:trace>
  <inkml:trace contextRef="#ctx0" brushRef="#br12" timeOffset="3948.74">2069 323 20521,'0'0'3343,"-2"15"-3159,-4 5-138,-4 6-46,-4 1-1406,-3-1-2540,-1-3-3119,3-6-5489</inkml:trace>
  <inkml:trace contextRef="#ctx0" brushRef="#br13" timeOffset="4277.18">2279 52 6419,'0'0'15180,"0"6"-14638,1 5 349,0 7-200,-1 6-264,1 5-96,-1 2-150,1 0-170,-1-1 69,2-3-56,1-4-27,1-4-104,1-4-1056,1-4-1406,-1-3-1238</inkml:trace>
  <inkml:trace contextRef="#ctx0" brushRef="#br14" timeOffset="5051.42">2269 223 16071,'0'0'4330,"7"-1"-4215,5 0-86,5-2 46,4-2-14,0-2-34,0-2 29,-2 0 46,-4-2-70,-4 0 154,-4 0-63,-3 0-14,-3 1 65,-2 2 351,-2 2-303,-4 2-113,-1 3-77,-3 4 19,-1 5 72,0 5-118,1 3 22,3 3 10,2 0-45,2 0 13,4-2-61,6-3-21,4-4-689,6-3-13,5-4 91,2-3-534,3-6 769,0-3 18,-3-2 461,-4-1 4,-6 1 1325,-4 2 448,-4 2-698,-2 3-539,-5 3-545,-2 5 78,-3 3-99,-2 2 0,-1 2-38,2-1 12,1 0-62,2-3-41,2-2 159,1-2-14,1-4 29,0-2 1,1-3-54,1-2 16,-1 0-27,0 1-13,2 2-91,0 2 6,2 1-46,3 2 176,3 2-34,3 2 37,3 1-21,2 0-30,3-2-122,0-1-268,0-2 385,-1-3 16,-3-3 3,-3-5 114,-4-4-26,-3-3 13,-3-5 0,-2-3 318,-2 0-446,0 1 688,0 4 206,-1 5 34,0 5-709,1 4-112,0 6-366,-1 8 389,-1 6-127,0 6 117,0 4-93,1 2-529,0 1-1643,0-2-1921,2-4-5728,0-4 1681</inkml:trace>
  <inkml:trace contextRef="#ctx0" brushRef="#br15" timeOffset="5203.99">2674 79 17448,'0'0'6672,"10"-1"-7309,7 3-2002,7 1-2875,-1 0-11565</inkml:trace>
  <inkml:trace contextRef="#ctx0" brushRef="#br16" timeOffset="5591.42">3055 221 18136,'0'0'5806,"0"9"-5524,0 5-79,-1 4-205,-5 3 31,-5 1-547,-4 0-4225,-6-1-5587,3-5 1494</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10T17:35:47.773"/>
    </inkml:context>
    <inkml:brush xml:id="br0">
      <inkml:brushProperty name="width" value="0.035" units="cm"/>
      <inkml:brushProperty name="height" value="0.035" units="cm"/>
      <inkml:brushProperty name="color" value="#DA0C07"/>
      <inkml:brushProperty name="inkEffects" value="lava"/>
      <inkml:brushProperty name="anchorX" value="-45714.49609"/>
      <inkml:brushProperty name="anchorY" value="-47469.19922"/>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7150.33203"/>
      <inkml:brushProperty name="anchorY" value="-48649.8007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8510.64453"/>
      <inkml:brushProperty name="anchorY" value="-49916.6640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50104.58984"/>
      <inkml:brushProperty name="anchorY" value="-51104.0820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1425.23047"/>
      <inkml:brushProperty name="anchorY" value="-52406.94922"/>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52715.29688"/>
      <inkml:brushProperty name="anchorY" value="-53854.8398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51439.25"/>
      <inkml:brushProperty name="anchorY" value="-53051.9218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52756.89063"/>
      <inkml:brushProperty name="anchorY" value="-54338.63672"/>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54047.10547"/>
      <inkml:brushProperty name="anchorY" value="-55803.32031"/>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55321.53906"/>
      <inkml:brushProperty name="anchorY" value="-57147.7539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56648.66406"/>
      <inkml:brushProperty name="anchorY" value="-58468.3632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55322.22656"/>
      <inkml:brushProperty name="anchorY" value="-57318.60156"/>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56643.98438"/>
      <inkml:brushProperty name="anchorY" value="-58857.93359"/>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58293.30469"/>
      <inkml:brushProperty name="anchorY" value="-60179.40234"/>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59599.55469"/>
      <inkml:brushProperty name="anchorY" value="-61693.80078"/>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61045.46094"/>
      <inkml:brushProperty name="anchorY" value="-62931.54688"/>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62318.51172"/>
      <inkml:brushProperty name="anchorY" value="-64560.33594"/>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60967.76563"/>
      <inkml:brushProperty name="anchorY" value="-63899.81641"/>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62533.32813"/>
      <inkml:brushProperty name="anchorY" value="-65150.22266"/>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61229.47656"/>
      <inkml:brushProperty name="anchorY" value="-64183.71875"/>
      <inkml:brushProperty name="scaleFactor" value="0.5"/>
    </inkml:brush>
  </inkml:definitions>
  <inkml:trace contextRef="#ctx0" brushRef="#br0">7 261 12502,'0'0'8292,"0"-8"-7468,0 0-459,0-1 276,0 2-193,0 2-125,0 2-337,0 1 65,0 5-216,0 5 213,0 6 170,0 7-100,0 5-43,0 4-75,0 2 69,0 1-66,0-2 37,0-2-48,0-4 32,0-3-48,0-5 32,0-4-48,0-3-62,0-4 35,0-3-34,0-1 120,0-3-35,0-3 16,0-3-19,0-5-13,0-4-16,0-5-53,1-6-286,0-5-128,-1-4 259,1-3-230,-1 1 446,0 2-50,-1 3 87,-1 5 14,0 5-17,0 6 65,1 5-56,0 4-1,1 4-18,-1 2-203,4 0 169,2 2-6,5-1-75,3 0 30,2 0 7,1 0-60,1 1 17,0 1-660,-1 1-655,1 3 54,-1 1-3156,0 2-3097,-4-1 3195</inkml:trace>
  <inkml:trace contextRef="#ctx0" brushRef="#br1" timeOffset="209.77">26 371 14567,'0'0'4031,"4"1"-4034,6-1 6,3-1-1118,4 0-865,0 0-3761,-1 1-3506,-3-1 10069</inkml:trace>
  <inkml:trace contextRef="#ctx0" brushRef="#br2" timeOffset="925.47">160 487 10229,'0'1'9191,"2"0"-7959,2-1-245,2-1-587,2-3-5,1-3-88,0-3-69,-1-2-9,-2-3-77,-1-3-56,-1-1-8,-2 0-43,-1 2 121,-1 2 205,0 4-110,-1 3 51,0 4-120,0 1-210,0 3-22,1 0-88,-1 3 66,1 5 68,0 3-20,0 3 14,2 2-18,1 0 23,4-1-8,2-2-15,2-4-89,2-3-125,-1-3-83,-1-2 254,-1-3 45,-1-4-3,-2-3 56,-1-2 27,-2-1 14,-2 0 242,-1 3 27,0 2-217,-1 3-90,0 2-21,-1 1-163,1 3 56,0 3 104,0 2-35,-1 2 19,2 0 0,0 0 19,0-2-24,2-2 7,2-2 110,1-2-125,3-2 61,2-4-37,0-3 7,0 0-2,0 0 0,-2 0-18,-3 2 4,-1 3-58,-1 0-40,0 3 46,1 2 36,2 2 9,1 2 2,1 2 22,1-1-6,-1-1-15,-2-1 4,-2-2-487,-1-1-796,-3-1-736</inkml:trace>
  <inkml:trace contextRef="#ctx0" brushRef="#br3" timeOffset="1095.3">362 161 10597,'0'0'9596,"-1"-2"-9641,0 0-3,4 4-1139,3 3-526,6 3-1051,5 3-3081,-2 0-3332</inkml:trace>
  <inkml:trace contextRef="#ctx0" brushRef="#br4" timeOffset="1505.7">656 267 7091,'0'0'15799,"-15"0"-15212,-5 3-136,-4 4 0,-1 5-261,2 5-44,4 3-76,5 2-52,5 0-12,3-3-22,5-2 21,2-4 67,4-5-56,3-2 115,2-6-14,1-6-10,1-6 8,-2-7-41,-1-7-44,-1-4 10,-3-3-27,-1-3-13,-2-1 3,-2 3 15,1 4-23,-2 6 45,1 6 80,0 6 54,-1 5-215,0 6-60,-1 6-67,0 9 208,1 7-69,-1 8 103,1 5-58,3 3-34,2 2 28,5-1-218,3-3-723,4-5-1859,3-5-945,2-7-486,-3-6-11124</inkml:trace>
  <inkml:trace contextRef="#ctx0" brushRef="#br5" timeOffset="1848.3">921 118 11093,'0'0'10458,"-11"-3"-10455,-4 5 216,-5 5 207,-2 8-220,0 9 69,1 6 21,4 8-237,4 4 69,5 3-88,4 0-40,6-1-11,7-4-245,6-5-1390,5-4-310,4-5-271,3-6-2658,0-4-4346,-4-6 7102</inkml:trace>
  <inkml:trace contextRef="#ctx0" brushRef="#br6" timeOffset="2313.57">1139 223 13702,'0'0'7916,"-1"0"-8049,-1 1 237,1 4-128,0 2 18,0 2-197,1 0-1792,0-1-99,0-1-1719,2-2-1861,1-4 1901,2-3 2242,-1-5 1395,1-4 4234,-1-3-721,-2-2-375,0 0-745,-1 0-339,0 4-173,-1 2-361,0 4-394,-1 2-1091,1 2 138,0 4-74,1 4 39,1 5-12,2 2-140,1 3-2627,2 2-1537,0-3-11065</inkml:trace>
  <inkml:trace contextRef="#ctx0" brushRef="#br7" timeOffset="2595.62">1314 289 13926,'0'0'7959,"-8"4"-7367,-3 4 304,-3 6-474,-1 4-27,3 4-278,2 2 51,3 1-77,4-3-83,4-1 3,7-5-102,5-4-1881,4-5-1018,4-2-1324,1-6-6948,-4-1 8218</inkml:trace>
  <inkml:trace contextRef="#ctx0" brushRef="#br8" timeOffset="3132.48">1420 168 15415,'0'0'7700,"0"0"-7850,0 4 233,0 2-54,0 4-50,0 2-1313,0 1-1774,0-1-288,2-2-4176,0-3-262</inkml:trace>
  <inkml:trace contextRef="#ctx0" brushRef="#br9" timeOffset="3265.98">1420 168 9636,'0'0'0,"9"3"6003,5 1-4015,-3-1 1894,-2-1-3029,-2-1-317,-2 0-445,-3 0-347,-1 2 328,-1 3-448,0 2-3546,-1 2-1945</inkml:trace>
  <inkml:trace contextRef="#ctx0" brushRef="#br10" timeOffset="4703.52">1635 430 15543,'0'0'7342,"0"5"-7062,0 4-146,0 4 50,-3 2-120,-4 3-62,-3 0-1482,-3-1-3341,1-3-8310,1-3 10169</inkml:trace>
  <inkml:trace contextRef="#ctx0" brushRef="#br11" timeOffset="5019.49">1797 184 15079,'0'0'6024,"0"15"-4997,0 7-755,0 7 283,0 4-365,0 0 10,1-1-110,2-3 20,1-4-52,2-5-44,1-5-9,1-4-58,-1-5-1948,0-2-1241,-2-3-1205</inkml:trace>
  <inkml:trace contextRef="#ctx0" brushRef="#br12" timeOffset="5655.36">1747 381 13110,'0'0'7382,"3"0"-7337,4-1 99,5 0-144,5 1 48,4-1 3,3 1-24,0-3 26,-1-2 105,-3-3-124,-3-2 44,-4-1 23,-4 0 27,-3 0 144,-3 3 318,-2 2 31,-2 2-130,-3 2-557,-2 1 23,-2 5 80,0 3-298,-1 4 256,1 3-27,2 2 26,2 0 4,4 1 2,3-2-94,7-2-178,3-4-179,3-3-40,4-2-328,1-5-181,0-5 383,-2-3 591,-2-3-65,-3-2 264,-4 0 988,-3 3-43,-2 2 307,-3 3-724,-2 3-741,-3 5-8,-4 5 101,-3 6-61,-1 3 3,-2 1-48,1 0-566,0-2-552,1-3-123,1-3 435,2-4 0,0-2 242,2-6-95,2-3 739,0-3-113,2-2 73,1-1 667,1 3-300,0 1 108,1 3-273,1 1-189,5 4-18,4 3 34,4 2 32,4 1-27,4 1-24,-1 0-66,0-2-769,-2-2-365,-4 0-2953,-4-3-4846,-4 0 5846</inkml:trace>
  <inkml:trace contextRef="#ctx0" brushRef="#br13" timeOffset="6289.14">2253 161 8676,'0'0'15140,"-1"1"-15137,0 6 122,-1 7 198,-1 6-270,0 5-10,0 3 80,2 1-131,0 0 56,4-3-93,2-4-388,4-4-2171,3-5-1573,0-5-3555,-2-4-2234</inkml:trace>
  <inkml:trace contextRef="#ctx0" brushRef="#br14" timeOffset="6478.95">2247 280 11477,'0'0'13465,"-6"-5"-13478,4 0-57,4-1 102,7 1-48,7 2-152,6 0-717,3 2-87,2 0-756,-2 1-804,-2-1-760,-3 0-4672,-5 0 530</inkml:trace>
  <inkml:trace contextRef="#ctx0" brushRef="#br15" timeOffset="7133.18">2428 90 9012,'0'0'14895,"0"-1"-14492,0 0-240,2-1 13,3 4-104,4 5 149,5 5-234,2 6 109,2 6 19,-1 4-11,-1 4-30,-4 1-26,-3 1 24,-4-1 8,-6-3-40,-6-2 88,-7-4-157,-6-4-979,-5-3-2733,-4-5-3713,5-3-7138</inkml:trace>
  <inkml:trace contextRef="#ctx0" brushRef="#br16" timeOffset="7596.31">2614 2 14118,'0'0'9704,"3"-1"-9427,4 1 19,7 4-2,5 6-86,6 7-104,3 7 269,-1 7-31,-4 8 93,-5 6-51,-5 5-128,-11 5-112,-11 2 59,-12-1-238,-11-2 46,-9-3-1014,-10-5-3455,-6-5-7086,9-10 1383</inkml:trace>
  <inkml:trace contextRef="#ctx0" brushRef="#br17" timeOffset="9538.65">2642 242 5651,'-3'0'19939,"6"0"-19789,2 0 175,6 0-98,3 0-56,6 0-56,3 0 7,4 0-47,1-1 48,2 0-91,-1-1-11,0 0 38,-4-1-17,-2 0 25,-5 1 106,-5 0 46,-4 0-43,-3 1-72,-4 1-16,-1-1-40,-1 1-50,-1 0-158,0 1-689</inkml:trace>
  <inkml:trace contextRef="#ctx0" brushRef="#br18" timeOffset="10001.04">3195 181 6131,'0'0'20108,"0"-4"-19377,0 1-222,0 0-69,0 0-215,0 1-31,0 1-212,0 4-121,0 7 187,0 7-16,0 8 157,0 7-165,-1 3 115,-2 3-147,-1-2 59,0-3-59,-1-5 13,0-4-602,0-6-1194,1-6-5428</inkml:trace>
  <inkml:trace contextRef="#ctx0" brushRef="#br19" timeOffset="10470.43">3506 18 15383,'0'0'9949,"-3"-2"-9448,0-1-149,0 0-152,3 1-189,7 4 112,8 6 133,9 7-117,7 9-46,4 9-21,-1 8-3,-3 8 51,-7 5-109,-9 5 91,-14 1 26,-2-51-123,-1 0 0,0 0 1,-1 1-1,-4 11 0,3-13 11,0 0 0,-1 0 0,0 0 0,-10 12 0,6-10-19,0-1 0,0 0-1,-17 11 1,-44 22-491,-16-3-557,-11-4-939,-9-3-5341,17-7-11210</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879.847853935185" createdVersion="8" refreshedVersion="8" minRefreshableVersion="3" recordCount="500" xr:uid="{AC417D64-DD27-454A-8F07-4C347E0B1F16}">
  <cacheSource type="worksheet">
    <worksheetSource name="data"/>
  </cacheSource>
  <cacheFields count="21">
    <cacheField name="Emp_Id" numFmtId="0">
      <sharedItems containsSemiMixedTypes="0" containsString="0" containsNumber="1" containsInteger="1" minValue="1" maxValue="500"/>
    </cacheField>
    <cacheField name="Department" numFmtId="0">
      <sharedItems count="7">
        <s v="Customer Support"/>
        <s v="Sales"/>
        <s v="Finance"/>
        <s v="Marketing"/>
        <s v="Engineering"/>
        <s v="IT"/>
        <s v="HR"/>
      </sharedItems>
    </cacheField>
    <cacheField name="Gender" numFmtId="0">
      <sharedItems count="3">
        <s v="Other"/>
        <s v="Female"/>
        <s v="Male"/>
      </sharedItems>
    </cacheField>
    <cacheField name="Marital Status" numFmtId="0">
      <sharedItems count="4">
        <s v="Widowed"/>
        <s v="Divorced"/>
        <s v="Married"/>
        <s v="Single"/>
      </sharedItems>
    </cacheField>
    <cacheField name="Education" numFmtId="0">
      <sharedItems/>
    </cacheField>
    <cacheField name="Job Title" numFmtId="0">
      <sharedItems/>
    </cacheField>
    <cacheField name="Employment Status" numFmtId="0">
      <sharedItems/>
    </cacheField>
    <cacheField name="Location" numFmtId="0">
      <sharedItems count="7">
        <s v="Austin"/>
        <s v="Chicago"/>
        <s v="Boston"/>
        <s v="Denver"/>
        <s v="Seattle"/>
        <s v="San Francisco"/>
        <s v="New York"/>
      </sharedItems>
    </cacheField>
    <cacheField name="Age" numFmtId="0">
      <sharedItems containsSemiMixedTypes="0" containsString="0" containsNumber="1" containsInteger="1" minValue="22" maxValue="64" count="43">
        <n v="26"/>
        <n v="24"/>
        <n v="44"/>
        <n v="47"/>
        <n v="58"/>
        <n v="45"/>
        <n v="40"/>
        <n v="46"/>
        <n v="42"/>
        <n v="33"/>
        <n v="62"/>
        <n v="54"/>
        <n v="25"/>
        <n v="63"/>
        <n v="28"/>
        <n v="43"/>
        <n v="38"/>
        <n v="55"/>
        <n v="49"/>
        <n v="64"/>
        <n v="60"/>
        <n v="27"/>
        <n v="22"/>
        <n v="31"/>
        <n v="23"/>
        <n v="37"/>
        <n v="61"/>
        <n v="59"/>
        <n v="56"/>
        <n v="53"/>
        <n v="41"/>
        <n v="36"/>
        <n v="35"/>
        <n v="48"/>
        <n v="29"/>
        <n v="32"/>
        <n v="57"/>
        <n v="30"/>
        <n v="39"/>
        <n v="51"/>
        <n v="34"/>
        <n v="52"/>
        <n v="50"/>
      </sharedItems>
      <fieldGroup base="8">
        <rangePr autoStart="0" autoEnd="0" startNum="21" endNum="70" groupInterval="10"/>
        <groupItems count="7">
          <s v="&lt;21"/>
          <s v="21-30"/>
          <s v="31-40"/>
          <s v="41-50"/>
          <s v="51-60"/>
          <s v="61-70"/>
          <s v="&gt;71"/>
        </groupItems>
      </fieldGroup>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MixedTypes="1"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14">
      <sharedItems containsSemiMixedTypes="0" containsNonDate="0" containsDate="1" containsString="0" minDate="1994-12-16T00:00:00" maxDate="2024-09-27T00:00:00" count="494">
        <d v="2018-02-20T00:00:00"/>
        <d v="1995-09-25T00:00:00"/>
        <d v="2023-03-24T00:00:00"/>
        <d v="1995-06-05T00:00:00"/>
        <d v="2009-10-04T00:00:00"/>
        <d v="2005-04-21T00:00:00"/>
        <d v="1997-01-07T00:00:00"/>
        <d v="2007-08-16T00:00:00"/>
        <d v="2004-05-06T00:00:00"/>
        <d v="2006-12-29T00:00:00"/>
        <d v="2005-09-04T00:00:00"/>
        <d v="1996-11-19T00:00:00"/>
        <d v="2012-10-16T00:00:00"/>
        <d v="1999-10-13T00:00:00"/>
        <d v="2014-12-13T00:00:00"/>
        <d v="1998-04-04T00:00:00"/>
        <d v="2008-03-04T00:00:00"/>
        <d v="2011-11-23T00:00:00"/>
        <d v="2013-03-23T00:00:00"/>
        <d v="2018-02-27T00:00:00"/>
        <d v="2004-04-12T00:00:00"/>
        <d v="2024-08-05T00:00:00"/>
        <d v="2016-05-13T00:00:00"/>
        <d v="2013-01-09T00:00:00"/>
        <d v="2004-07-30T00:00:00"/>
        <d v="2018-07-03T00:00:00"/>
        <d v="2010-04-22T00:00:00"/>
        <d v="2014-05-21T00:00:00"/>
        <d v="2020-10-15T00:00:00"/>
        <d v="1999-04-02T00:00:00"/>
        <d v="1996-01-16T00:00:00"/>
        <d v="2024-05-27T00:00:00"/>
        <d v="2021-12-16T00:00:00"/>
        <d v="2023-02-11T00:00:00"/>
        <d v="1997-07-16T00:00:00"/>
        <d v="2001-12-24T00:00:00"/>
        <d v="2018-05-27T00:00:00"/>
        <d v="2004-04-22T00:00:00"/>
        <d v="2001-04-28T00:00:00"/>
        <d v="2023-01-16T00:00:00"/>
        <d v="2022-12-15T00:00:00"/>
        <d v="1996-01-31T00:00:00"/>
        <d v="2003-05-07T00:00:00"/>
        <d v="1995-03-14T00:00:00"/>
        <d v="2014-10-26T00:00:00"/>
        <d v="2016-03-06T00:00:00"/>
        <d v="2005-08-15T00:00:00"/>
        <d v="2022-10-31T00:00:00"/>
        <d v="2019-10-16T00:00:00"/>
        <d v="2013-09-13T00:00:00"/>
        <d v="2024-08-27T00:00:00"/>
        <d v="2024-05-21T00:00:00"/>
        <d v="2018-09-17T00:00:00"/>
        <d v="2023-09-23T00:00:00"/>
        <d v="2016-12-18T00:00:00"/>
        <d v="2013-08-09T00:00:00"/>
        <d v="2021-03-29T00:00:00"/>
        <d v="2005-01-17T00:00:00"/>
        <d v="2018-05-14T00:00:00"/>
        <d v="2004-10-19T00:00:00"/>
        <d v="2004-02-11T00:00:00"/>
        <d v="1997-06-16T00:00:00"/>
        <d v="1996-04-15T00:00:00"/>
        <d v="2013-11-23T00:00:00"/>
        <d v="2015-08-07T00:00:00"/>
        <d v="2012-12-04T00:00:00"/>
        <d v="2013-05-05T00:00:00"/>
        <d v="2006-05-19T00:00:00"/>
        <d v="2012-09-30T00:00:00"/>
        <d v="1995-01-06T00:00:00"/>
        <d v="2016-01-15T00:00:00"/>
        <d v="2014-06-01T00:00:00"/>
        <d v="1997-05-07T00:00:00"/>
        <d v="1998-05-24T00:00:00"/>
        <d v="2014-10-31T00:00:00"/>
        <d v="2016-10-04T00:00:00"/>
        <d v="2020-03-26T00:00:00"/>
        <d v="2009-11-01T00:00:00"/>
        <d v="2015-06-30T00:00:00"/>
        <d v="2016-05-21T00:00:00"/>
        <d v="2019-04-25T00:00:00"/>
        <d v="2012-11-25T00:00:00"/>
        <d v="2016-12-14T00:00:00"/>
        <d v="2023-06-04T00:00:00"/>
        <d v="1998-01-13T00:00:00"/>
        <d v="2010-10-25T00:00:00"/>
        <d v="1997-07-14T00:00:00"/>
        <d v="2008-03-22T00:00:00"/>
        <d v="2003-04-22T00:00:00"/>
        <d v="2016-08-15T00:00:00"/>
        <d v="1997-10-14T00:00:00"/>
        <d v="2006-08-01T00:00:00"/>
        <d v="2007-04-05T00:00:00"/>
        <d v="2017-10-04T00:00:00"/>
        <d v="1999-04-16T00:00:00"/>
        <d v="2022-03-18T00:00:00"/>
        <d v="2021-07-26T00:00:00"/>
        <d v="1999-04-30T00:00:00"/>
        <d v="2018-10-22T00:00:00"/>
        <d v="2011-10-03T00:00:00"/>
        <d v="2001-07-17T00:00:00"/>
        <d v="2000-09-20T00:00:00"/>
        <d v="2015-06-28T00:00:00"/>
        <d v="2014-09-09T00:00:00"/>
        <d v="2005-03-01T00:00:00"/>
        <d v="2002-11-09T00:00:00"/>
        <d v="2019-04-28T00:00:00"/>
        <d v="2018-09-11T00:00:00"/>
        <d v="2001-06-21T00:00:00"/>
        <d v="2000-08-17T00:00:00"/>
        <d v="2014-04-12T00:00:00"/>
        <d v="2011-01-24T00:00:00"/>
        <d v="2014-04-15T00:00:00"/>
        <d v="2023-08-14T00:00:00"/>
        <d v="2015-11-06T00:00:00"/>
        <d v="2006-03-26T00:00:00"/>
        <d v="2000-08-25T00:00:00"/>
        <d v="2017-06-05T00:00:00"/>
        <d v="2009-11-20T00:00:00"/>
        <d v="2000-06-03T00:00:00"/>
        <d v="2002-11-25T00:00:00"/>
        <d v="2018-02-18T00:00:00"/>
        <d v="2020-02-08T00:00:00"/>
        <d v="2010-01-27T00:00:00"/>
        <d v="2006-04-15T00:00:00"/>
        <d v="2023-09-11T00:00:00"/>
        <d v="2012-01-08T00:00:00"/>
        <d v="2011-07-10T00:00:00"/>
        <d v="1999-06-03T00:00:00"/>
        <d v="2015-12-22T00:00:00"/>
        <d v="2013-12-22T00:00:00"/>
        <d v="2015-07-12T00:00:00"/>
        <d v="2007-02-17T00:00:00"/>
        <d v="2014-08-01T00:00:00"/>
        <d v="1996-12-18T00:00:00"/>
        <d v="2008-06-27T00:00:00"/>
        <d v="2022-02-08T00:00:00"/>
        <d v="2012-02-09T00:00:00"/>
        <d v="1997-04-27T00:00:00"/>
        <d v="2021-01-30T00:00:00"/>
        <d v="1995-07-23T00:00:00"/>
        <d v="2011-10-20T00:00:00"/>
        <d v="2007-06-13T00:00:00"/>
        <d v="2016-03-04T00:00:00"/>
        <d v="2013-04-29T00:00:00"/>
        <d v="1996-02-20T00:00:00"/>
        <d v="2010-06-06T00:00:00"/>
        <d v="2022-01-27T00:00:00"/>
        <d v="2000-07-28T00:00:00"/>
        <d v="2007-12-19T00:00:00"/>
        <d v="2010-12-18T00:00:00"/>
        <d v="2005-11-10T00:00:00"/>
        <d v="2018-10-11T00:00:00"/>
        <d v="2015-09-11T00:00:00"/>
        <d v="2019-02-22T00:00:00"/>
        <d v="2001-07-09T00:00:00"/>
        <d v="2021-02-19T00:00:00"/>
        <d v="2005-05-16T00:00:00"/>
        <d v="2011-01-13T00:00:00"/>
        <d v="2006-02-22T00:00:00"/>
        <d v="1995-04-09T00:00:00"/>
        <d v="2022-02-06T00:00:00"/>
        <d v="1998-03-15T00:00:00"/>
        <d v="2009-12-13T00:00:00"/>
        <d v="1996-04-09T00:00:00"/>
        <d v="2003-09-24T00:00:00"/>
        <d v="2002-08-30T00:00:00"/>
        <d v="1996-03-21T00:00:00"/>
        <d v="2006-03-09T00:00:00"/>
        <d v="2011-04-12T00:00:00"/>
        <d v="2019-04-05T00:00:00"/>
        <d v="2007-06-08T00:00:00"/>
        <d v="2013-04-07T00:00:00"/>
        <d v="2012-01-19T00:00:00"/>
        <d v="2021-05-17T00:00:00"/>
        <d v="2016-01-04T00:00:00"/>
        <d v="2016-09-21T00:00:00"/>
        <d v="1995-04-22T00:00:00"/>
        <d v="2011-12-26T00:00:00"/>
        <d v="2008-07-14T00:00:00"/>
        <d v="2017-02-27T00:00:00"/>
        <d v="2023-08-15T00:00:00"/>
        <d v="1995-07-25T00:00:00"/>
        <d v="2024-08-08T00:00:00"/>
        <d v="2000-10-16T00:00:00"/>
        <d v="2005-02-25T00:00:00"/>
        <d v="2008-12-24T00:00:00"/>
        <d v="2017-07-16T00:00:00"/>
        <d v="2003-06-06T00:00:00"/>
        <d v="2011-09-11T00:00:00"/>
        <d v="1995-05-04T00:00:00"/>
        <d v="2013-07-24T00:00:00"/>
        <d v="1995-02-04T00:00:00"/>
        <d v="2000-12-09T00:00:00"/>
        <d v="2016-11-18T00:00:00"/>
        <d v="2001-09-11T00:00:00"/>
        <d v="2002-04-06T00:00:00"/>
        <d v="2008-05-27T00:00:00"/>
        <d v="2024-04-16T00:00:00"/>
        <d v="2001-09-18T00:00:00"/>
        <d v="2011-01-31T00:00:00"/>
        <d v="1997-10-02T00:00:00"/>
        <d v="2006-05-20T00:00:00"/>
        <d v="2017-01-14T00:00:00"/>
        <d v="2005-04-15T00:00:00"/>
        <d v="1997-09-25T00:00:00"/>
        <d v="2004-12-27T00:00:00"/>
        <d v="2023-01-17T00:00:00"/>
        <d v="2010-10-14T00:00:00"/>
        <d v="1995-06-15T00:00:00"/>
        <d v="2000-04-28T00:00:00"/>
        <d v="1995-12-01T00:00:00"/>
        <d v="2011-02-12T00:00:00"/>
        <d v="2020-02-25T00:00:00"/>
        <d v="2015-03-06T00:00:00"/>
        <d v="1995-03-06T00:00:00"/>
        <d v="2007-04-12T00:00:00"/>
        <d v="2019-11-05T00:00:00"/>
        <d v="2000-12-07T00:00:00"/>
        <d v="2014-09-07T00:00:00"/>
        <d v="2019-10-01T00:00:00"/>
        <d v="2021-06-19T00:00:00"/>
        <d v="2003-03-15T00:00:00"/>
        <d v="2000-04-24T00:00:00"/>
        <d v="2004-11-12T00:00:00"/>
        <d v="2003-11-17T00:00:00"/>
        <d v="2023-09-19T00:00:00"/>
        <d v="2018-04-14T00:00:00"/>
        <d v="2008-07-31T00:00:00"/>
        <d v="1996-10-19T00:00:00"/>
        <d v="2014-06-02T00:00:00"/>
        <d v="2018-01-07T00:00:00"/>
        <d v="2023-02-12T00:00:00"/>
        <d v="2004-05-29T00:00:00"/>
        <d v="2006-02-15T00:00:00"/>
        <d v="2007-11-12T00:00:00"/>
        <d v="2007-06-19T00:00:00"/>
        <d v="2014-04-03T00:00:00"/>
        <d v="2013-03-28T00:00:00"/>
        <d v="2007-07-26T00:00:00"/>
        <d v="2019-07-30T00:00:00"/>
        <d v="1998-01-18T00:00:00"/>
        <d v="2021-10-21T00:00:00"/>
        <d v="1996-02-22T00:00:00"/>
        <d v="2024-03-29T00:00:00"/>
        <d v="2001-03-28T00:00:00"/>
        <d v="2011-06-10T00:00:00"/>
        <d v="1996-08-20T00:00:00"/>
        <d v="2007-12-15T00:00:00"/>
        <d v="2005-07-02T00:00:00"/>
        <d v="2005-05-22T00:00:00"/>
        <d v="2012-01-16T00:00:00"/>
        <d v="1996-05-24T00:00:00"/>
        <d v="2007-07-23T00:00:00"/>
        <d v="2010-05-13T00:00:00"/>
        <d v="2003-06-21T00:00:00"/>
        <d v="2014-07-13T00:00:00"/>
        <d v="2006-09-15T00:00:00"/>
        <d v="2022-01-23T00:00:00"/>
        <d v="2021-07-10T00:00:00"/>
        <d v="2005-01-15T00:00:00"/>
        <d v="2001-09-12T00:00:00"/>
        <d v="2006-06-19T00:00:00"/>
        <d v="2014-11-25T00:00:00"/>
        <d v="2018-12-27T00:00:00"/>
        <d v="2011-01-16T00:00:00"/>
        <d v="2003-06-28T00:00:00"/>
        <d v="2012-08-10T00:00:00"/>
        <d v="2011-01-28T00:00:00"/>
        <d v="2011-11-26T00:00:00"/>
        <d v="2018-09-02T00:00:00"/>
        <d v="1999-02-22T00:00:00"/>
        <d v="2008-11-17T00:00:00"/>
        <d v="2015-10-22T00:00:00"/>
        <d v="2012-07-03T00:00:00"/>
        <d v="2014-05-10T00:00:00"/>
        <d v="2003-03-09T00:00:00"/>
        <d v="2007-02-07T00:00:00"/>
        <d v="2015-04-01T00:00:00"/>
        <d v="1995-10-14T00:00:00"/>
        <d v="2020-08-06T00:00:00"/>
        <d v="2010-08-27T00:00:00"/>
        <d v="2022-09-17T00:00:00"/>
        <d v="2003-12-02T00:00:00"/>
        <d v="2000-12-27T00:00:00"/>
        <d v="2016-08-03T00:00:00"/>
        <d v="1996-09-07T00:00:00"/>
        <d v="2003-07-09T00:00:00"/>
        <d v="2012-06-02T00:00:00"/>
        <d v="2020-06-03T00:00:00"/>
        <d v="1996-08-29T00:00:00"/>
        <d v="1996-03-02T00:00:00"/>
        <d v="2014-01-23T00:00:00"/>
        <d v="2012-02-06T00:00:00"/>
        <d v="2018-05-17T00:00:00"/>
        <d v="2000-12-30T00:00:00"/>
        <d v="2012-04-01T00:00:00"/>
        <d v="2007-12-17T00:00:00"/>
        <d v="2010-07-09T00:00:00"/>
        <d v="2000-12-04T00:00:00"/>
        <d v="1995-09-21T00:00:00"/>
        <d v="2015-08-19T00:00:00"/>
        <d v="2022-06-12T00:00:00"/>
        <d v="2019-09-14T00:00:00"/>
        <d v="2018-06-18T00:00:00"/>
        <d v="2000-12-12T00:00:00"/>
        <d v="2007-03-09T00:00:00"/>
        <d v="2020-10-09T00:00:00"/>
        <d v="2022-12-28T00:00:00"/>
        <d v="2005-04-30T00:00:00"/>
        <d v="2017-07-25T00:00:00"/>
        <d v="2001-05-27T00:00:00"/>
        <d v="2022-07-07T00:00:00"/>
        <d v="2015-09-26T00:00:00"/>
        <d v="1996-12-23T00:00:00"/>
        <d v="2010-12-15T00:00:00"/>
        <d v="2021-05-02T00:00:00"/>
        <d v="2014-01-27T00:00:00"/>
        <d v="2006-07-04T00:00:00"/>
        <d v="2018-04-28T00:00:00"/>
        <d v="2012-11-02T00:00:00"/>
        <d v="2008-11-15T00:00:00"/>
        <d v="2024-07-30T00:00:00"/>
        <d v="1998-09-25T00:00:00"/>
        <d v="2023-10-07T00:00:00"/>
        <d v="2008-03-20T00:00:00"/>
        <d v="2012-02-05T00:00:00"/>
        <d v="2018-07-30T00:00:00"/>
        <d v="2018-10-07T00:00:00"/>
        <d v="1997-09-28T00:00:00"/>
        <d v="2016-06-22T00:00:00"/>
        <d v="2002-08-11T00:00:00"/>
        <d v="2012-12-20T00:00:00"/>
        <d v="2000-06-02T00:00:00"/>
        <d v="2022-07-12T00:00:00"/>
        <d v="2002-07-13T00:00:00"/>
        <d v="2021-09-29T00:00:00"/>
        <d v="2017-03-23T00:00:00"/>
        <d v="2019-10-15T00:00:00"/>
        <d v="2017-08-14T00:00:00"/>
        <d v="2010-07-31T00:00:00"/>
        <d v="2019-09-23T00:00:00"/>
        <d v="2013-06-07T00:00:00"/>
        <d v="2024-06-16T00:00:00"/>
        <d v="2013-08-01T00:00:00"/>
        <d v="2013-10-19T00:00:00"/>
        <d v="2015-03-25T00:00:00"/>
        <d v="1996-05-02T00:00:00"/>
        <d v="2006-01-05T00:00:00"/>
        <d v="2010-09-13T00:00:00"/>
        <d v="2012-07-25T00:00:00"/>
        <d v="2016-01-24T00:00:00"/>
        <d v="2021-09-04T00:00:00"/>
        <d v="2004-09-30T00:00:00"/>
        <d v="2010-03-05T00:00:00"/>
        <d v="2015-04-11T00:00:00"/>
        <d v="2020-08-31T00:00:00"/>
        <d v="1997-10-16T00:00:00"/>
        <d v="2004-03-10T00:00:00"/>
        <d v="2018-09-04T00:00:00"/>
        <d v="2021-11-17T00:00:00"/>
        <d v="2016-02-08T00:00:00"/>
        <d v="2023-12-11T00:00:00"/>
        <d v="2011-11-09T00:00:00"/>
        <d v="1997-08-05T00:00:00"/>
        <d v="2017-03-10T00:00:00"/>
        <d v="1999-06-15T00:00:00"/>
        <d v="1996-02-08T00:00:00"/>
        <d v="2014-08-08T00:00:00"/>
        <d v="2018-04-21T00:00:00"/>
        <d v="2014-01-31T00:00:00"/>
        <d v="2009-03-30T00:00:00"/>
        <d v="2003-05-06T00:00:00"/>
        <d v="2002-01-29T00:00:00"/>
        <d v="2019-11-06T00:00:00"/>
        <d v="2018-01-28T00:00:00"/>
        <d v="2012-02-27T00:00:00"/>
        <d v="2014-10-22T00:00:00"/>
        <d v="2006-07-27T00:00:00"/>
        <d v="2002-09-14T00:00:00"/>
        <d v="2009-11-07T00:00:00"/>
        <d v="2011-11-30T00:00:00"/>
        <d v="1999-08-17T00:00:00"/>
        <d v="2020-11-29T00:00:00"/>
        <d v="1996-10-03T00:00:00"/>
        <d v="2007-01-07T00:00:00"/>
        <d v="2011-07-21T00:00:00"/>
        <d v="2000-03-15T00:00:00"/>
        <d v="2017-06-11T00:00:00"/>
        <d v="2021-11-23T00:00:00"/>
        <d v="1999-01-17T00:00:00"/>
        <d v="1998-10-29T00:00:00"/>
        <d v="2018-02-07T00:00:00"/>
        <d v="2003-09-11T00:00:00"/>
        <d v="2015-01-27T00:00:00"/>
        <d v="2011-10-15T00:00:00"/>
        <d v="2002-09-23T00:00:00"/>
        <d v="2019-12-27T00:00:00"/>
        <d v="2013-07-20T00:00:00"/>
        <d v="2001-05-03T00:00:00"/>
        <d v="2010-07-17T00:00:00"/>
        <d v="2019-06-21T00:00:00"/>
        <d v="2014-12-18T00:00:00"/>
        <d v="2021-02-11T00:00:00"/>
        <d v="2010-07-13T00:00:00"/>
        <d v="1999-08-05T00:00:00"/>
        <d v="2002-01-28T00:00:00"/>
        <d v="2001-03-03T00:00:00"/>
        <d v="2003-02-28T00:00:00"/>
        <d v="2020-12-31T00:00:00"/>
        <d v="2017-11-12T00:00:00"/>
        <d v="2024-01-27T00:00:00"/>
        <d v="2021-10-12T00:00:00"/>
        <d v="2014-03-03T00:00:00"/>
        <d v="2011-01-17T00:00:00"/>
        <d v="2005-10-05T00:00:00"/>
        <d v="2010-11-19T00:00:00"/>
        <d v="2009-01-29T00:00:00"/>
        <d v="2000-03-10T00:00:00"/>
        <d v="2006-11-27T00:00:00"/>
        <d v="2002-10-28T00:00:00"/>
        <d v="1995-03-20T00:00:00"/>
        <d v="2003-04-30T00:00:00"/>
        <d v="2020-12-03T00:00:00"/>
        <d v="2021-02-23T00:00:00"/>
        <d v="2000-11-25T00:00:00"/>
        <d v="2023-05-15T00:00:00"/>
        <d v="2010-12-03T00:00:00"/>
        <d v="2007-12-18T00:00:00"/>
        <d v="2005-03-10T00:00:00"/>
        <d v="2022-08-30T00:00:00"/>
        <d v="2002-03-20T00:00:00"/>
        <d v="2020-05-28T00:00:00"/>
        <d v="2018-09-03T00:00:00"/>
        <d v="1996-02-16T00:00:00"/>
        <d v="2016-10-20T00:00:00"/>
        <d v="2000-12-19T00:00:00"/>
        <d v="2002-06-12T00:00:00"/>
        <d v="1998-09-04T00:00:00"/>
        <d v="2024-09-26T00:00:00"/>
        <d v="2005-09-22T00:00:00"/>
        <d v="1999-03-25T00:00:00"/>
        <d v="1995-03-25T00:00:00"/>
        <d v="1999-12-31T00:00:00"/>
        <d v="2024-08-23T00:00:00"/>
        <d v="2014-12-03T00:00:00"/>
        <d v="2015-08-21T00:00:00"/>
        <d v="2007-02-27T00:00:00"/>
        <d v="2009-09-07T00:00:00"/>
        <d v="1998-06-18T00:00:00"/>
        <d v="2004-01-29T00:00:00"/>
        <d v="2010-11-28T00:00:00"/>
        <d v="2006-04-16T00:00:00"/>
        <d v="2015-08-02T00:00:00"/>
        <d v="2018-12-15T00:00:00"/>
        <d v="2021-04-15T00:00:00"/>
        <d v="2021-02-21T00:00:00"/>
        <d v="1998-02-01T00:00:00"/>
        <d v="1998-01-11T00:00:00"/>
        <d v="1994-12-16T00:00:00"/>
        <d v="2013-05-11T00:00:00"/>
        <d v="1996-11-22T00:00:00"/>
        <d v="1996-06-08T00:00:00"/>
        <d v="2013-11-30T00:00:00"/>
        <d v="2017-01-31T00:00:00"/>
        <d v="2005-04-14T00:00:00"/>
        <d v="2007-04-14T00:00:00"/>
        <d v="1999-04-28T00:00:00"/>
        <d v="2012-09-21T00:00:00"/>
        <d v="2012-11-01T00:00:00"/>
        <d v="2007-11-27T00:00:00"/>
        <d v="2024-06-24T00:00:00"/>
        <d v="2018-03-28T00:00:00"/>
        <d v="2010-06-22T00:00:00"/>
        <d v="2018-02-14T00:00:00"/>
        <d v="2007-10-25T00:00:00"/>
        <d v="2000-06-09T00:00:00"/>
        <d v="2013-09-05T00:00:00"/>
        <d v="2009-02-28T00:00:00"/>
        <d v="1998-02-25T00:00:00"/>
        <d v="2008-04-20T00:00:00"/>
        <d v="2021-01-27T00:00:00"/>
        <d v="2011-07-16T00:00:00"/>
        <d v="2013-08-11T00:00:00"/>
        <d v="2012-03-01T00:00:00"/>
        <d v="2008-06-25T00:00:00"/>
        <d v="2013-05-27T00:00:00"/>
        <d v="2013-09-01T00:00:00"/>
        <d v="2017-05-18T00:00:00"/>
        <d v="2002-02-21T00:00:00"/>
        <d v="2000-06-04T00:00:00"/>
        <d v="2006-03-08T00:00:00"/>
        <d v="2002-03-16T00:00:00"/>
        <d v="2011-02-21T00:00:00"/>
      </sharedItems>
      <fieldGroup par="20"/>
    </cacheField>
    <cacheField name="Example Date" numFmtId="0">
      <sharedItems/>
    </cacheField>
    <cacheField name="Bonus" numFmtId="0" formula="Salary*0.02" databaseField="0"/>
    <cacheField name="Months (Date of Joining)" numFmtId="0" databaseField="0">
      <fieldGroup base="15">
        <rangePr groupBy="months" startDate="1994-12-16T00:00:00" endDate="2024-09-27T00:00:00"/>
        <groupItems count="14">
          <s v="&lt;16-12-1994"/>
          <s v="Jan"/>
          <s v="Feb"/>
          <s v="Mar"/>
          <s v="Apr"/>
          <s v="May"/>
          <s v="Jun"/>
          <s v="Jul"/>
          <s v="Aug"/>
          <s v="Sep"/>
          <s v="Oct"/>
          <s v="Nov"/>
          <s v="Dec"/>
          <s v="&gt;27-09-2024"/>
        </groupItems>
      </fieldGroup>
    </cacheField>
    <cacheField name="Quarters (Date of Joining)" numFmtId="0" databaseField="0">
      <fieldGroup base="15">
        <rangePr groupBy="quarters" startDate="1994-12-16T00:00:00" endDate="2024-09-27T00:00:00"/>
        <groupItems count="6">
          <s v="&lt;16-12-1994"/>
          <s v="Qtr1"/>
          <s v="Qtr2"/>
          <s v="Qtr3"/>
          <s v="Qtr4"/>
          <s v="&gt;27-09-2024"/>
        </groupItems>
      </fieldGroup>
    </cacheField>
    <cacheField name="Years (Date of Joining)" numFmtId="0" databaseField="0">
      <fieldGroup base="15">
        <rangePr groupBy="years" startDate="1994-12-16T00:00:00" endDate="2024-09-27T00:00:00"/>
        <groupItems count="33">
          <s v="&lt;16-12-1994"/>
          <s v="1994"/>
          <s v="1995"/>
          <s v="1996"/>
          <s v="1997"/>
          <s v="1998"/>
          <s v="1999"/>
          <s v="2000"/>
          <s v="2001"/>
          <s v="2002"/>
          <s v="2003"/>
          <s v="2004"/>
          <s v="2005"/>
          <s v="2006"/>
          <s v="2007"/>
          <s v="2008"/>
          <s v="2009"/>
          <s v="2010"/>
          <s v="2011"/>
          <s v="2012"/>
          <s v="2013"/>
          <s v="2014"/>
          <s v="2015"/>
          <s v="2016"/>
          <s v="2017"/>
          <s v="2018"/>
          <s v="2019"/>
          <s v="2020"/>
          <s v="2021"/>
          <s v="2022"/>
          <s v="2023"/>
          <s v="2024"/>
          <s v="&gt;27-09-2024"/>
        </groupItems>
      </fieldGroup>
    </cacheField>
  </cacheFields>
  <extLst>
    <ext xmlns:x14="http://schemas.microsoft.com/office/spreadsheetml/2009/9/main" uri="{725AE2AE-9491-48be-B2B4-4EB974FC3084}">
      <x14:pivotCacheDefinition pivotCacheId="820022658"/>
    </ext>
    <ext xmlns:xlpar="http://schemas.microsoft.com/office/spreadsheetml/2024/pivotAutoRefresh" uri="{DA1E1B2C-A1EE-400B-A0BD-712935E3C959}">
      <xlpar:autoRefresh>1</xlpar:autoRefresh>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aj Ahmad" refreshedDate="45879.851142476851" backgroundQuery="1" createdVersion="8" refreshedVersion="8" minRefreshableVersion="3" recordCount="0" supportSubquery="1" supportAdvancedDrill="1" xr:uid="{22E618D1-A1E8-4169-BE62-9A620E2AF9B9}">
  <cacheSource type="external" connectionId="1"/>
  <cacheFields count="0"/>
  <cacheHierarchies count="18">
    <cacheHierarchy uniqueName="[data].[Department]" caption="Department" attribute="1" defaultMemberUniqueName="[data].[Department].[All]" allUniqueName="[data].[Department].[All]" dimensionUniqueName="[data]" displayFolder="" count="0" memberValueDatatype="130" unbalanced="0"/>
    <cacheHierarchy uniqueName="[data].[Gender]" caption="Gender" attribute="1" defaultMemberUniqueName="[data].[Gender].[All]" allUniqueName="[data].[Gender].[All]" dimensionUniqueName="[data]" displayFolder="" count="0" memberValueDatatype="130" unbalanced="0"/>
    <cacheHierarchy uniqueName="[data].[Marital Status]" caption="Marital Status" attribute="1" defaultMemberUniqueName="[data].[Marital Status].[All]" allUniqueName="[data].[Marital Status].[All]" dimensionUniqueName="[data]" displayFolder="" count="0" memberValueDatatype="130" unbalanced="0"/>
    <cacheHierarchy uniqueName="[data].[Education]" caption="Education" attribute="1" defaultMemberUniqueName="[data].[Education].[All]" allUniqueName="[data].[Education].[All]" dimensionUniqueName="[data]" displayFolder="" count="0" memberValueDatatype="130" unbalanced="0"/>
    <cacheHierarchy uniqueName="[data].[Job Title]" caption="Job Title" attribute="1" defaultMemberUniqueName="[data].[Job Title].[All]" allUniqueName="[data].[Job Title].[All]" dimensionUniqueName="[data]" displayFolder="" count="0" memberValueDatatype="130" unbalanced="0"/>
    <cacheHierarchy uniqueName="[data].[Employment Status]" caption="Employment Status" attribute="1" defaultMemberUniqueName="[data].[Employment Status].[All]" allUniqueName="[data].[Employment Status].[All]" dimensionUniqueName="[data]" displayFolder="" count="0" memberValueDatatype="130" unbalanced="0"/>
    <cacheHierarchy uniqueName="[data].[Location]" caption="Location" attribute="1" defaultMemberUniqueName="[data].[Location].[All]" allUniqueName="[data].[Location].[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Salary]" caption="Salary" attribute="1" defaultMemberUniqueName="[data].[Salary].[All]" allUniqueName="[data].[Salary].[All]" dimensionUniqueName="[data]" displayFolder="" count="0" memberValueDatatype="20" unbalanced="0"/>
    <cacheHierarchy uniqueName="[data].[Years of Experience]" caption="Years of Experience" attribute="1" defaultMemberUniqueName="[data].[Years of Experience].[All]" allUniqueName="[data].[Years of Experience].[All]" dimensionUniqueName="[data]" displayFolder="" count="0" memberValueDatatype="20" unbalanced="0"/>
    <cacheHierarchy uniqueName="[data].[Years in Current Role]" caption="Years in Current Role" attribute="1" defaultMemberUniqueName="[data].[Years in Current Role].[All]" allUniqueName="[data].[Years in Current Role].[All]" dimensionUniqueName="[data]" displayFolder="" count="0" memberValueDatatype="20" unbalanced="0"/>
    <cacheHierarchy uniqueName="[data].[Number of Projects]" caption="Number of Projects" attribute="1" defaultMemberUniqueName="[data].[Number of Projects].[All]" allUniqueName="[data].[Number of Projects].[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Work Hours Per Week]" caption="Work Hours Per Week" attribute="1" defaultMemberUniqueName="[data].[Work Hours Per Week].[All]" allUniqueName="[data].[Work Hours Per Week].[All]" dimensionUniqueName="[data]" displayFolder="" count="0" memberValueDatatype="20" unbalanced="0"/>
    <cacheHierarchy uniqueName="[data].[Date of Joining]" caption="Date of Joining" attribute="1" time="1" defaultMemberUniqueName="[data].[Date of Joining].[All]" allUniqueName="[data].[Date of Joining].[All]" dimensionUniqueName="[data]" displayFolder="" count="0" memberValueDatatype="7" unbalanced="0"/>
    <cacheHierarchy uniqueName="[data].[Example Date]" caption="Example Date" attribute="1" defaultMemberUniqueName="[data].[Example Date].[All]" allUniqueName="[data].[Example Date].[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x v="0"/>
    <x v="0"/>
    <x v="0"/>
    <s v="Bachelor"/>
    <s v="Analyst"/>
    <s v="Permanent"/>
    <x v="0"/>
    <x v="0"/>
    <n v="107487"/>
    <n v="38"/>
    <n v="1"/>
    <n v="2"/>
    <n v="7"/>
    <n v="31"/>
    <x v="0"/>
    <s v="01-01-10000"/>
  </r>
  <r>
    <n v="2"/>
    <x v="1"/>
    <x v="1"/>
    <x v="1"/>
    <s v="Bachelor"/>
    <s v="Manager"/>
    <s v="Intern"/>
    <x v="1"/>
    <x v="1"/>
    <n v="47438"/>
    <n v="27"/>
    <n v="4"/>
    <n v="11"/>
    <n v="1"/>
    <n v="44"/>
    <x v="1"/>
    <s v="01-01-10001"/>
  </r>
  <r>
    <n v="3"/>
    <x v="2"/>
    <x v="0"/>
    <x v="1"/>
    <s v="Master"/>
    <s v="Developer"/>
    <s v="Intern"/>
    <x v="2"/>
    <x v="2"/>
    <n v="78515"/>
    <n v="34"/>
    <n v="12"/>
    <n v="13"/>
    <n v="2"/>
    <n v="36"/>
    <x v="2"/>
    <s v="01-01-10002"/>
  </r>
  <r>
    <n v="4"/>
    <x v="0"/>
    <x v="2"/>
    <x v="1"/>
    <s v="Bachelor"/>
    <s v="Sales Executive"/>
    <s v="Contract"/>
    <x v="2"/>
    <x v="3"/>
    <n v="35744"/>
    <n v="15"/>
    <n v="10"/>
    <n v="7"/>
    <n v="1"/>
    <n v="45"/>
    <x v="3"/>
    <s v="01-01-10003"/>
  </r>
  <r>
    <n v="5"/>
    <x v="3"/>
    <x v="2"/>
    <x v="0"/>
    <s v="Bachelor"/>
    <s v="Developer"/>
    <s v="Intern"/>
    <x v="3"/>
    <x v="4"/>
    <n v="113820"/>
    <n v="32"/>
    <n v="13"/>
    <n v="14"/>
    <n v="9"/>
    <n v="33"/>
    <x v="4"/>
    <s v="01-01-10004"/>
  </r>
  <r>
    <n v="6"/>
    <x v="2"/>
    <x v="2"/>
    <x v="2"/>
    <s v="PhD"/>
    <s v="Manager"/>
    <s v="Permanent"/>
    <x v="4"/>
    <x v="5"/>
    <n v="72417"/>
    <n v="21"/>
    <n v="14"/>
    <n v="8"/>
    <n v="9"/>
    <n v="55"/>
    <x v="5"/>
    <s v="01-01-10005"/>
  </r>
  <r>
    <n v="7"/>
    <x v="2"/>
    <x v="2"/>
    <x v="2"/>
    <s v="High School"/>
    <s v="Engineer"/>
    <s v="Contract"/>
    <x v="4"/>
    <x v="6"/>
    <n v="37069"/>
    <n v="5"/>
    <n v="5"/>
    <n v="8"/>
    <n v="7"/>
    <n v="42"/>
    <x v="6"/>
    <s v="01-01-10006"/>
  </r>
  <r>
    <n v="8"/>
    <x v="0"/>
    <x v="0"/>
    <x v="2"/>
    <s v="Master"/>
    <s v="Manager"/>
    <s v="Contract"/>
    <x v="2"/>
    <x v="7"/>
    <n v="72359"/>
    <n v="6"/>
    <n v="4"/>
    <n v="11"/>
    <n v="3"/>
    <n v="25"/>
    <x v="7"/>
    <s v="01-01-10007"/>
  </r>
  <r>
    <n v="9"/>
    <x v="4"/>
    <x v="1"/>
    <x v="0"/>
    <s v="Master"/>
    <s v="HR Executive"/>
    <s v="Contract"/>
    <x v="4"/>
    <x v="8"/>
    <n v="49799"/>
    <n v="38"/>
    <n v="14"/>
    <n v="10"/>
    <n v="5"/>
    <n v="24"/>
    <x v="8"/>
    <s v="01-01-10008"/>
  </r>
  <r>
    <n v="10"/>
    <x v="3"/>
    <x v="2"/>
    <x v="1"/>
    <s v="PhD"/>
    <s v="Analyst"/>
    <s v="Permanent"/>
    <x v="2"/>
    <x v="9"/>
    <n v="100188"/>
    <n v="22"/>
    <n v="10"/>
    <n v="11"/>
    <n v="4"/>
    <n v="44"/>
    <x v="9"/>
    <s v="01-01-10009"/>
  </r>
  <r>
    <n v="11"/>
    <x v="0"/>
    <x v="1"/>
    <x v="2"/>
    <s v="PhD"/>
    <s v="Analyst"/>
    <s v="Intern"/>
    <x v="3"/>
    <x v="10"/>
    <n v="119859"/>
    <n v="18"/>
    <n v="17"/>
    <n v="13"/>
    <n v="7"/>
    <n v="37"/>
    <x v="10"/>
    <s v="01-01-10010"/>
  </r>
  <r>
    <n v="12"/>
    <x v="3"/>
    <x v="0"/>
    <x v="0"/>
    <s v="Bachelor"/>
    <s v="Developer"/>
    <s v="Permanent"/>
    <x v="5"/>
    <x v="11"/>
    <n v="37597"/>
    <n v="14"/>
    <n v="10"/>
    <n v="7"/>
    <n v="9"/>
    <n v="32"/>
    <x v="11"/>
    <s v="01-01-10011"/>
  </r>
  <r>
    <n v="13"/>
    <x v="3"/>
    <x v="0"/>
    <x v="2"/>
    <s v="Master"/>
    <s v="Sales Executive"/>
    <s v="Contract"/>
    <x v="2"/>
    <x v="12"/>
    <n v="77093"/>
    <n v="10"/>
    <n v="7"/>
    <n v="5"/>
    <n v="2"/>
    <n v="33"/>
    <x v="12"/>
    <s v="01-01-10012"/>
  </r>
  <r>
    <n v="14"/>
    <x v="2"/>
    <x v="0"/>
    <x v="3"/>
    <s v="High School"/>
    <s v="Engineer"/>
    <s v="Permanent"/>
    <x v="0"/>
    <x v="13"/>
    <n v="67226"/>
    <n v="13"/>
    <n v="16"/>
    <n v="1"/>
    <n v="8"/>
    <n v="47"/>
    <x v="13"/>
    <s v="01-01-10013"/>
  </r>
  <r>
    <n v="15"/>
    <x v="1"/>
    <x v="2"/>
    <x v="2"/>
    <s v="PhD"/>
    <s v="Support Staff"/>
    <s v="Permanent"/>
    <x v="4"/>
    <x v="14"/>
    <n v="102127"/>
    <n v="31"/>
    <n v="1"/>
    <n v="12"/>
    <n v="9"/>
    <n v="37"/>
    <x v="14"/>
    <s v="01-01-10014"/>
  </r>
  <r>
    <n v="16"/>
    <x v="3"/>
    <x v="1"/>
    <x v="2"/>
    <s v="High School"/>
    <s v="Analyst"/>
    <s v="Intern"/>
    <x v="2"/>
    <x v="15"/>
    <n v="107362"/>
    <n v="30"/>
    <n v="17"/>
    <n v="9"/>
    <n v="9"/>
    <n v="47"/>
    <x v="15"/>
    <s v="01-01-10015"/>
  </r>
  <r>
    <n v="17"/>
    <x v="5"/>
    <x v="1"/>
    <x v="1"/>
    <s v="High School"/>
    <s v="HR Executive"/>
    <s v="Intern"/>
    <x v="2"/>
    <x v="11"/>
    <n v="56417"/>
    <n v="3"/>
    <n v="9"/>
    <n v="13"/>
    <n v="7"/>
    <n v="46"/>
    <x v="16"/>
    <s v="01-01-10016"/>
  </r>
  <r>
    <n v="18"/>
    <x v="2"/>
    <x v="1"/>
    <x v="0"/>
    <s v="Master"/>
    <s v="Developer"/>
    <s v="Contract"/>
    <x v="3"/>
    <x v="16"/>
    <n v="48693"/>
    <n v="30"/>
    <n v="6"/>
    <n v="7"/>
    <n v="9"/>
    <n v="51"/>
    <x v="17"/>
    <s v="01-01-10017"/>
  </r>
  <r>
    <n v="19"/>
    <x v="4"/>
    <x v="0"/>
    <x v="1"/>
    <s v="Master"/>
    <s v="Developer"/>
    <s v="Permanent"/>
    <x v="4"/>
    <x v="5"/>
    <n v="109674"/>
    <n v="6"/>
    <n v="19"/>
    <n v="2"/>
    <n v="9"/>
    <n v="28"/>
    <x v="18"/>
    <s v="01-01-10018"/>
  </r>
  <r>
    <n v="20"/>
    <x v="1"/>
    <x v="2"/>
    <x v="1"/>
    <s v="PhD"/>
    <s v="Support Staff"/>
    <s v="Permanent"/>
    <x v="5"/>
    <x v="17"/>
    <n v="83161"/>
    <n v="29"/>
    <n v="13"/>
    <n v="6"/>
    <n v="3"/>
    <n v="59"/>
    <x v="19"/>
    <s v="01-01-10019"/>
  </r>
  <r>
    <n v="21"/>
    <x v="5"/>
    <x v="0"/>
    <x v="1"/>
    <s v="Master"/>
    <s v="HR Executive"/>
    <s v="Intern"/>
    <x v="3"/>
    <x v="18"/>
    <n v="32169"/>
    <n v="8"/>
    <n v="3"/>
    <n v="2"/>
    <n v="4"/>
    <n v="51"/>
    <x v="20"/>
    <s v="01-01-10020"/>
  </r>
  <r>
    <n v="22"/>
    <x v="5"/>
    <x v="0"/>
    <x v="1"/>
    <s v="Master"/>
    <s v="Sales Executive"/>
    <s v="Permanent"/>
    <x v="5"/>
    <x v="19"/>
    <n v="114092"/>
    <n v="33"/>
    <n v="7"/>
    <n v="1"/>
    <n v="2"/>
    <n v="39"/>
    <x v="21"/>
    <s v="01-01-10021"/>
  </r>
  <r>
    <n v="23"/>
    <x v="4"/>
    <x v="1"/>
    <x v="1"/>
    <s v="Master"/>
    <s v="HR Executive"/>
    <s v="Permanent"/>
    <x v="3"/>
    <x v="10"/>
    <n v="52052"/>
    <n v="17"/>
    <n v="9"/>
    <n v="14"/>
    <n v="3"/>
    <n v="47"/>
    <x v="22"/>
    <s v="01-01-10022"/>
  </r>
  <r>
    <n v="24"/>
    <x v="1"/>
    <x v="0"/>
    <x v="2"/>
    <s v="High School"/>
    <s v="Sales Executive"/>
    <s v="Permanent"/>
    <x v="4"/>
    <x v="20"/>
    <n v="101849"/>
    <n v="11"/>
    <n v="5"/>
    <n v="7"/>
    <n v="5"/>
    <n v="52"/>
    <x v="23"/>
    <s v="01-01-10023"/>
  </r>
  <r>
    <n v="25"/>
    <x v="2"/>
    <x v="1"/>
    <x v="1"/>
    <s v="PhD"/>
    <s v="HR Executive"/>
    <s v="Intern"/>
    <x v="6"/>
    <x v="15"/>
    <n v="103851"/>
    <n v="13"/>
    <s v="āhoi"/>
    <n v="13"/>
    <n v="5"/>
    <n v="23"/>
    <x v="24"/>
    <s v="01-01-10024"/>
  </r>
  <r>
    <n v="26"/>
    <x v="6"/>
    <x v="2"/>
    <x v="1"/>
    <s v="Bachelor"/>
    <s v="HR Executive"/>
    <s v="Contract"/>
    <x v="4"/>
    <x v="16"/>
    <n v="38036"/>
    <n v="11"/>
    <n v="17"/>
    <n v="2"/>
    <n v="6"/>
    <n v="53"/>
    <x v="25"/>
    <s v="01-01-10025"/>
  </r>
  <r>
    <n v="27"/>
    <x v="1"/>
    <x v="1"/>
    <x v="0"/>
    <s v="High School"/>
    <s v="Manager"/>
    <s v="Contract"/>
    <x v="4"/>
    <x v="17"/>
    <n v="61778"/>
    <n v="31"/>
    <n v="12"/>
    <n v="13"/>
    <n v="7"/>
    <n v="22"/>
    <x v="26"/>
    <s v="01-01-10026"/>
  </r>
  <r>
    <n v="28"/>
    <x v="4"/>
    <x v="2"/>
    <x v="3"/>
    <s v="Master"/>
    <s v="Developer"/>
    <s v="Permanent"/>
    <x v="5"/>
    <x v="21"/>
    <n v="57734"/>
    <n v="28"/>
    <n v="16"/>
    <n v="14"/>
    <n v="7"/>
    <n v="45"/>
    <x v="27"/>
    <s v="01-01-10027"/>
  </r>
  <r>
    <n v="29"/>
    <x v="5"/>
    <x v="1"/>
    <x v="2"/>
    <s v="High School"/>
    <s v="HR Executive"/>
    <s v="Contract"/>
    <x v="5"/>
    <x v="21"/>
    <n v="53173"/>
    <n v="6"/>
    <n v="3"/>
    <n v="14"/>
    <n v="1"/>
    <n v="27"/>
    <x v="28"/>
    <s v="01-01-10028"/>
  </r>
  <r>
    <n v="30"/>
    <x v="2"/>
    <x v="0"/>
    <x v="2"/>
    <s v="Master"/>
    <s v="Support Staff"/>
    <s v="Intern"/>
    <x v="4"/>
    <x v="17"/>
    <n v="60403"/>
    <n v="16"/>
    <n v="9"/>
    <n v="2"/>
    <n v="2"/>
    <n v="25"/>
    <x v="29"/>
    <s v="01-01-10029"/>
  </r>
  <r>
    <n v="31"/>
    <x v="1"/>
    <x v="0"/>
    <x v="2"/>
    <s v="Master"/>
    <s v="HR Executive"/>
    <s v="Intern"/>
    <x v="4"/>
    <x v="22"/>
    <n v="96321"/>
    <n v="4"/>
    <n v="15"/>
    <n v="13"/>
    <n v="9"/>
    <n v="35"/>
    <x v="30"/>
    <s v="01-01-10030"/>
  </r>
  <r>
    <n v="32"/>
    <x v="6"/>
    <x v="2"/>
    <x v="1"/>
    <s v="High School"/>
    <s v="Analyst"/>
    <s v="Contract"/>
    <x v="4"/>
    <x v="23"/>
    <n v="101675"/>
    <n v="35"/>
    <n v="5"/>
    <n v="11"/>
    <n v="2"/>
    <n v="43"/>
    <x v="31"/>
    <s v="01-01-10031"/>
  </r>
  <r>
    <n v="33"/>
    <x v="6"/>
    <x v="2"/>
    <x v="1"/>
    <s v="PhD"/>
    <s v="Developer"/>
    <s v="Contract"/>
    <x v="5"/>
    <x v="8"/>
    <n v="36344"/>
    <n v="26"/>
    <n v="13"/>
    <n v="5"/>
    <n v="6"/>
    <n v="58"/>
    <x v="32"/>
    <s v="01-01-10032"/>
  </r>
  <r>
    <n v="34"/>
    <x v="3"/>
    <x v="2"/>
    <x v="1"/>
    <s v="Master"/>
    <s v="Analyst"/>
    <s v="Permanent"/>
    <x v="4"/>
    <x v="0"/>
    <n v="48800"/>
    <n v="12"/>
    <n v="14"/>
    <n v="14"/>
    <n v="1"/>
    <n v="49"/>
    <x v="33"/>
    <s v="01-01-10033"/>
  </r>
  <r>
    <n v="35"/>
    <x v="3"/>
    <x v="1"/>
    <x v="0"/>
    <s v="PhD"/>
    <s v="Developer"/>
    <s v="Contract"/>
    <x v="4"/>
    <x v="24"/>
    <n v="55372"/>
    <n v="11"/>
    <n v="15"/>
    <n v="5"/>
    <n v="3"/>
    <n v="32"/>
    <x v="34"/>
    <s v="01-01-10034"/>
  </r>
  <r>
    <n v="36"/>
    <x v="0"/>
    <x v="1"/>
    <x v="3"/>
    <s v="Bachelor"/>
    <s v="Analyst"/>
    <s v="Permanent"/>
    <x v="1"/>
    <x v="15"/>
    <n v="91516"/>
    <n v="37"/>
    <n v="16"/>
    <n v="7"/>
    <n v="2"/>
    <n v="24"/>
    <x v="35"/>
    <s v="01-01-10035"/>
  </r>
  <r>
    <n v="37"/>
    <x v="4"/>
    <x v="2"/>
    <x v="1"/>
    <s v="Master"/>
    <s v="HR Executive"/>
    <s v="Permanent"/>
    <x v="6"/>
    <x v="24"/>
    <n v="50538"/>
    <n v="25"/>
    <n v="13"/>
    <n v="1"/>
    <n v="3"/>
    <n v="44"/>
    <x v="36"/>
    <s v="01-01-10036"/>
  </r>
  <r>
    <n v="38"/>
    <x v="1"/>
    <x v="0"/>
    <x v="3"/>
    <s v="PhD"/>
    <s v="HR Executive"/>
    <s v="Intern"/>
    <x v="0"/>
    <x v="23"/>
    <n v="93918"/>
    <n v="18"/>
    <n v="17"/>
    <n v="8"/>
    <n v="5"/>
    <n v="39"/>
    <x v="37"/>
    <s v="01-01-10037"/>
  </r>
  <r>
    <n v="39"/>
    <x v="1"/>
    <x v="1"/>
    <x v="0"/>
    <s v="PhD"/>
    <s v="Manager"/>
    <s v="Intern"/>
    <x v="6"/>
    <x v="17"/>
    <n v="44973"/>
    <n v="19"/>
    <n v="8"/>
    <n v="3"/>
    <n v="6"/>
    <n v="37"/>
    <x v="38"/>
    <s v="01-01-10038"/>
  </r>
  <r>
    <n v="40"/>
    <x v="0"/>
    <x v="1"/>
    <x v="2"/>
    <s v="Bachelor"/>
    <s v="Support Staff"/>
    <s v="Intern"/>
    <x v="1"/>
    <x v="25"/>
    <n v="101155"/>
    <n v="23"/>
    <n v="2"/>
    <n v="4"/>
    <n v="9"/>
    <n v="37"/>
    <x v="39"/>
    <s v="01-01-10039"/>
  </r>
  <r>
    <n v="41"/>
    <x v="5"/>
    <x v="1"/>
    <x v="1"/>
    <s v="PhD"/>
    <s v="Analyst"/>
    <s v="Intern"/>
    <x v="0"/>
    <x v="20"/>
    <n v="89500"/>
    <n v="38"/>
    <n v="5"/>
    <n v="9"/>
    <n v="4"/>
    <n v="21"/>
    <x v="40"/>
    <s v="01-01-10040"/>
  </r>
  <r>
    <n v="42"/>
    <x v="5"/>
    <x v="2"/>
    <x v="3"/>
    <s v="PhD"/>
    <s v="Sales Executive"/>
    <s v="Contract"/>
    <x v="3"/>
    <x v="15"/>
    <n v="66575"/>
    <n v="18"/>
    <n v="6"/>
    <n v="4"/>
    <n v="7"/>
    <n v="29"/>
    <x v="41"/>
    <s v="01-01-10041"/>
  </r>
  <r>
    <n v="43"/>
    <x v="0"/>
    <x v="2"/>
    <x v="3"/>
    <s v="Bachelor"/>
    <s v="Manager"/>
    <s v="Intern"/>
    <x v="4"/>
    <x v="9"/>
    <n v="72261"/>
    <n v="26"/>
    <n v="12"/>
    <n v="10"/>
    <n v="6"/>
    <n v="31"/>
    <x v="42"/>
    <s v="01-01-10042"/>
  </r>
  <r>
    <n v="44"/>
    <x v="5"/>
    <x v="2"/>
    <x v="1"/>
    <s v="Master"/>
    <s v="Analyst"/>
    <s v="Contract"/>
    <x v="1"/>
    <x v="5"/>
    <n v="57716"/>
    <n v="6"/>
    <n v="18"/>
    <n v="12"/>
    <n v="2"/>
    <n v="32"/>
    <x v="43"/>
    <s v="01-01-10043"/>
  </r>
  <r>
    <n v="45"/>
    <x v="3"/>
    <x v="2"/>
    <x v="2"/>
    <s v="PhD"/>
    <s v="Analyst"/>
    <s v="Intern"/>
    <x v="3"/>
    <x v="26"/>
    <n v="33236"/>
    <n v="4"/>
    <n v="1"/>
    <n v="5"/>
    <n v="8"/>
    <n v="30"/>
    <x v="44"/>
    <s v="01-01-10044"/>
  </r>
  <r>
    <n v="46"/>
    <x v="1"/>
    <x v="2"/>
    <x v="2"/>
    <s v="PhD"/>
    <s v="Manager"/>
    <s v="Contract"/>
    <x v="4"/>
    <x v="27"/>
    <n v="45848"/>
    <n v="29"/>
    <n v="17"/>
    <n v="7"/>
    <n v="7"/>
    <n v="38"/>
    <x v="45"/>
    <s v="01-01-10045"/>
  </r>
  <r>
    <n v="47"/>
    <x v="0"/>
    <x v="0"/>
    <x v="2"/>
    <s v="PhD"/>
    <s v="HR Executive"/>
    <s v="Permanent"/>
    <x v="5"/>
    <x v="23"/>
    <n v="32352"/>
    <n v="34"/>
    <n v="11"/>
    <n v="4"/>
    <n v="7"/>
    <n v="54"/>
    <x v="46"/>
    <s v="01-01-10046"/>
  </r>
  <r>
    <n v="48"/>
    <x v="1"/>
    <x v="0"/>
    <x v="0"/>
    <s v="High School"/>
    <s v="Analyst"/>
    <s v="Contract"/>
    <x v="2"/>
    <x v="28"/>
    <n v="31932"/>
    <n v="17"/>
    <n v="10"/>
    <n v="14"/>
    <n v="8"/>
    <n v="58"/>
    <x v="47"/>
    <s v="01-01-10047"/>
  </r>
  <r>
    <n v="49"/>
    <x v="6"/>
    <x v="2"/>
    <x v="3"/>
    <s v="Bachelor"/>
    <s v="HR Executive"/>
    <s v="Contract"/>
    <x v="1"/>
    <x v="29"/>
    <n v="106449"/>
    <n v="16"/>
    <n v="19"/>
    <n v="1"/>
    <n v="1"/>
    <n v="45"/>
    <x v="48"/>
    <s v="01-01-10048"/>
  </r>
  <r>
    <n v="50"/>
    <x v="3"/>
    <x v="1"/>
    <x v="3"/>
    <s v="High School"/>
    <s v="Manager"/>
    <s v="Intern"/>
    <x v="5"/>
    <x v="14"/>
    <n v="38556"/>
    <n v="2"/>
    <n v="14"/>
    <n v="9"/>
    <n v="1"/>
    <n v="33"/>
    <x v="49"/>
    <s v="01-01-10049"/>
  </r>
  <r>
    <n v="51"/>
    <x v="2"/>
    <x v="2"/>
    <x v="3"/>
    <s v="Bachelor"/>
    <s v="HR Executive"/>
    <s v="Contract"/>
    <x v="1"/>
    <x v="8"/>
    <n v="116836"/>
    <n v="34"/>
    <n v="10"/>
    <n v="4"/>
    <n v="8"/>
    <n v="43"/>
    <x v="36"/>
    <s v="01-01-10050"/>
  </r>
  <r>
    <n v="52"/>
    <x v="3"/>
    <x v="0"/>
    <x v="0"/>
    <s v="Master"/>
    <s v="Developer"/>
    <s v="Permanent"/>
    <x v="1"/>
    <x v="30"/>
    <n v="35498"/>
    <n v="8"/>
    <n v="15"/>
    <n v="9"/>
    <n v="4"/>
    <n v="20"/>
    <x v="50"/>
    <s v="01-01-10051"/>
  </r>
  <r>
    <n v="53"/>
    <x v="0"/>
    <x v="0"/>
    <x v="3"/>
    <s v="Master"/>
    <s v="Sales Executive"/>
    <s v="Permanent"/>
    <x v="5"/>
    <x v="3"/>
    <n v="106118"/>
    <n v="13"/>
    <n v="19"/>
    <n v="6"/>
    <n v="5"/>
    <n v="41"/>
    <x v="51"/>
    <s v="01-01-10052"/>
  </r>
  <r>
    <n v="54"/>
    <x v="2"/>
    <x v="1"/>
    <x v="0"/>
    <s v="PhD"/>
    <s v="Engineer"/>
    <s v="Intern"/>
    <x v="0"/>
    <x v="12"/>
    <n v="80098"/>
    <n v="8"/>
    <n v="4"/>
    <n v="1"/>
    <n v="8"/>
    <n v="42"/>
    <x v="52"/>
    <s v="01-01-10053"/>
  </r>
  <r>
    <n v="55"/>
    <x v="6"/>
    <x v="0"/>
    <x v="2"/>
    <s v="Bachelor"/>
    <s v="Analyst"/>
    <s v="Permanent"/>
    <x v="6"/>
    <x v="15"/>
    <n v="94386"/>
    <n v="30"/>
    <n v="2"/>
    <n v="12"/>
    <n v="5"/>
    <n v="38"/>
    <x v="53"/>
    <s v="01-01-10054"/>
  </r>
  <r>
    <n v="56"/>
    <x v="0"/>
    <x v="2"/>
    <x v="1"/>
    <s v="Master"/>
    <s v="Support Staff"/>
    <s v="Contract"/>
    <x v="4"/>
    <x v="31"/>
    <n v="39569"/>
    <n v="32"/>
    <n v="9"/>
    <n v="3"/>
    <n v="4"/>
    <n v="37"/>
    <x v="54"/>
    <s v="01-01-10055"/>
  </r>
  <r>
    <n v="57"/>
    <x v="4"/>
    <x v="1"/>
    <x v="3"/>
    <s v="Bachelor"/>
    <s v="Sales Executive"/>
    <s v="Permanent"/>
    <x v="1"/>
    <x v="26"/>
    <n v="86882"/>
    <n v="36"/>
    <n v="10"/>
    <n v="11"/>
    <n v="6"/>
    <n v="31"/>
    <x v="55"/>
    <s v="01-01-10056"/>
  </r>
  <r>
    <n v="58"/>
    <x v="1"/>
    <x v="2"/>
    <x v="3"/>
    <s v="Master"/>
    <s v="Engineer"/>
    <s v="Intern"/>
    <x v="4"/>
    <x v="8"/>
    <n v="100393"/>
    <n v="30"/>
    <n v="11"/>
    <n v="2"/>
    <n v="5"/>
    <n v="47"/>
    <x v="56"/>
    <s v="01-01-10057"/>
  </r>
  <r>
    <n v="59"/>
    <x v="6"/>
    <x v="2"/>
    <x v="2"/>
    <s v="High School"/>
    <s v="HR Executive"/>
    <s v="Contract"/>
    <x v="2"/>
    <x v="31"/>
    <n v="30340"/>
    <n v="1"/>
    <n v="14"/>
    <n v="9"/>
    <n v="7"/>
    <n v="47"/>
    <x v="57"/>
    <s v="01-01-10058"/>
  </r>
  <r>
    <n v="60"/>
    <x v="1"/>
    <x v="1"/>
    <x v="1"/>
    <s v="Master"/>
    <s v="Analyst"/>
    <s v="Intern"/>
    <x v="5"/>
    <x v="15"/>
    <n v="73949"/>
    <n v="39"/>
    <n v="7"/>
    <n v="12"/>
    <n v="7"/>
    <n v="52"/>
    <x v="58"/>
    <s v="01-01-10059"/>
  </r>
  <r>
    <n v="61"/>
    <x v="5"/>
    <x v="2"/>
    <x v="0"/>
    <s v="High School"/>
    <s v="HR Executive"/>
    <s v="Contract"/>
    <x v="4"/>
    <x v="18"/>
    <n v="112302"/>
    <n v="17"/>
    <n v="15"/>
    <n v="1"/>
    <n v="4"/>
    <n v="38"/>
    <x v="59"/>
    <s v="01-01-10060"/>
  </r>
  <r>
    <n v="62"/>
    <x v="4"/>
    <x v="0"/>
    <x v="1"/>
    <s v="Master"/>
    <s v="Developer"/>
    <s v="Permanent"/>
    <x v="5"/>
    <x v="32"/>
    <n v="92443"/>
    <n v="20"/>
    <n v="19"/>
    <n v="13"/>
    <n v="5"/>
    <n v="47"/>
    <x v="60"/>
    <s v="01-01-10061"/>
  </r>
  <r>
    <n v="63"/>
    <x v="4"/>
    <x v="2"/>
    <x v="2"/>
    <s v="PhD"/>
    <s v="Manager"/>
    <s v="Intern"/>
    <x v="4"/>
    <x v="33"/>
    <n v="104027"/>
    <n v="24"/>
    <n v="15"/>
    <n v="14"/>
    <n v="3"/>
    <n v="56"/>
    <x v="61"/>
    <s v="01-01-10062"/>
  </r>
  <r>
    <n v="64"/>
    <x v="6"/>
    <x v="1"/>
    <x v="2"/>
    <s v="High School"/>
    <s v="Analyst"/>
    <s v="Intern"/>
    <x v="6"/>
    <x v="10"/>
    <n v="30138"/>
    <n v="22"/>
    <n v="8"/>
    <n v="9"/>
    <n v="4"/>
    <n v="45"/>
    <x v="62"/>
    <s v="01-01-10063"/>
  </r>
  <r>
    <n v="65"/>
    <x v="4"/>
    <x v="1"/>
    <x v="1"/>
    <s v="Master"/>
    <s v="Engineer"/>
    <s v="Contract"/>
    <x v="6"/>
    <x v="26"/>
    <n v="30358"/>
    <n v="29"/>
    <n v="11"/>
    <n v="9"/>
    <n v="4"/>
    <n v="54"/>
    <x v="63"/>
    <s v="01-01-10064"/>
  </r>
  <r>
    <n v="66"/>
    <x v="2"/>
    <x v="1"/>
    <x v="0"/>
    <s v="PhD"/>
    <s v="Engineer"/>
    <s v="Intern"/>
    <x v="6"/>
    <x v="18"/>
    <n v="105250"/>
    <n v="22"/>
    <n v="9"/>
    <n v="8"/>
    <n v="3"/>
    <n v="53"/>
    <x v="64"/>
    <s v="01-01-10065"/>
  </r>
  <r>
    <n v="67"/>
    <x v="4"/>
    <x v="2"/>
    <x v="0"/>
    <s v="High School"/>
    <s v="Developer"/>
    <s v="Contract"/>
    <x v="6"/>
    <x v="3"/>
    <n v="115376"/>
    <n v="9"/>
    <n v="15"/>
    <n v="8"/>
    <n v="5"/>
    <n v="54"/>
    <x v="65"/>
    <s v="01-01-10066"/>
  </r>
  <r>
    <n v="68"/>
    <x v="1"/>
    <x v="1"/>
    <x v="3"/>
    <s v="PhD"/>
    <s v="Developer"/>
    <s v="Contract"/>
    <x v="6"/>
    <x v="24"/>
    <n v="60654"/>
    <n v="37"/>
    <n v="1"/>
    <n v="11"/>
    <n v="5"/>
    <n v="59"/>
    <x v="66"/>
    <s v="01-01-10067"/>
  </r>
  <r>
    <n v="69"/>
    <x v="1"/>
    <x v="1"/>
    <x v="0"/>
    <s v="Bachelor"/>
    <s v="Analyst"/>
    <s v="Contract"/>
    <x v="6"/>
    <x v="7"/>
    <n v="55879"/>
    <n v="10"/>
    <n v="1"/>
    <n v="14"/>
    <n v="7"/>
    <n v="35"/>
    <x v="67"/>
    <s v="01-01-10068"/>
  </r>
  <r>
    <n v="70"/>
    <x v="0"/>
    <x v="2"/>
    <x v="1"/>
    <s v="Bachelor"/>
    <s v="HR Executive"/>
    <s v="Contract"/>
    <x v="5"/>
    <x v="1"/>
    <n v="111532"/>
    <n v="36"/>
    <n v="19"/>
    <n v="12"/>
    <n v="4"/>
    <n v="57"/>
    <x v="68"/>
    <s v="01-01-10069"/>
  </r>
  <r>
    <n v="71"/>
    <x v="1"/>
    <x v="0"/>
    <x v="2"/>
    <s v="High School"/>
    <s v="Support Staff"/>
    <s v="Permanent"/>
    <x v="1"/>
    <x v="34"/>
    <n v="85778"/>
    <n v="37"/>
    <n v="3"/>
    <n v="1"/>
    <n v="4"/>
    <n v="32"/>
    <x v="69"/>
    <s v="01-01-10070"/>
  </r>
  <r>
    <n v="72"/>
    <x v="0"/>
    <x v="2"/>
    <x v="3"/>
    <s v="Master"/>
    <s v="Engineer"/>
    <s v="Contract"/>
    <x v="4"/>
    <x v="11"/>
    <n v="67772"/>
    <n v="28"/>
    <n v="10"/>
    <n v="11"/>
    <n v="9"/>
    <n v="42"/>
    <x v="70"/>
    <s v="01-01-10071"/>
  </r>
  <r>
    <n v="73"/>
    <x v="1"/>
    <x v="1"/>
    <x v="3"/>
    <s v="High School"/>
    <s v="Engineer"/>
    <s v="Intern"/>
    <x v="6"/>
    <x v="13"/>
    <n v="88478"/>
    <n v="28"/>
    <n v="8"/>
    <n v="8"/>
    <n v="6"/>
    <n v="41"/>
    <x v="71"/>
    <s v="01-01-10072"/>
  </r>
  <r>
    <n v="74"/>
    <x v="2"/>
    <x v="1"/>
    <x v="2"/>
    <s v="PhD"/>
    <s v="Developer"/>
    <s v="Permanent"/>
    <x v="5"/>
    <x v="28"/>
    <n v="94353"/>
    <n v="21"/>
    <n v="15"/>
    <n v="10"/>
    <n v="4"/>
    <n v="35"/>
    <x v="72"/>
    <s v="01-01-10073"/>
  </r>
  <r>
    <n v="75"/>
    <x v="0"/>
    <x v="2"/>
    <x v="0"/>
    <s v="Master"/>
    <s v="Sales Executive"/>
    <s v="Intern"/>
    <x v="5"/>
    <x v="21"/>
    <n v="56762"/>
    <n v="24"/>
    <n v="10"/>
    <n v="14"/>
    <n v="2"/>
    <n v="47"/>
    <x v="73"/>
    <s v="01-01-10074"/>
  </r>
  <r>
    <n v="76"/>
    <x v="3"/>
    <x v="0"/>
    <x v="2"/>
    <s v="Bachelor"/>
    <s v="Developer"/>
    <s v="Permanent"/>
    <x v="5"/>
    <x v="20"/>
    <n v="43283"/>
    <n v="2"/>
    <n v="1"/>
    <n v="3"/>
    <n v="6"/>
    <n v="54"/>
    <x v="74"/>
    <s v="01-01-10075"/>
  </r>
  <r>
    <n v="77"/>
    <x v="5"/>
    <x v="1"/>
    <x v="0"/>
    <s v="Master"/>
    <s v="Support Staff"/>
    <s v="Contract"/>
    <x v="1"/>
    <x v="2"/>
    <n v="93922"/>
    <n v="8"/>
    <n v="18"/>
    <n v="11"/>
    <n v="2"/>
    <n v="27"/>
    <x v="75"/>
    <s v="01-01-10076"/>
  </r>
  <r>
    <n v="78"/>
    <x v="6"/>
    <x v="1"/>
    <x v="2"/>
    <s v="Bachelor"/>
    <s v="HR Executive"/>
    <s v="Permanent"/>
    <x v="4"/>
    <x v="7"/>
    <n v="69420"/>
    <n v="27"/>
    <n v="2"/>
    <n v="7"/>
    <n v="5"/>
    <n v="41"/>
    <x v="76"/>
    <s v="01-01-10077"/>
  </r>
  <r>
    <n v="79"/>
    <x v="1"/>
    <x v="1"/>
    <x v="1"/>
    <s v="Master"/>
    <s v="HR Executive"/>
    <s v="Permanent"/>
    <x v="1"/>
    <x v="19"/>
    <n v="85568"/>
    <n v="22"/>
    <n v="19"/>
    <n v="11"/>
    <n v="6"/>
    <n v="40"/>
    <x v="77"/>
    <s v="01-01-10078"/>
  </r>
  <r>
    <n v="80"/>
    <x v="4"/>
    <x v="2"/>
    <x v="0"/>
    <s v="Master"/>
    <s v="Sales Executive"/>
    <s v="Intern"/>
    <x v="0"/>
    <x v="6"/>
    <n v="115090"/>
    <n v="37"/>
    <n v="13"/>
    <n v="1"/>
    <n v="4"/>
    <n v="45"/>
    <x v="78"/>
    <s v="01-01-10079"/>
  </r>
  <r>
    <n v="81"/>
    <x v="1"/>
    <x v="1"/>
    <x v="1"/>
    <s v="Master"/>
    <s v="Engineer"/>
    <s v="Intern"/>
    <x v="3"/>
    <x v="0"/>
    <n v="50219"/>
    <n v="27"/>
    <n v="1"/>
    <n v="1"/>
    <n v="3"/>
    <n v="59"/>
    <x v="79"/>
    <s v="01-01-10080"/>
  </r>
  <r>
    <n v="82"/>
    <x v="4"/>
    <x v="0"/>
    <x v="3"/>
    <s v="PhD"/>
    <s v="Developer"/>
    <s v="Contract"/>
    <x v="5"/>
    <x v="35"/>
    <n v="87169"/>
    <n v="29"/>
    <n v="2"/>
    <n v="10"/>
    <n v="7"/>
    <n v="40"/>
    <x v="80"/>
    <s v="01-01-10081"/>
  </r>
  <r>
    <n v="83"/>
    <x v="5"/>
    <x v="1"/>
    <x v="2"/>
    <s v="PhD"/>
    <s v="HR Executive"/>
    <s v="Permanent"/>
    <x v="0"/>
    <x v="9"/>
    <n v="104965"/>
    <n v="3"/>
    <n v="16"/>
    <n v="13"/>
    <n v="2"/>
    <n v="44"/>
    <x v="81"/>
    <s v="01-01-10082"/>
  </r>
  <r>
    <n v="84"/>
    <x v="5"/>
    <x v="1"/>
    <x v="3"/>
    <s v="High School"/>
    <s v="Support Staff"/>
    <s v="Permanent"/>
    <x v="2"/>
    <x v="23"/>
    <n v="76840"/>
    <n v="13"/>
    <n v="15"/>
    <n v="5"/>
    <n v="6"/>
    <n v="20"/>
    <x v="82"/>
    <s v="01-01-10083"/>
  </r>
  <r>
    <n v="85"/>
    <x v="5"/>
    <x v="0"/>
    <x v="3"/>
    <s v="High School"/>
    <s v="Analyst"/>
    <s v="Permanent"/>
    <x v="6"/>
    <x v="34"/>
    <n v="74695"/>
    <n v="10"/>
    <n v="13"/>
    <n v="5"/>
    <n v="4"/>
    <n v="25"/>
    <x v="83"/>
    <s v="01-01-10084"/>
  </r>
  <r>
    <n v="86"/>
    <x v="4"/>
    <x v="1"/>
    <x v="3"/>
    <s v="Bachelor"/>
    <s v="Manager"/>
    <s v="Contract"/>
    <x v="3"/>
    <x v="5"/>
    <n v="114754"/>
    <n v="36"/>
    <n v="16"/>
    <n v="8"/>
    <n v="6"/>
    <n v="42"/>
    <x v="84"/>
    <s v="01-01-10085"/>
  </r>
  <r>
    <n v="87"/>
    <x v="1"/>
    <x v="2"/>
    <x v="3"/>
    <s v="PhD"/>
    <s v="Manager"/>
    <s v="Contract"/>
    <x v="6"/>
    <x v="18"/>
    <n v="107988"/>
    <n v="9"/>
    <n v="17"/>
    <n v="7"/>
    <n v="4"/>
    <n v="42"/>
    <x v="85"/>
    <s v="01-01-10086"/>
  </r>
  <r>
    <n v="88"/>
    <x v="5"/>
    <x v="2"/>
    <x v="2"/>
    <s v="Bachelor"/>
    <s v="Manager"/>
    <s v="Contract"/>
    <x v="1"/>
    <x v="10"/>
    <n v="88342"/>
    <n v="27"/>
    <n v="7"/>
    <n v="8"/>
    <n v="4"/>
    <n v="42"/>
    <x v="86"/>
    <s v="01-01-10087"/>
  </r>
  <r>
    <n v="89"/>
    <x v="2"/>
    <x v="2"/>
    <x v="3"/>
    <s v="High School"/>
    <s v="Engineer"/>
    <s v="Contract"/>
    <x v="3"/>
    <x v="36"/>
    <n v="48951"/>
    <n v="34"/>
    <n v="17"/>
    <n v="6"/>
    <n v="4"/>
    <n v="51"/>
    <x v="87"/>
    <s v="01-01-10088"/>
  </r>
  <r>
    <n v="90"/>
    <x v="0"/>
    <x v="0"/>
    <x v="2"/>
    <s v="Bachelor"/>
    <s v="Developer"/>
    <s v="Contract"/>
    <x v="4"/>
    <x v="4"/>
    <n v="31307"/>
    <n v="1"/>
    <n v="7"/>
    <n v="6"/>
    <n v="9"/>
    <n v="49"/>
    <x v="88"/>
    <s v="01-01-10089"/>
  </r>
  <r>
    <n v="91"/>
    <x v="4"/>
    <x v="1"/>
    <x v="2"/>
    <s v="High School"/>
    <s v="Sales Executive"/>
    <s v="Intern"/>
    <x v="0"/>
    <x v="8"/>
    <n v="110388"/>
    <n v="32"/>
    <n v="13"/>
    <n v="2"/>
    <n v="7"/>
    <n v="32"/>
    <x v="89"/>
    <s v="01-01-10090"/>
  </r>
  <r>
    <n v="92"/>
    <x v="4"/>
    <x v="2"/>
    <x v="1"/>
    <s v="PhD"/>
    <s v="HR Executive"/>
    <s v="Permanent"/>
    <x v="4"/>
    <x v="34"/>
    <n v="65428"/>
    <n v="25"/>
    <n v="5"/>
    <n v="6"/>
    <n v="3"/>
    <n v="37"/>
    <x v="90"/>
    <s v="01-01-10091"/>
  </r>
  <r>
    <n v="93"/>
    <x v="1"/>
    <x v="0"/>
    <x v="0"/>
    <s v="Master"/>
    <s v="Analyst"/>
    <s v="Permanent"/>
    <x v="1"/>
    <x v="37"/>
    <n v="105774"/>
    <n v="29"/>
    <n v="17"/>
    <n v="5"/>
    <n v="3"/>
    <n v="42"/>
    <x v="91"/>
    <s v="01-01-10092"/>
  </r>
  <r>
    <n v="94"/>
    <x v="4"/>
    <x v="1"/>
    <x v="0"/>
    <s v="PhD"/>
    <s v="Support Staff"/>
    <s v="Permanent"/>
    <x v="6"/>
    <x v="31"/>
    <n v="68975"/>
    <n v="7"/>
    <n v="3"/>
    <n v="13"/>
    <n v="6"/>
    <n v="34"/>
    <x v="92"/>
    <s v="01-01-10093"/>
  </r>
  <r>
    <n v="95"/>
    <x v="4"/>
    <x v="0"/>
    <x v="2"/>
    <s v="Bachelor"/>
    <s v="Analyst"/>
    <s v="Permanent"/>
    <x v="3"/>
    <x v="26"/>
    <n v="31140"/>
    <n v="3"/>
    <n v="7"/>
    <n v="3"/>
    <n v="6"/>
    <n v="52"/>
    <x v="93"/>
    <s v="01-01-10094"/>
  </r>
  <r>
    <n v="96"/>
    <x v="5"/>
    <x v="2"/>
    <x v="1"/>
    <s v="Bachelor"/>
    <s v="Support Staff"/>
    <s v="Permanent"/>
    <x v="4"/>
    <x v="38"/>
    <n v="54842"/>
    <n v="20"/>
    <n v="17"/>
    <n v="6"/>
    <n v="4"/>
    <n v="40"/>
    <x v="94"/>
    <s v="01-01-10095"/>
  </r>
  <r>
    <n v="97"/>
    <x v="1"/>
    <x v="2"/>
    <x v="2"/>
    <s v="PhD"/>
    <s v="Engineer"/>
    <s v="Permanent"/>
    <x v="4"/>
    <x v="13"/>
    <n v="56421"/>
    <n v="20"/>
    <n v="7"/>
    <n v="8"/>
    <n v="9"/>
    <n v="58"/>
    <x v="95"/>
    <s v="01-01-10096"/>
  </r>
  <r>
    <n v="98"/>
    <x v="5"/>
    <x v="2"/>
    <x v="2"/>
    <s v="PhD"/>
    <s v="Developer"/>
    <s v="Permanent"/>
    <x v="6"/>
    <x v="30"/>
    <n v="31708"/>
    <n v="30"/>
    <n v="1"/>
    <n v="9"/>
    <n v="4"/>
    <n v="42"/>
    <x v="96"/>
    <s v="01-01-10097"/>
  </r>
  <r>
    <n v="99"/>
    <x v="0"/>
    <x v="0"/>
    <x v="2"/>
    <s v="High School"/>
    <s v="Manager"/>
    <s v="Permanent"/>
    <x v="3"/>
    <x v="21"/>
    <n v="33630"/>
    <n v="35"/>
    <n v="17"/>
    <n v="1"/>
    <n v="9"/>
    <n v="46"/>
    <x v="97"/>
    <s v="01-01-10098"/>
  </r>
  <r>
    <n v="100"/>
    <x v="0"/>
    <x v="0"/>
    <x v="1"/>
    <s v="Bachelor"/>
    <s v="Developer"/>
    <s v="Intern"/>
    <x v="0"/>
    <x v="9"/>
    <n v="49595"/>
    <n v="35"/>
    <n v="17"/>
    <n v="3"/>
    <n v="4"/>
    <n v="37"/>
    <x v="98"/>
    <s v="01-01-10099"/>
  </r>
  <r>
    <n v="101"/>
    <x v="5"/>
    <x v="2"/>
    <x v="0"/>
    <s v="Bachelor"/>
    <s v="Engineer"/>
    <s v="Permanent"/>
    <x v="6"/>
    <x v="24"/>
    <n v="106021"/>
    <n v="39"/>
    <n v="11"/>
    <n v="3"/>
    <n v="2"/>
    <n v="43"/>
    <x v="99"/>
    <s v="01-01-10100"/>
  </r>
  <r>
    <n v="102"/>
    <x v="0"/>
    <x v="0"/>
    <x v="1"/>
    <s v="PhD"/>
    <s v="Sales Executive"/>
    <s v="Intern"/>
    <x v="4"/>
    <x v="14"/>
    <n v="58308"/>
    <n v="27"/>
    <n v="3"/>
    <n v="11"/>
    <n v="2"/>
    <n v="59"/>
    <x v="100"/>
    <s v="01-01-10101"/>
  </r>
  <r>
    <n v="103"/>
    <x v="1"/>
    <x v="2"/>
    <x v="3"/>
    <s v="Master"/>
    <s v="Sales Executive"/>
    <s v="Contract"/>
    <x v="0"/>
    <x v="25"/>
    <n v="74789"/>
    <n v="26"/>
    <n v="15"/>
    <n v="8"/>
    <n v="5"/>
    <n v="26"/>
    <x v="101"/>
    <s v="01-01-10102"/>
  </r>
  <r>
    <n v="104"/>
    <x v="6"/>
    <x v="2"/>
    <x v="1"/>
    <s v="Bachelor"/>
    <s v="Engineer"/>
    <s v="Permanent"/>
    <x v="0"/>
    <x v="1"/>
    <n v="85690"/>
    <n v="14"/>
    <n v="11"/>
    <n v="1"/>
    <n v="4"/>
    <n v="39"/>
    <x v="102"/>
    <s v="01-01-10103"/>
  </r>
  <r>
    <n v="105"/>
    <x v="5"/>
    <x v="1"/>
    <x v="1"/>
    <s v="Master"/>
    <s v="Support Staff"/>
    <s v="Contract"/>
    <x v="6"/>
    <x v="1"/>
    <n v="56086"/>
    <n v="17"/>
    <n v="16"/>
    <n v="5"/>
    <n v="7"/>
    <n v="46"/>
    <x v="103"/>
    <s v="01-01-10104"/>
  </r>
  <r>
    <n v="106"/>
    <x v="2"/>
    <x v="0"/>
    <x v="1"/>
    <s v="PhD"/>
    <s v="HR Executive"/>
    <s v="Contract"/>
    <x v="4"/>
    <x v="33"/>
    <n v="46859"/>
    <n v="18"/>
    <n v="9"/>
    <n v="3"/>
    <n v="5"/>
    <n v="25"/>
    <x v="104"/>
    <s v="01-01-10105"/>
  </r>
  <r>
    <n v="107"/>
    <x v="2"/>
    <x v="2"/>
    <x v="1"/>
    <s v="PhD"/>
    <s v="HR Executive"/>
    <s v="Contract"/>
    <x v="1"/>
    <x v="19"/>
    <n v="37684"/>
    <n v="29"/>
    <n v="1"/>
    <n v="2"/>
    <n v="6"/>
    <n v="46"/>
    <x v="105"/>
    <s v="01-01-10106"/>
  </r>
  <r>
    <n v="108"/>
    <x v="4"/>
    <x v="2"/>
    <x v="0"/>
    <s v="High School"/>
    <s v="Support Staff"/>
    <s v="Intern"/>
    <x v="4"/>
    <x v="26"/>
    <n v="31207"/>
    <n v="20"/>
    <n v="16"/>
    <n v="8"/>
    <n v="4"/>
    <n v="28"/>
    <x v="106"/>
    <s v="01-01-10107"/>
  </r>
  <r>
    <n v="109"/>
    <x v="0"/>
    <x v="0"/>
    <x v="3"/>
    <s v="Bachelor"/>
    <s v="Sales Executive"/>
    <s v="Contract"/>
    <x v="5"/>
    <x v="27"/>
    <n v="76099"/>
    <n v="27"/>
    <n v="9"/>
    <n v="3"/>
    <n v="2"/>
    <n v="50"/>
    <x v="107"/>
    <s v="01-01-10108"/>
  </r>
  <r>
    <n v="110"/>
    <x v="2"/>
    <x v="1"/>
    <x v="0"/>
    <s v="Master"/>
    <s v="Sales Executive"/>
    <s v="Contract"/>
    <x v="3"/>
    <x v="11"/>
    <n v="97496"/>
    <n v="18"/>
    <n v="19"/>
    <n v="7"/>
    <n v="9"/>
    <n v="40"/>
    <x v="108"/>
    <s v="01-01-10109"/>
  </r>
  <r>
    <n v="111"/>
    <x v="4"/>
    <x v="1"/>
    <x v="0"/>
    <s v="High School"/>
    <s v="Sales Executive"/>
    <s v="Contract"/>
    <x v="2"/>
    <x v="18"/>
    <n v="96093"/>
    <n v="4"/>
    <n v="12"/>
    <n v="12"/>
    <n v="7"/>
    <n v="45"/>
    <x v="109"/>
    <s v="01-01-10110"/>
  </r>
  <r>
    <n v="112"/>
    <x v="6"/>
    <x v="2"/>
    <x v="1"/>
    <s v="Bachelor"/>
    <s v="Developer"/>
    <s v="Permanent"/>
    <x v="1"/>
    <x v="22"/>
    <n v="59689"/>
    <n v="1"/>
    <n v="19"/>
    <n v="11"/>
    <n v="4"/>
    <n v="59"/>
    <x v="110"/>
    <s v="01-01-10111"/>
  </r>
  <r>
    <n v="113"/>
    <x v="1"/>
    <x v="0"/>
    <x v="2"/>
    <s v="High School"/>
    <s v="Sales Executive"/>
    <s v="Permanent"/>
    <x v="0"/>
    <x v="34"/>
    <n v="78651"/>
    <n v="1"/>
    <n v="9"/>
    <n v="1"/>
    <n v="3"/>
    <n v="32"/>
    <x v="111"/>
    <s v="01-01-10112"/>
  </r>
  <r>
    <n v="114"/>
    <x v="1"/>
    <x v="1"/>
    <x v="2"/>
    <s v="PhD"/>
    <s v="Analyst"/>
    <s v="Intern"/>
    <x v="1"/>
    <x v="4"/>
    <n v="43893"/>
    <n v="26"/>
    <n v="7"/>
    <n v="6"/>
    <n v="3"/>
    <n v="42"/>
    <x v="112"/>
    <s v="01-01-10113"/>
  </r>
  <r>
    <n v="115"/>
    <x v="1"/>
    <x v="0"/>
    <x v="0"/>
    <s v="Bachelor"/>
    <s v="Manager"/>
    <s v="Intern"/>
    <x v="3"/>
    <x v="29"/>
    <n v="96418"/>
    <n v="20"/>
    <n v="14"/>
    <n v="3"/>
    <n v="9"/>
    <n v="39"/>
    <x v="113"/>
    <s v="01-01-10114"/>
  </r>
  <r>
    <n v="116"/>
    <x v="2"/>
    <x v="0"/>
    <x v="0"/>
    <s v="High School"/>
    <s v="Sales Executive"/>
    <s v="Permanent"/>
    <x v="0"/>
    <x v="19"/>
    <n v="90011"/>
    <n v="23"/>
    <n v="19"/>
    <n v="8"/>
    <n v="5"/>
    <n v="56"/>
    <x v="114"/>
    <s v="01-01-10115"/>
  </r>
  <r>
    <n v="117"/>
    <x v="6"/>
    <x v="2"/>
    <x v="1"/>
    <s v="High School"/>
    <s v="Support Staff"/>
    <s v="Intern"/>
    <x v="3"/>
    <x v="4"/>
    <n v="68635"/>
    <n v="10"/>
    <n v="19"/>
    <n v="6"/>
    <n v="3"/>
    <n v="47"/>
    <x v="115"/>
    <s v="01-01-10116"/>
  </r>
  <r>
    <n v="118"/>
    <x v="2"/>
    <x v="1"/>
    <x v="0"/>
    <s v="Master"/>
    <s v="Manager"/>
    <s v="Permanent"/>
    <x v="0"/>
    <x v="12"/>
    <n v="86115"/>
    <n v="11"/>
    <n v="2"/>
    <n v="12"/>
    <n v="5"/>
    <n v="36"/>
    <x v="116"/>
    <s v="01-01-10117"/>
  </r>
  <r>
    <n v="119"/>
    <x v="0"/>
    <x v="2"/>
    <x v="1"/>
    <s v="High School"/>
    <s v="Developer"/>
    <s v="Contract"/>
    <x v="1"/>
    <x v="39"/>
    <n v="108405"/>
    <n v="5"/>
    <n v="9"/>
    <n v="2"/>
    <n v="2"/>
    <n v="47"/>
    <x v="117"/>
    <s v="01-01-10118"/>
  </r>
  <r>
    <n v="120"/>
    <x v="2"/>
    <x v="1"/>
    <x v="2"/>
    <s v="Bachelor"/>
    <s v="Support Staff"/>
    <s v="Contract"/>
    <x v="0"/>
    <x v="21"/>
    <n v="102702"/>
    <n v="1"/>
    <n v="13"/>
    <n v="6"/>
    <n v="4"/>
    <n v="21"/>
    <x v="118"/>
    <s v="01-01-10119"/>
  </r>
  <r>
    <n v="121"/>
    <x v="6"/>
    <x v="1"/>
    <x v="2"/>
    <s v="Bachelor"/>
    <s v="Manager"/>
    <s v="Intern"/>
    <x v="0"/>
    <x v="6"/>
    <n v="108518"/>
    <n v="17"/>
    <n v="15"/>
    <n v="7"/>
    <n v="2"/>
    <n v="44"/>
    <x v="119"/>
    <s v="01-01-10120"/>
  </r>
  <r>
    <n v="122"/>
    <x v="6"/>
    <x v="1"/>
    <x v="3"/>
    <s v="Master"/>
    <s v="Support Staff"/>
    <s v="Permanent"/>
    <x v="5"/>
    <x v="29"/>
    <n v="102805"/>
    <n v="22"/>
    <n v="3"/>
    <n v="5"/>
    <n v="2"/>
    <n v="25"/>
    <x v="120"/>
    <s v="01-01-10121"/>
  </r>
  <r>
    <n v="123"/>
    <x v="0"/>
    <x v="1"/>
    <x v="2"/>
    <s v="Bachelor"/>
    <s v="Developer"/>
    <s v="Permanent"/>
    <x v="4"/>
    <x v="37"/>
    <n v="88954"/>
    <n v="34"/>
    <n v="11"/>
    <n v="3"/>
    <n v="8"/>
    <n v="30"/>
    <x v="121"/>
    <s v="01-01-10122"/>
  </r>
  <r>
    <n v="124"/>
    <x v="6"/>
    <x v="1"/>
    <x v="0"/>
    <s v="PhD"/>
    <s v="Analyst"/>
    <s v="Intern"/>
    <x v="4"/>
    <x v="9"/>
    <n v="58064"/>
    <n v="29"/>
    <n v="14"/>
    <n v="4"/>
    <n v="1"/>
    <n v="57"/>
    <x v="122"/>
    <s v="01-01-10123"/>
  </r>
  <r>
    <n v="125"/>
    <x v="6"/>
    <x v="0"/>
    <x v="2"/>
    <s v="Bachelor"/>
    <s v="Developer"/>
    <s v="Permanent"/>
    <x v="2"/>
    <x v="35"/>
    <n v="109063"/>
    <n v="4"/>
    <n v="8"/>
    <n v="4"/>
    <n v="7"/>
    <n v="25"/>
    <x v="123"/>
    <s v="01-01-10124"/>
  </r>
  <r>
    <n v="126"/>
    <x v="1"/>
    <x v="2"/>
    <x v="1"/>
    <s v="Bachelor"/>
    <s v="Developer"/>
    <s v="Contract"/>
    <x v="2"/>
    <x v="25"/>
    <n v="32454"/>
    <n v="5"/>
    <n v="18"/>
    <n v="6"/>
    <n v="5"/>
    <n v="30"/>
    <x v="124"/>
    <s v="01-01-10125"/>
  </r>
  <r>
    <n v="127"/>
    <x v="0"/>
    <x v="0"/>
    <x v="2"/>
    <s v="High School"/>
    <s v="Support Staff"/>
    <s v="Intern"/>
    <x v="5"/>
    <x v="22"/>
    <n v="50878"/>
    <n v="11"/>
    <n v="19"/>
    <n v="10"/>
    <n v="8"/>
    <n v="33"/>
    <x v="125"/>
    <s v="01-01-10126"/>
  </r>
  <r>
    <n v="128"/>
    <x v="3"/>
    <x v="1"/>
    <x v="3"/>
    <s v="High School"/>
    <s v="Engineer"/>
    <s v="Intern"/>
    <x v="2"/>
    <x v="8"/>
    <n v="81098"/>
    <n v="21"/>
    <n v="16"/>
    <n v="1"/>
    <n v="1"/>
    <n v="21"/>
    <x v="126"/>
    <s v="01-01-10127"/>
  </r>
  <r>
    <n v="129"/>
    <x v="3"/>
    <x v="2"/>
    <x v="2"/>
    <s v="Bachelor"/>
    <s v="HR Executive"/>
    <s v="Permanent"/>
    <x v="3"/>
    <x v="39"/>
    <n v="92154"/>
    <n v="35"/>
    <n v="2"/>
    <n v="11"/>
    <n v="7"/>
    <n v="59"/>
    <x v="127"/>
    <s v="01-01-10128"/>
  </r>
  <r>
    <n v="130"/>
    <x v="6"/>
    <x v="1"/>
    <x v="1"/>
    <s v="Master"/>
    <s v="Sales Executive"/>
    <s v="Intern"/>
    <x v="1"/>
    <x v="40"/>
    <n v="42991"/>
    <n v="12"/>
    <n v="8"/>
    <n v="4"/>
    <n v="5"/>
    <n v="22"/>
    <x v="128"/>
    <s v="01-01-10129"/>
  </r>
  <r>
    <n v="131"/>
    <x v="3"/>
    <x v="2"/>
    <x v="1"/>
    <s v="High School"/>
    <s v="Sales Executive"/>
    <s v="Permanent"/>
    <x v="6"/>
    <x v="17"/>
    <n v="98344"/>
    <n v="26"/>
    <n v="6"/>
    <n v="10"/>
    <n v="4"/>
    <n v="54"/>
    <x v="129"/>
    <s v="01-01-10130"/>
  </r>
  <r>
    <n v="132"/>
    <x v="3"/>
    <x v="0"/>
    <x v="0"/>
    <s v="Master"/>
    <s v="Analyst"/>
    <s v="Permanent"/>
    <x v="3"/>
    <x v="12"/>
    <n v="66593"/>
    <n v="19"/>
    <n v="12"/>
    <n v="13"/>
    <n v="7"/>
    <n v="52"/>
    <x v="130"/>
    <s v="01-01-10131"/>
  </r>
  <r>
    <n v="133"/>
    <x v="6"/>
    <x v="2"/>
    <x v="2"/>
    <s v="Bachelor"/>
    <s v="Analyst"/>
    <s v="Permanent"/>
    <x v="6"/>
    <x v="18"/>
    <n v="66304"/>
    <n v="7"/>
    <n v="15"/>
    <n v="4"/>
    <n v="2"/>
    <n v="43"/>
    <x v="131"/>
    <s v="01-01-10132"/>
  </r>
  <r>
    <n v="134"/>
    <x v="3"/>
    <x v="2"/>
    <x v="1"/>
    <s v="Bachelor"/>
    <s v="Sales Executive"/>
    <s v="Permanent"/>
    <x v="6"/>
    <x v="27"/>
    <n v="60386"/>
    <n v="7"/>
    <n v="8"/>
    <n v="10"/>
    <n v="1"/>
    <n v="38"/>
    <x v="132"/>
    <s v="01-01-10133"/>
  </r>
  <r>
    <n v="135"/>
    <x v="2"/>
    <x v="2"/>
    <x v="3"/>
    <s v="PhD"/>
    <s v="HR Executive"/>
    <s v="Permanent"/>
    <x v="5"/>
    <x v="41"/>
    <n v="85220"/>
    <n v="26"/>
    <n v="4"/>
    <n v="1"/>
    <n v="1"/>
    <n v="37"/>
    <x v="133"/>
    <s v="01-01-10134"/>
  </r>
  <r>
    <n v="136"/>
    <x v="4"/>
    <x v="2"/>
    <x v="0"/>
    <s v="High School"/>
    <s v="Sales Executive"/>
    <s v="Intern"/>
    <x v="3"/>
    <x v="33"/>
    <n v="99338"/>
    <n v="5"/>
    <n v="15"/>
    <n v="9"/>
    <n v="1"/>
    <n v="43"/>
    <x v="134"/>
    <s v="01-01-10135"/>
  </r>
  <r>
    <n v="137"/>
    <x v="0"/>
    <x v="2"/>
    <x v="3"/>
    <s v="Bachelor"/>
    <s v="Engineer"/>
    <s v="Contract"/>
    <x v="5"/>
    <x v="0"/>
    <n v="51083"/>
    <n v="21"/>
    <n v="17"/>
    <n v="4"/>
    <n v="5"/>
    <n v="54"/>
    <x v="135"/>
    <s v="01-01-10136"/>
  </r>
  <r>
    <n v="138"/>
    <x v="4"/>
    <x v="1"/>
    <x v="2"/>
    <s v="PhD"/>
    <s v="HR Executive"/>
    <s v="Contract"/>
    <x v="0"/>
    <x v="7"/>
    <n v="48354"/>
    <n v="14"/>
    <n v="13"/>
    <n v="7"/>
    <n v="7"/>
    <n v="20"/>
    <x v="136"/>
    <s v="01-01-10137"/>
  </r>
  <r>
    <n v="139"/>
    <x v="6"/>
    <x v="2"/>
    <x v="2"/>
    <s v="High School"/>
    <s v="Analyst"/>
    <s v="Intern"/>
    <x v="6"/>
    <x v="1"/>
    <n v="52190"/>
    <n v="4"/>
    <n v="18"/>
    <n v="12"/>
    <n v="2"/>
    <n v="55"/>
    <x v="137"/>
    <s v="01-01-10138"/>
  </r>
  <r>
    <n v="140"/>
    <x v="1"/>
    <x v="2"/>
    <x v="2"/>
    <s v="Bachelor"/>
    <s v="Manager"/>
    <s v="Intern"/>
    <x v="1"/>
    <x v="11"/>
    <n v="36142"/>
    <n v="23"/>
    <n v="2"/>
    <n v="14"/>
    <n v="8"/>
    <n v="44"/>
    <x v="138"/>
    <s v="01-01-10139"/>
  </r>
  <r>
    <n v="141"/>
    <x v="0"/>
    <x v="0"/>
    <x v="0"/>
    <s v="Bachelor"/>
    <s v="Support Staff"/>
    <s v="Contract"/>
    <x v="2"/>
    <x v="12"/>
    <n v="58398"/>
    <n v="20"/>
    <n v="13"/>
    <n v="3"/>
    <n v="4"/>
    <n v="53"/>
    <x v="139"/>
    <s v="01-01-10140"/>
  </r>
  <r>
    <n v="142"/>
    <x v="6"/>
    <x v="2"/>
    <x v="1"/>
    <s v="High School"/>
    <s v="Engineer"/>
    <s v="Contract"/>
    <x v="1"/>
    <x v="7"/>
    <n v="81971"/>
    <n v="15"/>
    <n v="13"/>
    <n v="10"/>
    <n v="3"/>
    <n v="44"/>
    <x v="140"/>
    <s v="01-01-10141"/>
  </r>
  <r>
    <n v="143"/>
    <x v="1"/>
    <x v="0"/>
    <x v="0"/>
    <s v="High School"/>
    <s v="Engineer"/>
    <s v="Contract"/>
    <x v="2"/>
    <x v="30"/>
    <n v="71862"/>
    <n v="29"/>
    <n v="15"/>
    <n v="12"/>
    <n v="8"/>
    <n v="35"/>
    <x v="141"/>
    <s v="01-01-10142"/>
  </r>
  <r>
    <n v="144"/>
    <x v="4"/>
    <x v="1"/>
    <x v="3"/>
    <s v="High School"/>
    <s v="Analyst"/>
    <s v="Contract"/>
    <x v="6"/>
    <x v="17"/>
    <n v="83410"/>
    <n v="8"/>
    <n v="10"/>
    <n v="3"/>
    <n v="2"/>
    <n v="53"/>
    <x v="142"/>
    <s v="01-01-10143"/>
  </r>
  <r>
    <n v="145"/>
    <x v="6"/>
    <x v="2"/>
    <x v="0"/>
    <s v="Bachelor"/>
    <s v="Analyst"/>
    <s v="Contract"/>
    <x v="6"/>
    <x v="3"/>
    <n v="49503"/>
    <n v="19"/>
    <n v="3"/>
    <n v="14"/>
    <n v="3"/>
    <n v="48"/>
    <x v="143"/>
    <s v="01-01-10144"/>
  </r>
  <r>
    <n v="146"/>
    <x v="0"/>
    <x v="0"/>
    <x v="3"/>
    <s v="Bachelor"/>
    <s v="Developer"/>
    <s v="Permanent"/>
    <x v="6"/>
    <x v="0"/>
    <n v="78456"/>
    <n v="39"/>
    <n v="19"/>
    <n v="8"/>
    <n v="3"/>
    <n v="38"/>
    <x v="144"/>
    <s v="01-01-10145"/>
  </r>
  <r>
    <n v="147"/>
    <x v="0"/>
    <x v="0"/>
    <x v="0"/>
    <s v="PhD"/>
    <s v="Engineer"/>
    <s v="Intern"/>
    <x v="5"/>
    <x v="28"/>
    <n v="112035"/>
    <n v="28"/>
    <n v="3"/>
    <n v="8"/>
    <n v="1"/>
    <n v="42"/>
    <x v="145"/>
    <s v="01-01-10146"/>
  </r>
  <r>
    <n v="148"/>
    <x v="5"/>
    <x v="1"/>
    <x v="1"/>
    <s v="Master"/>
    <s v="Developer"/>
    <s v="Permanent"/>
    <x v="3"/>
    <x v="18"/>
    <n v="38016"/>
    <n v="27"/>
    <n v="14"/>
    <n v="11"/>
    <n v="6"/>
    <n v="38"/>
    <x v="146"/>
    <s v="01-01-10147"/>
  </r>
  <r>
    <n v="149"/>
    <x v="2"/>
    <x v="2"/>
    <x v="3"/>
    <s v="High School"/>
    <s v="Developer"/>
    <s v="Contract"/>
    <x v="2"/>
    <x v="42"/>
    <n v="32384"/>
    <n v="4"/>
    <n v="8"/>
    <n v="12"/>
    <n v="2"/>
    <n v="44"/>
    <x v="147"/>
    <s v="01-01-10148"/>
  </r>
  <r>
    <n v="150"/>
    <x v="3"/>
    <x v="2"/>
    <x v="2"/>
    <s v="Bachelor"/>
    <s v="Support Staff"/>
    <s v="Contract"/>
    <x v="3"/>
    <x v="37"/>
    <n v="92320"/>
    <n v="15"/>
    <n v="4"/>
    <n v="1"/>
    <n v="1"/>
    <n v="35"/>
    <x v="148"/>
    <s v="01-01-10149"/>
  </r>
  <r>
    <n v="151"/>
    <x v="1"/>
    <x v="0"/>
    <x v="2"/>
    <s v="Bachelor"/>
    <s v="Developer"/>
    <s v="Contract"/>
    <x v="5"/>
    <x v="27"/>
    <n v="45072"/>
    <n v="35"/>
    <n v="11"/>
    <n v="10"/>
    <n v="2"/>
    <n v="28"/>
    <x v="149"/>
    <s v="01-01-10150"/>
  </r>
  <r>
    <n v="152"/>
    <x v="5"/>
    <x v="2"/>
    <x v="0"/>
    <s v="High School"/>
    <s v="HR Executive"/>
    <s v="Permanent"/>
    <x v="5"/>
    <x v="21"/>
    <n v="110018"/>
    <n v="37"/>
    <n v="11"/>
    <n v="2"/>
    <n v="6"/>
    <n v="20"/>
    <x v="150"/>
    <s v="01-01-10151"/>
  </r>
  <r>
    <n v="153"/>
    <x v="3"/>
    <x v="0"/>
    <x v="2"/>
    <s v="Master"/>
    <s v="Sales Executive"/>
    <s v="Permanent"/>
    <x v="4"/>
    <x v="6"/>
    <n v="70510"/>
    <n v="1"/>
    <n v="11"/>
    <n v="8"/>
    <n v="4"/>
    <n v="38"/>
    <x v="151"/>
    <s v="01-01-10152"/>
  </r>
  <r>
    <n v="154"/>
    <x v="3"/>
    <x v="2"/>
    <x v="3"/>
    <s v="High School"/>
    <s v="Manager"/>
    <s v="Contract"/>
    <x v="1"/>
    <x v="35"/>
    <n v="78933"/>
    <n v="3"/>
    <n v="2"/>
    <n v="1"/>
    <n v="6"/>
    <n v="52"/>
    <x v="152"/>
    <s v="01-01-10153"/>
  </r>
  <r>
    <n v="155"/>
    <x v="6"/>
    <x v="0"/>
    <x v="2"/>
    <s v="Master"/>
    <s v="Analyst"/>
    <s v="Permanent"/>
    <x v="1"/>
    <x v="24"/>
    <n v="51826"/>
    <n v="24"/>
    <n v="17"/>
    <n v="12"/>
    <n v="9"/>
    <n v="53"/>
    <x v="153"/>
    <s v="01-01-10154"/>
  </r>
  <r>
    <n v="156"/>
    <x v="3"/>
    <x v="2"/>
    <x v="1"/>
    <s v="Bachelor"/>
    <s v="HR Executive"/>
    <s v="Permanent"/>
    <x v="0"/>
    <x v="37"/>
    <n v="98026"/>
    <n v="27"/>
    <n v="9"/>
    <n v="8"/>
    <n v="8"/>
    <n v="35"/>
    <x v="154"/>
    <s v="01-01-10155"/>
  </r>
  <r>
    <n v="157"/>
    <x v="2"/>
    <x v="1"/>
    <x v="1"/>
    <s v="Master"/>
    <s v="Manager"/>
    <s v="Contract"/>
    <x v="5"/>
    <x v="8"/>
    <n v="55518"/>
    <n v="36"/>
    <n v="2"/>
    <n v="8"/>
    <n v="1"/>
    <n v="59"/>
    <x v="155"/>
    <s v="01-01-10156"/>
  </r>
  <r>
    <n v="158"/>
    <x v="0"/>
    <x v="2"/>
    <x v="0"/>
    <s v="PhD"/>
    <s v="Engineer"/>
    <s v="Permanent"/>
    <x v="2"/>
    <x v="5"/>
    <n v="54045"/>
    <n v="34"/>
    <n v="15"/>
    <n v="2"/>
    <n v="8"/>
    <n v="37"/>
    <x v="156"/>
    <s v="01-01-10157"/>
  </r>
  <r>
    <n v="159"/>
    <x v="5"/>
    <x v="2"/>
    <x v="3"/>
    <s v="Bachelor"/>
    <s v="Engineer"/>
    <s v="Intern"/>
    <x v="4"/>
    <x v="17"/>
    <n v="80876"/>
    <n v="29"/>
    <n v="16"/>
    <n v="4"/>
    <n v="9"/>
    <n v="53"/>
    <x v="157"/>
    <s v="01-01-10158"/>
  </r>
  <r>
    <n v="160"/>
    <x v="3"/>
    <x v="1"/>
    <x v="1"/>
    <s v="PhD"/>
    <s v="Engineer"/>
    <s v="Intern"/>
    <x v="4"/>
    <x v="15"/>
    <n v="81919"/>
    <n v="24"/>
    <n v="4"/>
    <n v="6"/>
    <n v="6"/>
    <n v="44"/>
    <x v="158"/>
    <s v="01-01-10159"/>
  </r>
  <r>
    <n v="161"/>
    <x v="6"/>
    <x v="2"/>
    <x v="1"/>
    <s v="High School"/>
    <s v="HR Executive"/>
    <s v="Intern"/>
    <x v="3"/>
    <x v="1"/>
    <n v="57103"/>
    <n v="24"/>
    <n v="8"/>
    <n v="12"/>
    <n v="5"/>
    <n v="25"/>
    <x v="159"/>
    <s v="01-01-10160"/>
  </r>
  <r>
    <n v="162"/>
    <x v="2"/>
    <x v="1"/>
    <x v="3"/>
    <s v="High School"/>
    <s v="HR Executive"/>
    <s v="Intern"/>
    <x v="1"/>
    <x v="9"/>
    <n v="66188"/>
    <n v="4"/>
    <n v="9"/>
    <n v="11"/>
    <n v="6"/>
    <n v="40"/>
    <x v="160"/>
    <s v="01-01-10161"/>
  </r>
  <r>
    <n v="163"/>
    <x v="4"/>
    <x v="2"/>
    <x v="2"/>
    <s v="High School"/>
    <s v="Analyst"/>
    <s v="Contract"/>
    <x v="5"/>
    <x v="18"/>
    <n v="35845"/>
    <n v="3"/>
    <n v="5"/>
    <n v="9"/>
    <n v="6"/>
    <n v="25"/>
    <x v="161"/>
    <s v="01-01-10162"/>
  </r>
  <r>
    <n v="164"/>
    <x v="0"/>
    <x v="0"/>
    <x v="2"/>
    <s v="Master"/>
    <s v="Sales Executive"/>
    <s v="Contract"/>
    <x v="0"/>
    <x v="39"/>
    <n v="116698"/>
    <n v="34"/>
    <n v="16"/>
    <n v="8"/>
    <n v="9"/>
    <n v="51"/>
    <x v="162"/>
    <s v="01-01-10163"/>
  </r>
  <r>
    <n v="165"/>
    <x v="0"/>
    <x v="0"/>
    <x v="0"/>
    <s v="Bachelor"/>
    <s v="Developer"/>
    <s v="Contract"/>
    <x v="5"/>
    <x v="3"/>
    <n v="66674"/>
    <n v="23"/>
    <n v="13"/>
    <n v="12"/>
    <n v="4"/>
    <n v="58"/>
    <x v="163"/>
    <s v="01-01-10164"/>
  </r>
  <r>
    <n v="166"/>
    <x v="5"/>
    <x v="2"/>
    <x v="2"/>
    <s v="High School"/>
    <s v="Engineer"/>
    <s v="Intern"/>
    <x v="3"/>
    <x v="8"/>
    <n v="49337"/>
    <n v="23"/>
    <n v="7"/>
    <n v="8"/>
    <n v="2"/>
    <n v="50"/>
    <x v="164"/>
    <s v="01-01-10165"/>
  </r>
  <r>
    <n v="167"/>
    <x v="0"/>
    <x v="2"/>
    <x v="3"/>
    <s v="High School"/>
    <s v="Support Staff"/>
    <s v="Intern"/>
    <x v="6"/>
    <x v="18"/>
    <n v="52313"/>
    <n v="5"/>
    <n v="17"/>
    <n v="7"/>
    <n v="9"/>
    <n v="29"/>
    <x v="165"/>
    <s v="01-01-10166"/>
  </r>
  <r>
    <n v="168"/>
    <x v="3"/>
    <x v="2"/>
    <x v="1"/>
    <s v="Bachelor"/>
    <s v="Sales Executive"/>
    <s v="Permanent"/>
    <x v="5"/>
    <x v="3"/>
    <n v="56943"/>
    <n v="31"/>
    <n v="3"/>
    <n v="14"/>
    <n v="2"/>
    <n v="49"/>
    <x v="166"/>
    <s v="01-01-10167"/>
  </r>
  <r>
    <n v="169"/>
    <x v="6"/>
    <x v="0"/>
    <x v="2"/>
    <s v="High School"/>
    <s v="Support Staff"/>
    <s v="Permanent"/>
    <x v="3"/>
    <x v="11"/>
    <n v="107949"/>
    <n v="6"/>
    <n v="5"/>
    <n v="13"/>
    <n v="9"/>
    <n v="37"/>
    <x v="167"/>
    <s v="01-01-10168"/>
  </r>
  <r>
    <n v="170"/>
    <x v="0"/>
    <x v="2"/>
    <x v="0"/>
    <s v="PhD"/>
    <s v="Analyst"/>
    <s v="Intern"/>
    <x v="6"/>
    <x v="8"/>
    <n v="30276"/>
    <n v="37"/>
    <n v="19"/>
    <n v="9"/>
    <n v="2"/>
    <n v="43"/>
    <x v="168"/>
    <s v="01-01-10169"/>
  </r>
  <r>
    <n v="171"/>
    <x v="0"/>
    <x v="0"/>
    <x v="2"/>
    <s v="Bachelor"/>
    <s v="Analyst"/>
    <s v="Intern"/>
    <x v="6"/>
    <x v="28"/>
    <n v="81151"/>
    <n v="10"/>
    <n v="12"/>
    <n v="2"/>
    <n v="8"/>
    <n v="28"/>
    <x v="169"/>
    <s v="01-01-10170"/>
  </r>
  <r>
    <n v="172"/>
    <x v="4"/>
    <x v="1"/>
    <x v="3"/>
    <s v="Bachelor"/>
    <s v="Analyst"/>
    <s v="Intern"/>
    <x v="0"/>
    <x v="17"/>
    <n v="47611"/>
    <n v="7"/>
    <n v="7"/>
    <n v="3"/>
    <n v="9"/>
    <n v="50"/>
    <x v="170"/>
    <s v="01-01-10171"/>
  </r>
  <r>
    <n v="173"/>
    <x v="4"/>
    <x v="0"/>
    <x v="0"/>
    <s v="Bachelor"/>
    <s v="Manager"/>
    <s v="Intern"/>
    <x v="2"/>
    <x v="10"/>
    <n v="41944"/>
    <n v="39"/>
    <n v="9"/>
    <n v="10"/>
    <n v="9"/>
    <n v="34"/>
    <x v="171"/>
    <s v="01-01-10172"/>
  </r>
  <r>
    <n v="174"/>
    <x v="1"/>
    <x v="0"/>
    <x v="2"/>
    <s v="PhD"/>
    <s v="Support Staff"/>
    <s v="Permanent"/>
    <x v="1"/>
    <x v="38"/>
    <n v="82887"/>
    <n v="38"/>
    <n v="6"/>
    <n v="8"/>
    <n v="9"/>
    <n v="23"/>
    <x v="172"/>
    <s v="01-01-10173"/>
  </r>
  <r>
    <n v="175"/>
    <x v="2"/>
    <x v="1"/>
    <x v="0"/>
    <s v="Bachelor"/>
    <s v="Sales Executive"/>
    <s v="Intern"/>
    <x v="5"/>
    <x v="35"/>
    <n v="111442"/>
    <n v="21"/>
    <n v="17"/>
    <n v="14"/>
    <n v="2"/>
    <n v="59"/>
    <x v="173"/>
    <s v="01-01-10174"/>
  </r>
  <r>
    <n v="176"/>
    <x v="3"/>
    <x v="0"/>
    <x v="3"/>
    <s v="PhD"/>
    <s v="Sales Executive"/>
    <s v="Permanent"/>
    <x v="6"/>
    <x v="2"/>
    <n v="79847"/>
    <n v="20"/>
    <n v="16"/>
    <n v="6"/>
    <n v="4"/>
    <n v="28"/>
    <x v="174"/>
    <s v="01-01-10175"/>
  </r>
  <r>
    <n v="177"/>
    <x v="0"/>
    <x v="2"/>
    <x v="1"/>
    <s v="Bachelor"/>
    <s v="HR Executive"/>
    <s v="Intern"/>
    <x v="5"/>
    <x v="15"/>
    <n v="88653"/>
    <n v="3"/>
    <n v="3"/>
    <n v="10"/>
    <n v="7"/>
    <n v="28"/>
    <x v="175"/>
    <s v="01-01-10176"/>
  </r>
  <r>
    <n v="178"/>
    <x v="0"/>
    <x v="2"/>
    <x v="3"/>
    <s v="Master"/>
    <s v="HR Executive"/>
    <s v="Intern"/>
    <x v="2"/>
    <x v="16"/>
    <n v="116072"/>
    <n v="22"/>
    <n v="4"/>
    <n v="9"/>
    <n v="2"/>
    <n v="45"/>
    <x v="176"/>
    <s v="01-01-10177"/>
  </r>
  <r>
    <n v="179"/>
    <x v="6"/>
    <x v="0"/>
    <x v="3"/>
    <s v="High School"/>
    <s v="Engineer"/>
    <s v="Intern"/>
    <x v="1"/>
    <x v="0"/>
    <n v="86622"/>
    <n v="4"/>
    <n v="10"/>
    <n v="10"/>
    <n v="1"/>
    <n v="23"/>
    <x v="177"/>
    <s v="01-01-10178"/>
  </r>
  <r>
    <n v="180"/>
    <x v="1"/>
    <x v="2"/>
    <x v="3"/>
    <s v="Master"/>
    <s v="HR Executive"/>
    <s v="Permanent"/>
    <x v="2"/>
    <x v="35"/>
    <n v="57810"/>
    <n v="28"/>
    <n v="5"/>
    <n v="4"/>
    <n v="3"/>
    <n v="36"/>
    <x v="178"/>
    <s v="01-01-10179"/>
  </r>
  <r>
    <n v="181"/>
    <x v="2"/>
    <x v="0"/>
    <x v="3"/>
    <s v="High School"/>
    <s v="Analyst"/>
    <s v="Permanent"/>
    <x v="1"/>
    <x v="39"/>
    <n v="107842"/>
    <n v="12"/>
    <n v="10"/>
    <n v="8"/>
    <n v="4"/>
    <n v="35"/>
    <x v="179"/>
    <s v="01-01-10180"/>
  </r>
  <r>
    <n v="182"/>
    <x v="1"/>
    <x v="2"/>
    <x v="1"/>
    <s v="PhD"/>
    <s v="Sales Executive"/>
    <s v="Contract"/>
    <x v="4"/>
    <x v="31"/>
    <n v="40503"/>
    <n v="38"/>
    <n v="12"/>
    <n v="10"/>
    <n v="8"/>
    <n v="34"/>
    <x v="180"/>
    <s v="01-01-10181"/>
  </r>
  <r>
    <n v="183"/>
    <x v="5"/>
    <x v="2"/>
    <x v="1"/>
    <s v="Master"/>
    <s v="Support Staff"/>
    <s v="Intern"/>
    <x v="1"/>
    <x v="33"/>
    <n v="114761"/>
    <n v="36"/>
    <n v="10"/>
    <n v="3"/>
    <n v="6"/>
    <n v="54"/>
    <x v="181"/>
    <s v="01-01-10182"/>
  </r>
  <r>
    <n v="184"/>
    <x v="2"/>
    <x v="0"/>
    <x v="0"/>
    <s v="Bachelor"/>
    <s v="Analyst"/>
    <s v="Contract"/>
    <x v="0"/>
    <x v="28"/>
    <n v="66976"/>
    <n v="5"/>
    <n v="13"/>
    <n v="3"/>
    <n v="2"/>
    <n v="24"/>
    <x v="182"/>
    <s v="01-01-10183"/>
  </r>
  <r>
    <n v="185"/>
    <x v="0"/>
    <x v="2"/>
    <x v="2"/>
    <s v="High School"/>
    <s v="Manager"/>
    <s v="Contract"/>
    <x v="2"/>
    <x v="11"/>
    <n v="41590"/>
    <n v="13"/>
    <n v="11"/>
    <n v="8"/>
    <n v="9"/>
    <n v="24"/>
    <x v="183"/>
    <s v="01-01-10184"/>
  </r>
  <r>
    <n v="186"/>
    <x v="0"/>
    <x v="0"/>
    <x v="1"/>
    <s v="High School"/>
    <s v="HR Executive"/>
    <s v="Permanent"/>
    <x v="6"/>
    <x v="30"/>
    <n v="40886"/>
    <n v="23"/>
    <n v="16"/>
    <n v="5"/>
    <n v="2"/>
    <n v="39"/>
    <x v="184"/>
    <s v="01-01-10185"/>
  </r>
  <r>
    <n v="187"/>
    <x v="2"/>
    <x v="2"/>
    <x v="1"/>
    <s v="Master"/>
    <s v="Analyst"/>
    <s v="Permanent"/>
    <x v="4"/>
    <x v="25"/>
    <n v="42866"/>
    <n v="30"/>
    <n v="8"/>
    <n v="3"/>
    <n v="5"/>
    <n v="34"/>
    <x v="185"/>
    <s v="01-01-10186"/>
  </r>
  <r>
    <n v="188"/>
    <x v="0"/>
    <x v="2"/>
    <x v="2"/>
    <s v="PhD"/>
    <s v="Analyst"/>
    <s v="Contract"/>
    <x v="0"/>
    <x v="17"/>
    <n v="96624"/>
    <n v="37"/>
    <n v="8"/>
    <n v="10"/>
    <n v="4"/>
    <n v="37"/>
    <x v="186"/>
    <s v="01-01-10187"/>
  </r>
  <r>
    <n v="189"/>
    <x v="3"/>
    <x v="1"/>
    <x v="1"/>
    <s v="Master"/>
    <s v="Manager"/>
    <s v="Intern"/>
    <x v="5"/>
    <x v="24"/>
    <n v="98899"/>
    <n v="25"/>
    <n v="8"/>
    <n v="11"/>
    <n v="7"/>
    <n v="21"/>
    <x v="187"/>
    <s v="01-01-10188"/>
  </r>
  <r>
    <n v="190"/>
    <x v="2"/>
    <x v="1"/>
    <x v="3"/>
    <s v="PhD"/>
    <s v="Developer"/>
    <s v="Permanent"/>
    <x v="2"/>
    <x v="28"/>
    <n v="62792"/>
    <n v="27"/>
    <n v="13"/>
    <n v="1"/>
    <n v="8"/>
    <n v="48"/>
    <x v="188"/>
    <s v="01-01-10189"/>
  </r>
  <r>
    <n v="191"/>
    <x v="1"/>
    <x v="0"/>
    <x v="3"/>
    <s v="PhD"/>
    <s v="Sales Executive"/>
    <s v="Intern"/>
    <x v="3"/>
    <x v="26"/>
    <n v="39764"/>
    <n v="14"/>
    <n v="2"/>
    <n v="3"/>
    <n v="5"/>
    <n v="32"/>
    <x v="189"/>
    <s v="01-01-10190"/>
  </r>
  <r>
    <n v="192"/>
    <x v="2"/>
    <x v="1"/>
    <x v="2"/>
    <s v="High School"/>
    <s v="Support Staff"/>
    <s v="Intern"/>
    <x v="3"/>
    <x v="18"/>
    <n v="116156"/>
    <n v="36"/>
    <n v="12"/>
    <n v="12"/>
    <n v="5"/>
    <n v="23"/>
    <x v="190"/>
    <s v="01-01-10191"/>
  </r>
  <r>
    <n v="193"/>
    <x v="0"/>
    <x v="0"/>
    <x v="0"/>
    <s v="Master"/>
    <s v="Engineer"/>
    <s v="Contract"/>
    <x v="6"/>
    <x v="20"/>
    <n v="72727"/>
    <n v="39"/>
    <n v="10"/>
    <n v="9"/>
    <n v="2"/>
    <n v="29"/>
    <x v="191"/>
    <s v="01-01-10192"/>
  </r>
  <r>
    <n v="194"/>
    <x v="3"/>
    <x v="1"/>
    <x v="0"/>
    <s v="Master"/>
    <s v="Developer"/>
    <s v="Contract"/>
    <x v="1"/>
    <x v="21"/>
    <n v="108471"/>
    <n v="16"/>
    <n v="12"/>
    <n v="5"/>
    <n v="8"/>
    <n v="50"/>
    <x v="192"/>
    <s v="01-01-10193"/>
  </r>
  <r>
    <n v="195"/>
    <x v="3"/>
    <x v="2"/>
    <x v="2"/>
    <s v="PhD"/>
    <s v="HR Executive"/>
    <s v="Contract"/>
    <x v="6"/>
    <x v="37"/>
    <n v="38068"/>
    <n v="22"/>
    <n v="11"/>
    <n v="12"/>
    <n v="2"/>
    <n v="27"/>
    <x v="193"/>
    <s v="01-01-10194"/>
  </r>
  <r>
    <n v="196"/>
    <x v="5"/>
    <x v="0"/>
    <x v="2"/>
    <s v="Master"/>
    <s v="Analyst"/>
    <s v="Contract"/>
    <x v="3"/>
    <x v="30"/>
    <n v="37295"/>
    <n v="21"/>
    <n v="15"/>
    <n v="10"/>
    <n v="6"/>
    <n v="22"/>
    <x v="194"/>
    <s v="01-01-10195"/>
  </r>
  <r>
    <n v="197"/>
    <x v="1"/>
    <x v="0"/>
    <x v="3"/>
    <s v="Bachelor"/>
    <s v="Manager"/>
    <s v="Permanent"/>
    <x v="5"/>
    <x v="22"/>
    <n v="71160"/>
    <n v="21"/>
    <n v="16"/>
    <n v="2"/>
    <n v="8"/>
    <n v="28"/>
    <x v="195"/>
    <s v="01-01-10196"/>
  </r>
  <r>
    <n v="198"/>
    <x v="4"/>
    <x v="2"/>
    <x v="0"/>
    <s v="Bachelor"/>
    <s v="Manager"/>
    <s v="Permanent"/>
    <x v="4"/>
    <x v="34"/>
    <n v="41390"/>
    <n v="8"/>
    <n v="17"/>
    <n v="7"/>
    <n v="6"/>
    <n v="49"/>
    <x v="196"/>
    <s v="01-01-10197"/>
  </r>
  <r>
    <n v="199"/>
    <x v="4"/>
    <x v="0"/>
    <x v="1"/>
    <s v="Master"/>
    <s v="Sales Executive"/>
    <s v="Contract"/>
    <x v="4"/>
    <x v="2"/>
    <n v="50131"/>
    <n v="16"/>
    <n v="2"/>
    <n v="2"/>
    <n v="4"/>
    <n v="30"/>
    <x v="197"/>
    <s v="01-01-10198"/>
  </r>
  <r>
    <n v="200"/>
    <x v="2"/>
    <x v="0"/>
    <x v="3"/>
    <s v="Master"/>
    <s v="Developer"/>
    <s v="Permanent"/>
    <x v="2"/>
    <x v="1"/>
    <n v="105969"/>
    <n v="31"/>
    <n v="18"/>
    <n v="4"/>
    <n v="4"/>
    <n v="54"/>
    <x v="198"/>
    <s v="01-01-10199"/>
  </r>
  <r>
    <n v="201"/>
    <x v="5"/>
    <x v="1"/>
    <x v="2"/>
    <s v="PhD"/>
    <s v="Engineer"/>
    <s v="Contract"/>
    <x v="4"/>
    <x v="12"/>
    <n v="45038"/>
    <n v="10"/>
    <n v="12"/>
    <n v="12"/>
    <n v="6"/>
    <n v="56"/>
    <x v="199"/>
    <s v="01-01-10200"/>
  </r>
  <r>
    <n v="202"/>
    <x v="6"/>
    <x v="0"/>
    <x v="0"/>
    <s v="Bachelor"/>
    <s v="Sales Executive"/>
    <s v="Intern"/>
    <x v="2"/>
    <x v="7"/>
    <n v="82327"/>
    <n v="32"/>
    <n v="19"/>
    <n v="7"/>
    <n v="4"/>
    <n v="32"/>
    <x v="200"/>
    <s v="01-01-10201"/>
  </r>
  <r>
    <n v="203"/>
    <x v="2"/>
    <x v="2"/>
    <x v="1"/>
    <s v="Bachelor"/>
    <s v="Analyst"/>
    <s v="Intern"/>
    <x v="2"/>
    <x v="27"/>
    <n v="107064"/>
    <n v="34"/>
    <n v="18"/>
    <n v="4"/>
    <n v="8"/>
    <n v="55"/>
    <x v="201"/>
    <s v="01-01-10202"/>
  </r>
  <r>
    <n v="204"/>
    <x v="5"/>
    <x v="1"/>
    <x v="1"/>
    <s v="High School"/>
    <s v="Sales Executive"/>
    <s v="Intern"/>
    <x v="2"/>
    <x v="31"/>
    <n v="51281"/>
    <n v="9"/>
    <n v="17"/>
    <n v="7"/>
    <n v="9"/>
    <n v="32"/>
    <x v="202"/>
    <s v="01-01-10203"/>
  </r>
  <r>
    <n v="205"/>
    <x v="1"/>
    <x v="1"/>
    <x v="3"/>
    <s v="PhD"/>
    <s v="Support Staff"/>
    <s v="Contract"/>
    <x v="3"/>
    <x v="8"/>
    <n v="84189"/>
    <n v="17"/>
    <n v="6"/>
    <n v="7"/>
    <n v="1"/>
    <n v="31"/>
    <x v="203"/>
    <s v="01-01-10204"/>
  </r>
  <r>
    <n v="206"/>
    <x v="1"/>
    <x v="2"/>
    <x v="0"/>
    <s v="High School"/>
    <s v="Manager"/>
    <s v="Intern"/>
    <x v="3"/>
    <x v="28"/>
    <n v="78511"/>
    <n v="11"/>
    <n v="15"/>
    <n v="1"/>
    <n v="4"/>
    <n v="56"/>
    <x v="204"/>
    <s v="01-01-10205"/>
  </r>
  <r>
    <n v="207"/>
    <x v="1"/>
    <x v="2"/>
    <x v="0"/>
    <s v="Bachelor"/>
    <s v="Manager"/>
    <s v="Permanent"/>
    <x v="1"/>
    <x v="32"/>
    <n v="38605"/>
    <n v="32"/>
    <n v="3"/>
    <n v="6"/>
    <n v="4"/>
    <n v="29"/>
    <x v="205"/>
    <s v="01-01-10206"/>
  </r>
  <r>
    <n v="208"/>
    <x v="1"/>
    <x v="1"/>
    <x v="2"/>
    <s v="PhD"/>
    <s v="HR Executive"/>
    <s v="Intern"/>
    <x v="0"/>
    <x v="36"/>
    <n v="31381"/>
    <n v="10"/>
    <n v="6"/>
    <n v="9"/>
    <n v="2"/>
    <n v="28"/>
    <x v="206"/>
    <s v="01-01-10207"/>
  </r>
  <r>
    <n v="209"/>
    <x v="1"/>
    <x v="0"/>
    <x v="0"/>
    <s v="Master"/>
    <s v="HR Executive"/>
    <s v="Intern"/>
    <x v="2"/>
    <x v="9"/>
    <n v="96634"/>
    <n v="22"/>
    <n v="3"/>
    <n v="2"/>
    <n v="6"/>
    <n v="26"/>
    <x v="207"/>
    <s v="01-01-10208"/>
  </r>
  <r>
    <n v="210"/>
    <x v="5"/>
    <x v="1"/>
    <x v="0"/>
    <s v="PhD"/>
    <s v="Engineer"/>
    <s v="Intern"/>
    <x v="2"/>
    <x v="16"/>
    <n v="49810"/>
    <n v="17"/>
    <n v="1"/>
    <n v="14"/>
    <n v="3"/>
    <n v="21"/>
    <x v="208"/>
    <s v="01-01-10209"/>
  </r>
  <r>
    <n v="211"/>
    <x v="5"/>
    <x v="2"/>
    <x v="3"/>
    <s v="Master"/>
    <s v="Analyst"/>
    <s v="Permanent"/>
    <x v="0"/>
    <x v="20"/>
    <n v="54322"/>
    <n v="4"/>
    <n v="13"/>
    <n v="3"/>
    <n v="7"/>
    <n v="42"/>
    <x v="209"/>
    <s v="01-01-10210"/>
  </r>
  <r>
    <n v="212"/>
    <x v="3"/>
    <x v="1"/>
    <x v="0"/>
    <s v="Master"/>
    <s v="Support Staff"/>
    <s v="Contract"/>
    <x v="6"/>
    <x v="37"/>
    <n v="71869"/>
    <n v="25"/>
    <n v="14"/>
    <n v="10"/>
    <n v="5"/>
    <n v="58"/>
    <x v="210"/>
    <s v="01-01-10211"/>
  </r>
  <r>
    <n v="213"/>
    <x v="4"/>
    <x v="2"/>
    <x v="1"/>
    <s v="PhD"/>
    <s v="Developer"/>
    <s v="Permanent"/>
    <x v="2"/>
    <x v="28"/>
    <n v="62955"/>
    <n v="21"/>
    <n v="13"/>
    <n v="5"/>
    <n v="4"/>
    <n v="59"/>
    <x v="211"/>
    <s v="01-01-10212"/>
  </r>
  <r>
    <n v="214"/>
    <x v="0"/>
    <x v="1"/>
    <x v="3"/>
    <s v="Master"/>
    <s v="Sales Executive"/>
    <s v="Contract"/>
    <x v="1"/>
    <x v="40"/>
    <n v="91388"/>
    <n v="37"/>
    <n v="4"/>
    <n v="9"/>
    <n v="5"/>
    <n v="58"/>
    <x v="212"/>
    <s v="01-01-10213"/>
  </r>
  <r>
    <n v="215"/>
    <x v="1"/>
    <x v="0"/>
    <x v="3"/>
    <s v="High School"/>
    <s v="Engineer"/>
    <s v="Contract"/>
    <x v="4"/>
    <x v="31"/>
    <n v="40207"/>
    <n v="38"/>
    <n v="7"/>
    <n v="4"/>
    <n v="8"/>
    <n v="40"/>
    <x v="213"/>
    <s v="01-01-10214"/>
  </r>
  <r>
    <n v="216"/>
    <x v="6"/>
    <x v="1"/>
    <x v="2"/>
    <s v="Bachelor"/>
    <s v="Analyst"/>
    <s v="Intern"/>
    <x v="4"/>
    <x v="38"/>
    <n v="117329"/>
    <n v="1"/>
    <n v="10"/>
    <n v="1"/>
    <n v="3"/>
    <n v="42"/>
    <x v="214"/>
    <s v="01-01-10215"/>
  </r>
  <r>
    <n v="217"/>
    <x v="0"/>
    <x v="1"/>
    <x v="0"/>
    <s v="Master"/>
    <s v="HR Executive"/>
    <s v="Contract"/>
    <x v="5"/>
    <x v="11"/>
    <n v="97628"/>
    <n v="25"/>
    <n v="7"/>
    <n v="4"/>
    <n v="7"/>
    <n v="48"/>
    <x v="215"/>
    <s v="01-01-10216"/>
  </r>
  <r>
    <n v="218"/>
    <x v="5"/>
    <x v="2"/>
    <x v="2"/>
    <s v="High School"/>
    <s v="Sales Executive"/>
    <s v="Permanent"/>
    <x v="5"/>
    <x v="21"/>
    <n v="58220"/>
    <n v="36"/>
    <n v="15"/>
    <n v="6"/>
    <n v="6"/>
    <n v="33"/>
    <x v="216"/>
    <s v="01-01-10217"/>
  </r>
  <r>
    <n v="219"/>
    <x v="6"/>
    <x v="2"/>
    <x v="1"/>
    <s v="Master"/>
    <s v="HR Executive"/>
    <s v="Permanent"/>
    <x v="4"/>
    <x v="33"/>
    <n v="114050"/>
    <n v="17"/>
    <n v="15"/>
    <n v="5"/>
    <n v="1"/>
    <n v="45"/>
    <x v="217"/>
    <s v="01-01-10218"/>
  </r>
  <r>
    <n v="220"/>
    <x v="6"/>
    <x v="2"/>
    <x v="3"/>
    <s v="Bachelor"/>
    <s v="Sales Executive"/>
    <s v="Contract"/>
    <x v="4"/>
    <x v="2"/>
    <n v="104085"/>
    <n v="24"/>
    <n v="4"/>
    <n v="14"/>
    <n v="7"/>
    <n v="24"/>
    <x v="218"/>
    <s v="01-01-10219"/>
  </r>
  <r>
    <n v="221"/>
    <x v="6"/>
    <x v="1"/>
    <x v="3"/>
    <s v="High School"/>
    <s v="Developer"/>
    <s v="Intern"/>
    <x v="3"/>
    <x v="33"/>
    <n v="52031"/>
    <n v="2"/>
    <n v="6"/>
    <n v="13"/>
    <n v="7"/>
    <n v="50"/>
    <x v="219"/>
    <s v="01-01-10220"/>
  </r>
  <r>
    <n v="222"/>
    <x v="3"/>
    <x v="0"/>
    <x v="3"/>
    <s v="Bachelor"/>
    <s v="Analyst"/>
    <s v="Intern"/>
    <x v="1"/>
    <x v="17"/>
    <n v="100721"/>
    <n v="15"/>
    <n v="5"/>
    <n v="1"/>
    <n v="1"/>
    <n v="44"/>
    <x v="220"/>
    <s v="01-01-10221"/>
  </r>
  <r>
    <n v="223"/>
    <x v="5"/>
    <x v="2"/>
    <x v="1"/>
    <s v="Bachelor"/>
    <s v="Sales Executive"/>
    <s v="Permanent"/>
    <x v="0"/>
    <x v="27"/>
    <n v="110807"/>
    <n v="32"/>
    <n v="12"/>
    <n v="4"/>
    <n v="9"/>
    <n v="50"/>
    <x v="221"/>
    <s v="01-01-10222"/>
  </r>
  <r>
    <n v="224"/>
    <x v="6"/>
    <x v="2"/>
    <x v="1"/>
    <s v="High School"/>
    <s v="Support Staff"/>
    <s v="Intern"/>
    <x v="5"/>
    <x v="32"/>
    <n v="101312"/>
    <n v="39"/>
    <n v="1"/>
    <n v="6"/>
    <n v="6"/>
    <n v="39"/>
    <x v="222"/>
    <s v="01-01-10223"/>
  </r>
  <r>
    <n v="225"/>
    <x v="1"/>
    <x v="1"/>
    <x v="2"/>
    <s v="High School"/>
    <s v="Engineer"/>
    <s v="Contract"/>
    <x v="3"/>
    <x v="36"/>
    <n v="89766"/>
    <n v="6"/>
    <n v="8"/>
    <n v="13"/>
    <n v="2"/>
    <n v="36"/>
    <x v="223"/>
    <s v="01-01-10224"/>
  </r>
  <r>
    <n v="226"/>
    <x v="2"/>
    <x v="2"/>
    <x v="2"/>
    <s v="High School"/>
    <s v="Manager"/>
    <s v="Contract"/>
    <x v="3"/>
    <x v="34"/>
    <n v="42449"/>
    <n v="1"/>
    <n v="1"/>
    <n v="10"/>
    <n v="5"/>
    <n v="21"/>
    <x v="224"/>
    <s v="01-01-10225"/>
  </r>
  <r>
    <n v="227"/>
    <x v="6"/>
    <x v="0"/>
    <x v="2"/>
    <s v="PhD"/>
    <s v="Support Staff"/>
    <s v="Permanent"/>
    <x v="0"/>
    <x v="28"/>
    <n v="119833"/>
    <n v="23"/>
    <n v="5"/>
    <n v="10"/>
    <n v="4"/>
    <n v="44"/>
    <x v="225"/>
    <s v="01-01-10226"/>
  </r>
  <r>
    <n v="228"/>
    <x v="3"/>
    <x v="0"/>
    <x v="0"/>
    <s v="High School"/>
    <s v="Support Staff"/>
    <s v="Contract"/>
    <x v="3"/>
    <x v="6"/>
    <n v="86699"/>
    <n v="39"/>
    <n v="6"/>
    <n v="14"/>
    <n v="7"/>
    <n v="32"/>
    <x v="226"/>
    <s v="01-01-10227"/>
  </r>
  <r>
    <n v="229"/>
    <x v="0"/>
    <x v="2"/>
    <x v="3"/>
    <s v="High School"/>
    <s v="Engineer"/>
    <s v="Permanent"/>
    <x v="1"/>
    <x v="39"/>
    <n v="111253"/>
    <n v="17"/>
    <n v="3"/>
    <n v="4"/>
    <n v="8"/>
    <n v="58"/>
    <x v="227"/>
    <s v="01-01-10228"/>
  </r>
  <r>
    <n v="230"/>
    <x v="5"/>
    <x v="2"/>
    <x v="3"/>
    <s v="High School"/>
    <s v="Manager"/>
    <s v="Contract"/>
    <x v="4"/>
    <x v="32"/>
    <n v="76092"/>
    <n v="34"/>
    <n v="15"/>
    <n v="14"/>
    <n v="1"/>
    <n v="47"/>
    <x v="228"/>
    <s v="01-01-10229"/>
  </r>
  <r>
    <n v="231"/>
    <x v="3"/>
    <x v="1"/>
    <x v="2"/>
    <s v="High School"/>
    <s v="Support Staff"/>
    <s v="Permanent"/>
    <x v="2"/>
    <x v="30"/>
    <n v="93671"/>
    <n v="29"/>
    <n v="5"/>
    <n v="9"/>
    <n v="5"/>
    <n v="25"/>
    <x v="229"/>
    <s v="01-01-10230"/>
  </r>
  <r>
    <n v="232"/>
    <x v="6"/>
    <x v="0"/>
    <x v="3"/>
    <s v="Master"/>
    <s v="Sales Executive"/>
    <s v="Intern"/>
    <x v="0"/>
    <x v="7"/>
    <n v="40350"/>
    <n v="9"/>
    <n v="14"/>
    <n v="5"/>
    <n v="3"/>
    <n v="22"/>
    <x v="230"/>
    <s v="01-01-10231"/>
  </r>
  <r>
    <n v="233"/>
    <x v="5"/>
    <x v="0"/>
    <x v="2"/>
    <s v="PhD"/>
    <s v="Sales Executive"/>
    <s v="Contract"/>
    <x v="4"/>
    <x v="26"/>
    <n v="98487"/>
    <n v="13"/>
    <n v="18"/>
    <n v="8"/>
    <n v="1"/>
    <n v="54"/>
    <x v="231"/>
    <s v="01-01-10232"/>
  </r>
  <r>
    <n v="234"/>
    <x v="2"/>
    <x v="2"/>
    <x v="0"/>
    <s v="Bachelor"/>
    <s v="Sales Executive"/>
    <s v="Contract"/>
    <x v="4"/>
    <x v="5"/>
    <n v="47622"/>
    <n v="6"/>
    <n v="16"/>
    <n v="9"/>
    <n v="3"/>
    <n v="37"/>
    <x v="232"/>
    <s v="01-01-10233"/>
  </r>
  <r>
    <n v="235"/>
    <x v="6"/>
    <x v="1"/>
    <x v="0"/>
    <s v="High School"/>
    <s v="Manager"/>
    <s v="Permanent"/>
    <x v="6"/>
    <x v="32"/>
    <n v="100263"/>
    <n v="6"/>
    <n v="6"/>
    <n v="10"/>
    <n v="6"/>
    <n v="30"/>
    <x v="233"/>
    <s v="01-01-10234"/>
  </r>
  <r>
    <n v="236"/>
    <x v="3"/>
    <x v="0"/>
    <x v="1"/>
    <s v="Master"/>
    <s v="Support Staff"/>
    <s v="Permanent"/>
    <x v="0"/>
    <x v="3"/>
    <n v="83117"/>
    <n v="20"/>
    <n v="14"/>
    <n v="5"/>
    <n v="7"/>
    <n v="39"/>
    <x v="234"/>
    <s v="01-01-10235"/>
  </r>
  <r>
    <n v="237"/>
    <x v="4"/>
    <x v="0"/>
    <x v="0"/>
    <s v="Master"/>
    <s v="Manager"/>
    <s v="Contract"/>
    <x v="3"/>
    <x v="27"/>
    <n v="88394"/>
    <n v="3"/>
    <n v="8"/>
    <n v="6"/>
    <n v="8"/>
    <n v="24"/>
    <x v="235"/>
    <s v="01-01-10236"/>
  </r>
  <r>
    <n v="238"/>
    <x v="1"/>
    <x v="1"/>
    <x v="2"/>
    <s v="Master"/>
    <s v="Sales Executive"/>
    <s v="Permanent"/>
    <x v="2"/>
    <x v="2"/>
    <n v="53782"/>
    <n v="17"/>
    <n v="7"/>
    <n v="1"/>
    <n v="4"/>
    <n v="38"/>
    <x v="236"/>
    <s v="01-01-10237"/>
  </r>
  <r>
    <n v="239"/>
    <x v="0"/>
    <x v="1"/>
    <x v="0"/>
    <s v="Bachelor"/>
    <s v="Engineer"/>
    <s v="Contract"/>
    <x v="0"/>
    <x v="15"/>
    <n v="58454"/>
    <n v="12"/>
    <n v="8"/>
    <n v="11"/>
    <n v="3"/>
    <n v="41"/>
    <x v="237"/>
    <s v="01-01-10238"/>
  </r>
  <r>
    <n v="240"/>
    <x v="3"/>
    <x v="0"/>
    <x v="1"/>
    <s v="High School"/>
    <s v="Support Staff"/>
    <s v="Intern"/>
    <x v="3"/>
    <x v="6"/>
    <n v="97904"/>
    <n v="1"/>
    <n v="13"/>
    <n v="12"/>
    <n v="5"/>
    <n v="38"/>
    <x v="238"/>
    <s v="01-01-10239"/>
  </r>
  <r>
    <n v="241"/>
    <x v="5"/>
    <x v="0"/>
    <x v="3"/>
    <s v="PhD"/>
    <s v="Support Staff"/>
    <s v="Permanent"/>
    <x v="4"/>
    <x v="1"/>
    <n v="45592"/>
    <n v="17"/>
    <n v="6"/>
    <n v="7"/>
    <n v="9"/>
    <n v="35"/>
    <x v="239"/>
    <s v="01-01-10240"/>
  </r>
  <r>
    <n v="242"/>
    <x v="6"/>
    <x v="1"/>
    <x v="2"/>
    <s v="PhD"/>
    <s v="HR Executive"/>
    <s v="Contract"/>
    <x v="2"/>
    <x v="13"/>
    <n v="52173"/>
    <n v="3"/>
    <n v="18"/>
    <n v="4"/>
    <n v="6"/>
    <n v="43"/>
    <x v="240"/>
    <s v="01-01-10241"/>
  </r>
  <r>
    <n v="243"/>
    <x v="1"/>
    <x v="0"/>
    <x v="3"/>
    <s v="Master"/>
    <s v="HR Executive"/>
    <s v="Intern"/>
    <x v="3"/>
    <x v="6"/>
    <n v="63204"/>
    <n v="26"/>
    <n v="2"/>
    <n v="11"/>
    <n v="9"/>
    <n v="23"/>
    <x v="28"/>
    <s v="01-01-10242"/>
  </r>
  <r>
    <n v="244"/>
    <x v="6"/>
    <x v="2"/>
    <x v="1"/>
    <s v="Bachelor"/>
    <s v="Developer"/>
    <s v="Intern"/>
    <x v="1"/>
    <x v="37"/>
    <n v="65596"/>
    <n v="15"/>
    <n v="8"/>
    <n v="2"/>
    <n v="6"/>
    <n v="34"/>
    <x v="241"/>
    <s v="01-01-10243"/>
  </r>
  <r>
    <n v="245"/>
    <x v="5"/>
    <x v="2"/>
    <x v="1"/>
    <s v="Bachelor"/>
    <s v="Analyst"/>
    <s v="Contract"/>
    <x v="3"/>
    <x v="18"/>
    <n v="64324"/>
    <n v="36"/>
    <n v="11"/>
    <n v="5"/>
    <n v="2"/>
    <n v="44"/>
    <x v="242"/>
    <s v="01-01-10244"/>
  </r>
  <r>
    <n v="246"/>
    <x v="6"/>
    <x v="1"/>
    <x v="1"/>
    <s v="Bachelor"/>
    <s v="HR Executive"/>
    <s v="Permanent"/>
    <x v="6"/>
    <x v="30"/>
    <n v="91202"/>
    <n v="32"/>
    <n v="1"/>
    <n v="12"/>
    <n v="5"/>
    <n v="54"/>
    <x v="243"/>
    <s v="01-01-10245"/>
  </r>
  <r>
    <n v="247"/>
    <x v="4"/>
    <x v="1"/>
    <x v="3"/>
    <s v="PhD"/>
    <s v="Manager"/>
    <s v="Contract"/>
    <x v="4"/>
    <x v="14"/>
    <n v="119400"/>
    <n v="32"/>
    <n v="6"/>
    <n v="3"/>
    <n v="9"/>
    <n v="33"/>
    <x v="244"/>
    <s v="01-01-10246"/>
  </r>
  <r>
    <n v="248"/>
    <x v="1"/>
    <x v="1"/>
    <x v="3"/>
    <s v="Master"/>
    <s v="HR Executive"/>
    <s v="Intern"/>
    <x v="3"/>
    <x v="32"/>
    <n v="60750"/>
    <n v="4"/>
    <n v="16"/>
    <n v="6"/>
    <n v="8"/>
    <n v="38"/>
    <x v="245"/>
    <s v="01-01-10247"/>
  </r>
  <r>
    <n v="249"/>
    <x v="1"/>
    <x v="2"/>
    <x v="3"/>
    <s v="High School"/>
    <s v="Developer"/>
    <s v="Contract"/>
    <x v="5"/>
    <x v="37"/>
    <n v="106112"/>
    <n v="18"/>
    <n v="12"/>
    <n v="8"/>
    <n v="7"/>
    <n v="57"/>
    <x v="246"/>
    <s v="01-01-10248"/>
  </r>
  <r>
    <n v="250"/>
    <x v="5"/>
    <x v="0"/>
    <x v="3"/>
    <s v="PhD"/>
    <s v="Support Staff"/>
    <s v="Permanent"/>
    <x v="5"/>
    <x v="6"/>
    <n v="46566"/>
    <n v="19"/>
    <n v="11"/>
    <n v="7"/>
    <n v="1"/>
    <n v="55"/>
    <x v="247"/>
    <s v="01-01-10249"/>
  </r>
  <r>
    <n v="251"/>
    <x v="0"/>
    <x v="2"/>
    <x v="1"/>
    <s v="Master"/>
    <s v="Developer"/>
    <s v="Intern"/>
    <x v="6"/>
    <x v="32"/>
    <n v="37190"/>
    <n v="35"/>
    <n v="10"/>
    <n v="3"/>
    <n v="4"/>
    <n v="26"/>
    <x v="248"/>
    <s v="01-01-10250"/>
  </r>
  <r>
    <n v="252"/>
    <x v="4"/>
    <x v="0"/>
    <x v="1"/>
    <s v="Master"/>
    <s v="Support Staff"/>
    <s v="Contract"/>
    <x v="1"/>
    <x v="27"/>
    <n v="118607"/>
    <n v="14"/>
    <n v="3"/>
    <n v="8"/>
    <n v="7"/>
    <n v="49"/>
    <x v="249"/>
    <s v="01-01-10251"/>
  </r>
  <r>
    <n v="253"/>
    <x v="3"/>
    <x v="2"/>
    <x v="2"/>
    <s v="High School"/>
    <s v="Engineer"/>
    <s v="Permanent"/>
    <x v="4"/>
    <x v="36"/>
    <n v="68333"/>
    <n v="33"/>
    <n v="13"/>
    <n v="2"/>
    <n v="7"/>
    <n v="38"/>
    <x v="250"/>
    <s v="01-01-10252"/>
  </r>
  <r>
    <n v="254"/>
    <x v="6"/>
    <x v="0"/>
    <x v="2"/>
    <s v="High School"/>
    <s v="Engineer"/>
    <s v="Intern"/>
    <x v="0"/>
    <x v="26"/>
    <n v="110905"/>
    <n v="14"/>
    <n v="3"/>
    <n v="10"/>
    <n v="6"/>
    <n v="44"/>
    <x v="251"/>
    <s v="01-01-10253"/>
  </r>
  <r>
    <n v="255"/>
    <x v="2"/>
    <x v="2"/>
    <x v="3"/>
    <s v="High School"/>
    <s v="Support Staff"/>
    <s v="Permanent"/>
    <x v="6"/>
    <x v="16"/>
    <n v="119571"/>
    <n v="34"/>
    <n v="15"/>
    <n v="9"/>
    <n v="8"/>
    <n v="35"/>
    <x v="252"/>
    <s v="01-01-10254"/>
  </r>
  <r>
    <n v="256"/>
    <x v="6"/>
    <x v="1"/>
    <x v="0"/>
    <s v="Bachelor"/>
    <s v="Analyst"/>
    <s v="Intern"/>
    <x v="1"/>
    <x v="39"/>
    <n v="31589"/>
    <n v="4"/>
    <n v="16"/>
    <n v="4"/>
    <n v="6"/>
    <n v="59"/>
    <x v="253"/>
    <s v="01-01-10255"/>
  </r>
  <r>
    <n v="257"/>
    <x v="6"/>
    <x v="2"/>
    <x v="0"/>
    <s v="High School"/>
    <s v="HR Executive"/>
    <s v="Contract"/>
    <x v="0"/>
    <x v="37"/>
    <n v="55235"/>
    <n v="24"/>
    <n v="13"/>
    <n v="1"/>
    <n v="3"/>
    <n v="27"/>
    <x v="254"/>
    <s v="01-01-10256"/>
  </r>
  <r>
    <n v="258"/>
    <x v="3"/>
    <x v="0"/>
    <x v="1"/>
    <s v="Master"/>
    <s v="Manager"/>
    <s v="Permanent"/>
    <x v="5"/>
    <x v="11"/>
    <n v="30159"/>
    <n v="29"/>
    <n v="17"/>
    <n v="8"/>
    <n v="4"/>
    <n v="37"/>
    <x v="255"/>
    <s v="01-01-10257"/>
  </r>
  <r>
    <n v="259"/>
    <x v="6"/>
    <x v="2"/>
    <x v="1"/>
    <s v="High School"/>
    <s v="Manager"/>
    <s v="Intern"/>
    <x v="5"/>
    <x v="7"/>
    <n v="42145"/>
    <n v="19"/>
    <n v="3"/>
    <n v="7"/>
    <n v="3"/>
    <n v="47"/>
    <x v="256"/>
    <s v="01-01-10258"/>
  </r>
  <r>
    <n v="260"/>
    <x v="4"/>
    <x v="2"/>
    <x v="1"/>
    <s v="Master"/>
    <s v="Sales Executive"/>
    <s v="Permanent"/>
    <x v="0"/>
    <x v="32"/>
    <n v="110909"/>
    <n v="6"/>
    <n v="11"/>
    <n v="11"/>
    <n v="1"/>
    <n v="35"/>
    <x v="257"/>
    <s v="01-01-10259"/>
  </r>
  <r>
    <n v="261"/>
    <x v="4"/>
    <x v="2"/>
    <x v="2"/>
    <s v="PhD"/>
    <s v="Support Staff"/>
    <s v="Permanent"/>
    <x v="6"/>
    <x v="35"/>
    <n v="61921"/>
    <n v="33"/>
    <n v="19"/>
    <n v="13"/>
    <n v="5"/>
    <n v="38"/>
    <x v="258"/>
    <s v="01-01-10260"/>
  </r>
  <r>
    <n v="262"/>
    <x v="1"/>
    <x v="1"/>
    <x v="2"/>
    <s v="Bachelor"/>
    <s v="Manager"/>
    <s v="Contract"/>
    <x v="5"/>
    <x v="28"/>
    <n v="46237"/>
    <n v="19"/>
    <n v="11"/>
    <n v="5"/>
    <n v="1"/>
    <n v="36"/>
    <x v="259"/>
    <s v="01-01-10261"/>
  </r>
  <r>
    <n v="263"/>
    <x v="5"/>
    <x v="2"/>
    <x v="1"/>
    <s v="PhD"/>
    <s v="Analyst"/>
    <s v="Permanent"/>
    <x v="4"/>
    <x v="10"/>
    <n v="38244"/>
    <n v="1"/>
    <n v="16"/>
    <n v="10"/>
    <n v="1"/>
    <n v="32"/>
    <x v="260"/>
    <s v="01-01-10262"/>
  </r>
  <r>
    <n v="264"/>
    <x v="0"/>
    <x v="1"/>
    <x v="1"/>
    <s v="PhD"/>
    <s v="Support Staff"/>
    <s v="Intern"/>
    <x v="2"/>
    <x v="32"/>
    <n v="44743"/>
    <n v="5"/>
    <n v="3"/>
    <n v="13"/>
    <n v="2"/>
    <n v="26"/>
    <x v="261"/>
    <s v="01-01-10263"/>
  </r>
  <r>
    <n v="265"/>
    <x v="2"/>
    <x v="1"/>
    <x v="1"/>
    <s v="Master"/>
    <s v="Analyst"/>
    <s v="Intern"/>
    <x v="3"/>
    <x v="39"/>
    <n v="76101"/>
    <n v="27"/>
    <n v="6"/>
    <n v="5"/>
    <n v="4"/>
    <n v="46"/>
    <x v="262"/>
    <s v="01-01-10264"/>
  </r>
  <r>
    <n v="266"/>
    <x v="6"/>
    <x v="2"/>
    <x v="0"/>
    <s v="PhD"/>
    <s v="Manager"/>
    <s v="Intern"/>
    <x v="0"/>
    <x v="10"/>
    <n v="114227"/>
    <n v="16"/>
    <n v="14"/>
    <n v="7"/>
    <n v="6"/>
    <n v="29"/>
    <x v="263"/>
    <s v="01-01-10265"/>
  </r>
  <r>
    <n v="267"/>
    <x v="6"/>
    <x v="2"/>
    <x v="2"/>
    <s v="Master"/>
    <s v="Manager"/>
    <s v="Intern"/>
    <x v="0"/>
    <x v="12"/>
    <n v="86378"/>
    <n v="6"/>
    <n v="18"/>
    <n v="5"/>
    <n v="8"/>
    <n v="53"/>
    <x v="264"/>
    <s v="01-01-10266"/>
  </r>
  <r>
    <n v="268"/>
    <x v="3"/>
    <x v="2"/>
    <x v="0"/>
    <s v="High School"/>
    <s v="Sales Executive"/>
    <s v="Contract"/>
    <x v="5"/>
    <x v="12"/>
    <n v="101126"/>
    <n v="13"/>
    <n v="17"/>
    <n v="8"/>
    <n v="3"/>
    <n v="55"/>
    <x v="265"/>
    <s v="01-01-10267"/>
  </r>
  <r>
    <n v="269"/>
    <x v="5"/>
    <x v="0"/>
    <x v="0"/>
    <s v="High School"/>
    <s v="Manager"/>
    <s v="Permanent"/>
    <x v="6"/>
    <x v="18"/>
    <n v="86071"/>
    <n v="35"/>
    <n v="4"/>
    <n v="11"/>
    <n v="1"/>
    <n v="44"/>
    <x v="266"/>
    <s v="01-01-10268"/>
  </r>
  <r>
    <n v="270"/>
    <x v="4"/>
    <x v="2"/>
    <x v="1"/>
    <s v="Master"/>
    <s v="Support Staff"/>
    <s v="Contract"/>
    <x v="4"/>
    <x v="34"/>
    <n v="101121"/>
    <n v="19"/>
    <n v="15"/>
    <n v="13"/>
    <n v="3"/>
    <n v="25"/>
    <x v="267"/>
    <s v="01-01-10269"/>
  </r>
  <r>
    <n v="271"/>
    <x v="2"/>
    <x v="1"/>
    <x v="1"/>
    <s v="High School"/>
    <s v="Engineer"/>
    <s v="Permanent"/>
    <x v="6"/>
    <x v="24"/>
    <n v="104763"/>
    <n v="12"/>
    <n v="11"/>
    <n v="6"/>
    <n v="3"/>
    <n v="43"/>
    <x v="268"/>
    <s v="01-01-10270"/>
  </r>
  <r>
    <n v="272"/>
    <x v="1"/>
    <x v="2"/>
    <x v="3"/>
    <s v="Bachelor"/>
    <s v="Support Staff"/>
    <s v="Permanent"/>
    <x v="1"/>
    <x v="10"/>
    <n v="42237"/>
    <n v="16"/>
    <n v="3"/>
    <n v="13"/>
    <n v="5"/>
    <n v="37"/>
    <x v="269"/>
    <s v="01-01-10271"/>
  </r>
  <r>
    <n v="273"/>
    <x v="4"/>
    <x v="0"/>
    <x v="3"/>
    <s v="PhD"/>
    <s v="Support Staff"/>
    <s v="Permanent"/>
    <x v="1"/>
    <x v="15"/>
    <n v="45649"/>
    <n v="10"/>
    <n v="3"/>
    <n v="5"/>
    <n v="4"/>
    <n v="42"/>
    <x v="270"/>
    <s v="01-01-10272"/>
  </r>
  <r>
    <n v="274"/>
    <x v="5"/>
    <x v="2"/>
    <x v="0"/>
    <s v="Bachelor"/>
    <s v="Sales Executive"/>
    <s v="Contract"/>
    <x v="2"/>
    <x v="10"/>
    <n v="67713"/>
    <n v="25"/>
    <n v="16"/>
    <n v="9"/>
    <n v="4"/>
    <n v="25"/>
    <x v="271"/>
    <s v="01-01-10273"/>
  </r>
  <r>
    <n v="275"/>
    <x v="0"/>
    <x v="0"/>
    <x v="2"/>
    <s v="PhD"/>
    <s v="Sales Executive"/>
    <s v="Permanent"/>
    <x v="5"/>
    <x v="25"/>
    <n v="103463"/>
    <n v="20"/>
    <n v="5"/>
    <n v="11"/>
    <n v="9"/>
    <n v="48"/>
    <x v="272"/>
    <s v="01-01-10274"/>
  </r>
  <r>
    <n v="276"/>
    <x v="1"/>
    <x v="0"/>
    <x v="1"/>
    <s v="High School"/>
    <s v="Manager"/>
    <s v="Contract"/>
    <x v="5"/>
    <x v="42"/>
    <n v="75409"/>
    <n v="31"/>
    <n v="10"/>
    <n v="2"/>
    <n v="7"/>
    <n v="44"/>
    <x v="273"/>
    <s v="01-01-10275"/>
  </r>
  <r>
    <n v="277"/>
    <x v="0"/>
    <x v="2"/>
    <x v="1"/>
    <s v="Bachelor"/>
    <s v="Developer"/>
    <s v="Intern"/>
    <x v="5"/>
    <x v="39"/>
    <n v="78766"/>
    <n v="4"/>
    <n v="19"/>
    <n v="1"/>
    <n v="4"/>
    <n v="36"/>
    <x v="274"/>
    <s v="01-01-10276"/>
  </r>
  <r>
    <n v="278"/>
    <x v="3"/>
    <x v="1"/>
    <x v="0"/>
    <s v="High School"/>
    <s v="Developer"/>
    <s v="Intern"/>
    <x v="2"/>
    <x v="9"/>
    <n v="76154"/>
    <n v="23"/>
    <n v="4"/>
    <n v="8"/>
    <n v="3"/>
    <n v="43"/>
    <x v="275"/>
    <s v="01-01-10277"/>
  </r>
  <r>
    <n v="279"/>
    <x v="3"/>
    <x v="0"/>
    <x v="3"/>
    <s v="PhD"/>
    <s v="Sales Executive"/>
    <s v="Permanent"/>
    <x v="1"/>
    <x v="28"/>
    <n v="37016"/>
    <n v="2"/>
    <n v="19"/>
    <n v="12"/>
    <n v="6"/>
    <n v="30"/>
    <x v="276"/>
    <s v="01-01-10278"/>
  </r>
  <r>
    <n v="280"/>
    <x v="6"/>
    <x v="2"/>
    <x v="2"/>
    <s v="Master"/>
    <s v="Manager"/>
    <s v="Contract"/>
    <x v="6"/>
    <x v="35"/>
    <n v="109563"/>
    <n v="22"/>
    <n v="11"/>
    <n v="3"/>
    <n v="3"/>
    <n v="45"/>
    <x v="277"/>
    <s v="01-01-10279"/>
  </r>
  <r>
    <n v="281"/>
    <x v="0"/>
    <x v="2"/>
    <x v="3"/>
    <s v="Master"/>
    <s v="Developer"/>
    <s v="Intern"/>
    <x v="2"/>
    <x v="8"/>
    <n v="78688"/>
    <n v="37"/>
    <n v="2"/>
    <n v="14"/>
    <n v="6"/>
    <n v="53"/>
    <x v="92"/>
    <s v="01-01-10280"/>
  </r>
  <r>
    <n v="282"/>
    <x v="5"/>
    <x v="1"/>
    <x v="3"/>
    <s v="Bachelor"/>
    <s v="Manager"/>
    <s v="Contract"/>
    <x v="2"/>
    <x v="8"/>
    <n v="119678"/>
    <n v="8"/>
    <n v="10"/>
    <n v="11"/>
    <n v="9"/>
    <n v="47"/>
    <x v="278"/>
    <s v="01-01-10281"/>
  </r>
  <r>
    <n v="283"/>
    <x v="2"/>
    <x v="0"/>
    <x v="3"/>
    <s v="High School"/>
    <s v="Manager"/>
    <s v="Contract"/>
    <x v="6"/>
    <x v="0"/>
    <n v="84238"/>
    <n v="7"/>
    <n v="11"/>
    <n v="12"/>
    <n v="6"/>
    <n v="22"/>
    <x v="279"/>
    <s v="01-01-10282"/>
  </r>
  <r>
    <n v="284"/>
    <x v="1"/>
    <x v="0"/>
    <x v="3"/>
    <s v="High School"/>
    <s v="Manager"/>
    <s v="Permanent"/>
    <x v="5"/>
    <x v="30"/>
    <n v="88608"/>
    <n v="14"/>
    <n v="16"/>
    <n v="12"/>
    <n v="4"/>
    <n v="30"/>
    <x v="280"/>
    <s v="01-01-10283"/>
  </r>
  <r>
    <n v="285"/>
    <x v="4"/>
    <x v="2"/>
    <x v="1"/>
    <s v="Bachelor"/>
    <s v="HR Executive"/>
    <s v="Intern"/>
    <x v="4"/>
    <x v="4"/>
    <n v="119081"/>
    <n v="3"/>
    <n v="19"/>
    <n v="12"/>
    <n v="5"/>
    <n v="57"/>
    <x v="281"/>
    <s v="01-01-10284"/>
  </r>
  <r>
    <n v="286"/>
    <x v="5"/>
    <x v="2"/>
    <x v="1"/>
    <s v="Master"/>
    <s v="Support Staff"/>
    <s v="Permanent"/>
    <x v="6"/>
    <x v="1"/>
    <n v="61897"/>
    <n v="16"/>
    <n v="11"/>
    <n v="7"/>
    <n v="6"/>
    <n v="33"/>
    <x v="282"/>
    <s v="01-01-10285"/>
  </r>
  <r>
    <n v="287"/>
    <x v="5"/>
    <x v="1"/>
    <x v="3"/>
    <s v="PhD"/>
    <s v="Manager"/>
    <s v="Permanent"/>
    <x v="1"/>
    <x v="11"/>
    <n v="80961"/>
    <n v="19"/>
    <n v="14"/>
    <n v="10"/>
    <n v="3"/>
    <n v="45"/>
    <x v="283"/>
    <s v="01-01-10286"/>
  </r>
  <r>
    <n v="288"/>
    <x v="3"/>
    <x v="1"/>
    <x v="2"/>
    <s v="Bachelor"/>
    <s v="HR Executive"/>
    <s v="Intern"/>
    <x v="0"/>
    <x v="37"/>
    <n v="98703"/>
    <n v="18"/>
    <n v="2"/>
    <n v="13"/>
    <n v="8"/>
    <n v="40"/>
    <x v="284"/>
    <s v="01-01-10287"/>
  </r>
  <r>
    <n v="289"/>
    <x v="0"/>
    <x v="0"/>
    <x v="0"/>
    <s v="PhD"/>
    <s v="Sales Executive"/>
    <s v="Intern"/>
    <x v="0"/>
    <x v="37"/>
    <n v="74757"/>
    <n v="16"/>
    <n v="5"/>
    <n v="11"/>
    <n v="4"/>
    <n v="58"/>
    <x v="285"/>
    <s v="01-01-10288"/>
  </r>
  <r>
    <n v="290"/>
    <x v="6"/>
    <x v="0"/>
    <x v="2"/>
    <s v="Master"/>
    <s v="Developer"/>
    <s v="Contract"/>
    <x v="3"/>
    <x v="12"/>
    <n v="56917"/>
    <n v="8"/>
    <n v="5"/>
    <n v="8"/>
    <n v="8"/>
    <n v="49"/>
    <x v="286"/>
    <s v="01-01-10289"/>
  </r>
  <r>
    <n v="291"/>
    <x v="6"/>
    <x v="2"/>
    <x v="2"/>
    <s v="High School"/>
    <s v="Support Staff"/>
    <s v="Intern"/>
    <x v="3"/>
    <x v="28"/>
    <n v="52736"/>
    <n v="33"/>
    <n v="19"/>
    <n v="13"/>
    <n v="3"/>
    <n v="27"/>
    <x v="287"/>
    <s v="01-01-10290"/>
  </r>
  <r>
    <n v="292"/>
    <x v="1"/>
    <x v="0"/>
    <x v="2"/>
    <s v="Master"/>
    <s v="Engineer"/>
    <s v="Contract"/>
    <x v="2"/>
    <x v="16"/>
    <n v="57990"/>
    <n v="12"/>
    <n v="12"/>
    <n v="13"/>
    <n v="7"/>
    <n v="39"/>
    <x v="288"/>
    <s v="01-01-10291"/>
  </r>
  <r>
    <n v="293"/>
    <x v="3"/>
    <x v="1"/>
    <x v="3"/>
    <s v="Bachelor"/>
    <s v="Developer"/>
    <s v="Contract"/>
    <x v="0"/>
    <x v="17"/>
    <n v="92551"/>
    <n v="11"/>
    <n v="18"/>
    <n v="6"/>
    <n v="9"/>
    <n v="51"/>
    <x v="289"/>
    <s v="01-01-10292"/>
  </r>
  <r>
    <n v="294"/>
    <x v="5"/>
    <x v="1"/>
    <x v="1"/>
    <s v="High School"/>
    <s v="Support Staff"/>
    <s v="Contract"/>
    <x v="4"/>
    <x v="5"/>
    <n v="88161"/>
    <n v="5"/>
    <n v="4"/>
    <n v="12"/>
    <n v="4"/>
    <n v="41"/>
    <x v="290"/>
    <s v="01-01-10293"/>
  </r>
  <r>
    <n v="295"/>
    <x v="2"/>
    <x v="2"/>
    <x v="2"/>
    <s v="Bachelor"/>
    <s v="Engineer"/>
    <s v="Intern"/>
    <x v="5"/>
    <x v="29"/>
    <n v="109623"/>
    <n v="27"/>
    <n v="17"/>
    <n v="10"/>
    <n v="8"/>
    <n v="26"/>
    <x v="291"/>
    <s v="01-01-10294"/>
  </r>
  <r>
    <n v="296"/>
    <x v="3"/>
    <x v="1"/>
    <x v="3"/>
    <s v="Bachelor"/>
    <s v="Developer"/>
    <s v="Permanent"/>
    <x v="1"/>
    <x v="22"/>
    <n v="52440"/>
    <n v="12"/>
    <n v="10"/>
    <n v="14"/>
    <n v="3"/>
    <n v="28"/>
    <x v="292"/>
    <s v="01-01-10295"/>
  </r>
  <r>
    <n v="297"/>
    <x v="1"/>
    <x v="1"/>
    <x v="2"/>
    <s v="Master"/>
    <s v="Support Staff"/>
    <s v="Contract"/>
    <x v="3"/>
    <x v="34"/>
    <n v="65205"/>
    <n v="17"/>
    <n v="6"/>
    <n v="9"/>
    <n v="7"/>
    <n v="20"/>
    <x v="293"/>
    <s v="01-01-10296"/>
  </r>
  <r>
    <n v="298"/>
    <x v="1"/>
    <x v="1"/>
    <x v="2"/>
    <s v="Bachelor"/>
    <s v="Developer"/>
    <s v="Permanent"/>
    <x v="4"/>
    <x v="2"/>
    <n v="110811"/>
    <n v="6"/>
    <n v="14"/>
    <n v="7"/>
    <n v="3"/>
    <n v="48"/>
    <x v="294"/>
    <s v="01-01-10297"/>
  </r>
  <r>
    <n v="299"/>
    <x v="3"/>
    <x v="1"/>
    <x v="3"/>
    <s v="Master"/>
    <s v="Developer"/>
    <s v="Permanent"/>
    <x v="1"/>
    <x v="26"/>
    <n v="85103"/>
    <n v="33"/>
    <n v="11"/>
    <n v="10"/>
    <n v="7"/>
    <n v="27"/>
    <x v="295"/>
    <s v="01-01-10298"/>
  </r>
  <r>
    <n v="300"/>
    <x v="1"/>
    <x v="2"/>
    <x v="1"/>
    <s v="High School"/>
    <s v="Engineer"/>
    <s v="Intern"/>
    <x v="1"/>
    <x v="9"/>
    <n v="100812"/>
    <n v="5"/>
    <n v="11"/>
    <n v="5"/>
    <n v="6"/>
    <n v="23"/>
    <x v="296"/>
    <s v="01-01-10299"/>
  </r>
  <r>
    <n v="301"/>
    <x v="3"/>
    <x v="2"/>
    <x v="1"/>
    <s v="Master"/>
    <s v="Developer"/>
    <s v="Permanent"/>
    <x v="5"/>
    <x v="9"/>
    <n v="71627"/>
    <n v="28"/>
    <n v="18"/>
    <n v="8"/>
    <n v="2"/>
    <n v="54"/>
    <x v="297"/>
    <s v="01-01-10300"/>
  </r>
  <r>
    <n v="302"/>
    <x v="4"/>
    <x v="0"/>
    <x v="0"/>
    <s v="High School"/>
    <s v="Developer"/>
    <s v="Permanent"/>
    <x v="2"/>
    <x v="31"/>
    <n v="49008"/>
    <n v="14"/>
    <n v="18"/>
    <n v="2"/>
    <n v="3"/>
    <n v="22"/>
    <x v="298"/>
    <s v="01-01-10301"/>
  </r>
  <r>
    <n v="303"/>
    <x v="3"/>
    <x v="1"/>
    <x v="3"/>
    <s v="Master"/>
    <s v="Engineer"/>
    <s v="Intern"/>
    <x v="0"/>
    <x v="10"/>
    <n v="101274"/>
    <n v="5"/>
    <n v="11"/>
    <n v="7"/>
    <n v="6"/>
    <n v="59"/>
    <x v="299"/>
    <s v="01-01-10302"/>
  </r>
  <r>
    <n v="304"/>
    <x v="0"/>
    <x v="0"/>
    <x v="0"/>
    <s v="PhD"/>
    <s v="Sales Executive"/>
    <s v="Contract"/>
    <x v="5"/>
    <x v="6"/>
    <n v="62402"/>
    <n v="33"/>
    <n v="12"/>
    <n v="4"/>
    <n v="4"/>
    <n v="26"/>
    <x v="300"/>
    <s v="01-01-10303"/>
  </r>
  <r>
    <n v="305"/>
    <x v="3"/>
    <x v="2"/>
    <x v="0"/>
    <s v="PhD"/>
    <s v="Manager"/>
    <s v="Permanent"/>
    <x v="4"/>
    <x v="3"/>
    <n v="83384"/>
    <n v="19"/>
    <n v="5"/>
    <n v="9"/>
    <n v="6"/>
    <n v="46"/>
    <x v="301"/>
    <s v="01-01-10304"/>
  </r>
  <r>
    <n v="306"/>
    <x v="1"/>
    <x v="2"/>
    <x v="0"/>
    <s v="Bachelor"/>
    <s v="Analyst"/>
    <s v="Intern"/>
    <x v="2"/>
    <x v="42"/>
    <n v="35793"/>
    <n v="22"/>
    <n v="9"/>
    <n v="12"/>
    <n v="1"/>
    <n v="20"/>
    <x v="302"/>
    <s v="01-01-10305"/>
  </r>
  <r>
    <n v="307"/>
    <x v="0"/>
    <x v="2"/>
    <x v="1"/>
    <s v="Master"/>
    <s v="HR Executive"/>
    <s v="Permanent"/>
    <x v="4"/>
    <x v="15"/>
    <n v="35571"/>
    <n v="5"/>
    <n v="9"/>
    <n v="1"/>
    <n v="1"/>
    <n v="46"/>
    <x v="303"/>
    <s v="01-01-10306"/>
  </r>
  <r>
    <n v="308"/>
    <x v="1"/>
    <x v="2"/>
    <x v="3"/>
    <s v="Master"/>
    <s v="Analyst"/>
    <s v="Permanent"/>
    <x v="2"/>
    <x v="26"/>
    <n v="46209"/>
    <n v="2"/>
    <n v="10"/>
    <n v="7"/>
    <n v="3"/>
    <n v="35"/>
    <x v="304"/>
    <s v="01-01-10307"/>
  </r>
  <r>
    <n v="309"/>
    <x v="6"/>
    <x v="2"/>
    <x v="0"/>
    <s v="High School"/>
    <s v="Analyst"/>
    <s v="Contract"/>
    <x v="3"/>
    <x v="8"/>
    <n v="73148"/>
    <n v="30"/>
    <n v="19"/>
    <n v="6"/>
    <n v="8"/>
    <n v="57"/>
    <x v="305"/>
    <s v="01-01-10308"/>
  </r>
  <r>
    <n v="310"/>
    <x v="6"/>
    <x v="2"/>
    <x v="3"/>
    <s v="Bachelor"/>
    <s v="Support Staff"/>
    <s v="Permanent"/>
    <x v="4"/>
    <x v="27"/>
    <n v="32224"/>
    <n v="39"/>
    <n v="1"/>
    <n v="8"/>
    <n v="8"/>
    <n v="26"/>
    <x v="306"/>
    <s v="01-01-10309"/>
  </r>
  <r>
    <n v="311"/>
    <x v="0"/>
    <x v="2"/>
    <x v="3"/>
    <s v="Master"/>
    <s v="Manager"/>
    <s v="Intern"/>
    <x v="5"/>
    <x v="30"/>
    <n v="78695"/>
    <n v="4"/>
    <n v="7"/>
    <n v="5"/>
    <n v="4"/>
    <n v="42"/>
    <x v="307"/>
    <s v="01-01-10310"/>
  </r>
  <r>
    <n v="312"/>
    <x v="4"/>
    <x v="1"/>
    <x v="1"/>
    <s v="Bachelor"/>
    <s v="Support Staff"/>
    <s v="Permanent"/>
    <x v="2"/>
    <x v="42"/>
    <n v="62441"/>
    <n v="33"/>
    <n v="4"/>
    <n v="1"/>
    <n v="6"/>
    <n v="30"/>
    <x v="308"/>
    <s v="01-01-10311"/>
  </r>
  <r>
    <n v="313"/>
    <x v="6"/>
    <x v="0"/>
    <x v="0"/>
    <s v="PhD"/>
    <s v="Manager"/>
    <s v="Contract"/>
    <x v="2"/>
    <x v="12"/>
    <n v="69129"/>
    <n v="13"/>
    <n v="1"/>
    <n v="1"/>
    <n v="8"/>
    <n v="52"/>
    <x v="309"/>
    <s v="01-01-10312"/>
  </r>
  <r>
    <n v="314"/>
    <x v="3"/>
    <x v="2"/>
    <x v="0"/>
    <s v="Master"/>
    <s v="Engineer"/>
    <s v="Contract"/>
    <x v="1"/>
    <x v="14"/>
    <n v="92368"/>
    <n v="20"/>
    <n v="15"/>
    <n v="9"/>
    <n v="7"/>
    <n v="55"/>
    <x v="310"/>
    <s v="01-01-10313"/>
  </r>
  <r>
    <n v="315"/>
    <x v="1"/>
    <x v="1"/>
    <x v="3"/>
    <s v="Master"/>
    <s v="Engineer"/>
    <s v="Intern"/>
    <x v="1"/>
    <x v="18"/>
    <n v="74760"/>
    <n v="7"/>
    <n v="8"/>
    <n v="10"/>
    <n v="7"/>
    <n v="56"/>
    <x v="311"/>
    <s v="01-01-10314"/>
  </r>
  <r>
    <n v="316"/>
    <x v="6"/>
    <x v="1"/>
    <x v="2"/>
    <s v="Bachelor"/>
    <s v="Manager"/>
    <s v="Contract"/>
    <x v="6"/>
    <x v="18"/>
    <n v="53478"/>
    <n v="15"/>
    <n v="12"/>
    <n v="6"/>
    <n v="4"/>
    <n v="36"/>
    <x v="312"/>
    <s v="01-01-10315"/>
  </r>
  <r>
    <n v="317"/>
    <x v="6"/>
    <x v="0"/>
    <x v="1"/>
    <s v="Master"/>
    <s v="Developer"/>
    <s v="Permanent"/>
    <x v="4"/>
    <x v="12"/>
    <n v="101854"/>
    <n v="23"/>
    <n v="18"/>
    <n v="10"/>
    <n v="9"/>
    <n v="54"/>
    <x v="313"/>
    <s v="01-01-10316"/>
  </r>
  <r>
    <n v="318"/>
    <x v="4"/>
    <x v="2"/>
    <x v="1"/>
    <s v="Bachelor"/>
    <s v="Sales Executive"/>
    <s v="Contract"/>
    <x v="1"/>
    <x v="15"/>
    <n v="115716"/>
    <n v="14"/>
    <n v="15"/>
    <n v="5"/>
    <n v="6"/>
    <n v="24"/>
    <x v="314"/>
    <s v="01-01-10317"/>
  </r>
  <r>
    <n v="319"/>
    <x v="0"/>
    <x v="0"/>
    <x v="1"/>
    <s v="Master"/>
    <s v="Developer"/>
    <s v="Intern"/>
    <x v="6"/>
    <x v="9"/>
    <n v="42180"/>
    <n v="23"/>
    <n v="17"/>
    <n v="1"/>
    <n v="3"/>
    <n v="51"/>
    <x v="315"/>
    <s v="01-01-10318"/>
  </r>
  <r>
    <n v="320"/>
    <x v="0"/>
    <x v="2"/>
    <x v="1"/>
    <s v="High School"/>
    <s v="Sales Executive"/>
    <s v="Contract"/>
    <x v="3"/>
    <x v="1"/>
    <n v="45372"/>
    <n v="19"/>
    <n v="14"/>
    <n v="6"/>
    <n v="5"/>
    <n v="22"/>
    <x v="316"/>
    <s v="01-01-10319"/>
  </r>
  <r>
    <n v="321"/>
    <x v="5"/>
    <x v="1"/>
    <x v="0"/>
    <s v="Bachelor"/>
    <s v="Support Staff"/>
    <s v="Contract"/>
    <x v="3"/>
    <x v="15"/>
    <n v="59796"/>
    <n v="29"/>
    <n v="14"/>
    <n v="6"/>
    <n v="5"/>
    <n v="54"/>
    <x v="317"/>
    <s v="01-01-10320"/>
  </r>
  <r>
    <n v="322"/>
    <x v="4"/>
    <x v="1"/>
    <x v="0"/>
    <s v="Master"/>
    <s v="Sales Executive"/>
    <s v="Contract"/>
    <x v="1"/>
    <x v="24"/>
    <n v="88272"/>
    <n v="20"/>
    <n v="18"/>
    <n v="3"/>
    <n v="5"/>
    <n v="33"/>
    <x v="318"/>
    <s v="01-01-10321"/>
  </r>
  <r>
    <n v="323"/>
    <x v="3"/>
    <x v="1"/>
    <x v="2"/>
    <s v="PhD"/>
    <s v="Support Staff"/>
    <s v="Intern"/>
    <x v="4"/>
    <x v="5"/>
    <n v="119963"/>
    <n v="29"/>
    <n v="18"/>
    <n v="13"/>
    <n v="8"/>
    <n v="50"/>
    <x v="319"/>
    <s v="01-01-10322"/>
  </r>
  <r>
    <n v="324"/>
    <x v="0"/>
    <x v="1"/>
    <x v="1"/>
    <s v="Master"/>
    <s v="Engineer"/>
    <s v="Contract"/>
    <x v="2"/>
    <x v="17"/>
    <n v="84040"/>
    <n v="24"/>
    <n v="16"/>
    <n v="8"/>
    <n v="9"/>
    <n v="50"/>
    <x v="320"/>
    <s v="01-01-10323"/>
  </r>
  <r>
    <n v="325"/>
    <x v="1"/>
    <x v="0"/>
    <x v="1"/>
    <s v="PhD"/>
    <s v="Analyst"/>
    <s v="Contract"/>
    <x v="0"/>
    <x v="33"/>
    <n v="105357"/>
    <n v="18"/>
    <n v="1"/>
    <n v="14"/>
    <n v="9"/>
    <n v="36"/>
    <x v="321"/>
    <s v="01-01-10324"/>
  </r>
  <r>
    <n v="326"/>
    <x v="4"/>
    <x v="2"/>
    <x v="3"/>
    <s v="PhD"/>
    <s v="Engineer"/>
    <s v="Permanent"/>
    <x v="4"/>
    <x v="10"/>
    <n v="101368"/>
    <n v="10"/>
    <n v="11"/>
    <n v="1"/>
    <n v="6"/>
    <n v="43"/>
    <x v="322"/>
    <s v="01-01-10325"/>
  </r>
  <r>
    <n v="327"/>
    <x v="6"/>
    <x v="2"/>
    <x v="0"/>
    <s v="High School"/>
    <s v="Engineer"/>
    <s v="Intern"/>
    <x v="5"/>
    <x v="22"/>
    <n v="108356"/>
    <n v="8"/>
    <n v="15"/>
    <n v="1"/>
    <n v="6"/>
    <n v="42"/>
    <x v="323"/>
    <s v="01-01-10326"/>
  </r>
  <r>
    <n v="328"/>
    <x v="1"/>
    <x v="0"/>
    <x v="1"/>
    <s v="Bachelor"/>
    <s v="Analyst"/>
    <s v="Contract"/>
    <x v="3"/>
    <x v="34"/>
    <n v="46211"/>
    <n v="26"/>
    <n v="12"/>
    <n v="6"/>
    <n v="9"/>
    <n v="37"/>
    <x v="324"/>
    <s v="01-01-10327"/>
  </r>
  <r>
    <n v="329"/>
    <x v="1"/>
    <x v="2"/>
    <x v="2"/>
    <s v="Master"/>
    <s v="Sales Executive"/>
    <s v="Intern"/>
    <x v="1"/>
    <x v="2"/>
    <n v="35842"/>
    <n v="29"/>
    <n v="8"/>
    <n v="10"/>
    <n v="4"/>
    <n v="33"/>
    <x v="325"/>
    <s v="01-01-10328"/>
  </r>
  <r>
    <n v="330"/>
    <x v="6"/>
    <x v="1"/>
    <x v="2"/>
    <s v="High School"/>
    <s v="Sales Executive"/>
    <s v="Contract"/>
    <x v="1"/>
    <x v="27"/>
    <n v="93115"/>
    <n v="10"/>
    <n v="6"/>
    <n v="13"/>
    <n v="6"/>
    <n v="34"/>
    <x v="326"/>
    <s v="01-01-10329"/>
  </r>
  <r>
    <n v="331"/>
    <x v="4"/>
    <x v="2"/>
    <x v="0"/>
    <s v="Master"/>
    <s v="Support Staff"/>
    <s v="Contract"/>
    <x v="2"/>
    <x v="21"/>
    <n v="96852"/>
    <n v="17"/>
    <n v="3"/>
    <n v="1"/>
    <n v="4"/>
    <n v="34"/>
    <x v="327"/>
    <s v="01-01-10330"/>
  </r>
  <r>
    <n v="332"/>
    <x v="6"/>
    <x v="1"/>
    <x v="2"/>
    <s v="PhD"/>
    <s v="Developer"/>
    <s v="Contract"/>
    <x v="5"/>
    <x v="15"/>
    <n v="75968"/>
    <n v="2"/>
    <n v="13"/>
    <n v="6"/>
    <n v="1"/>
    <n v="25"/>
    <x v="328"/>
    <s v="01-01-10331"/>
  </r>
  <r>
    <n v="333"/>
    <x v="5"/>
    <x v="0"/>
    <x v="2"/>
    <s v="Bachelor"/>
    <s v="Support Staff"/>
    <s v="Permanent"/>
    <x v="2"/>
    <x v="7"/>
    <n v="47508"/>
    <n v="6"/>
    <n v="13"/>
    <n v="1"/>
    <n v="7"/>
    <n v="46"/>
    <x v="329"/>
    <s v="01-01-10332"/>
  </r>
  <r>
    <n v="334"/>
    <x v="1"/>
    <x v="2"/>
    <x v="0"/>
    <s v="Master"/>
    <s v="Developer"/>
    <s v="Permanent"/>
    <x v="5"/>
    <x v="38"/>
    <n v="52005"/>
    <n v="5"/>
    <n v="2"/>
    <n v="14"/>
    <n v="6"/>
    <n v="34"/>
    <x v="330"/>
    <s v="01-01-10333"/>
  </r>
  <r>
    <n v="335"/>
    <x v="2"/>
    <x v="0"/>
    <x v="1"/>
    <s v="Master"/>
    <s v="Engineer"/>
    <s v="Permanent"/>
    <x v="0"/>
    <x v="16"/>
    <n v="84575"/>
    <n v="28"/>
    <n v="5"/>
    <n v="13"/>
    <n v="9"/>
    <n v="55"/>
    <x v="331"/>
    <s v="01-01-10334"/>
  </r>
  <r>
    <n v="336"/>
    <x v="2"/>
    <x v="2"/>
    <x v="1"/>
    <s v="PhD"/>
    <s v="Analyst"/>
    <s v="Intern"/>
    <x v="3"/>
    <x v="9"/>
    <n v="110742"/>
    <n v="5"/>
    <n v="17"/>
    <n v="6"/>
    <n v="7"/>
    <n v="27"/>
    <x v="332"/>
    <s v="01-01-10335"/>
  </r>
  <r>
    <n v="337"/>
    <x v="3"/>
    <x v="1"/>
    <x v="2"/>
    <s v="Master"/>
    <s v="Engineer"/>
    <s v="Intern"/>
    <x v="1"/>
    <x v="21"/>
    <n v="48971"/>
    <n v="18"/>
    <n v="6"/>
    <n v="3"/>
    <n v="7"/>
    <n v="34"/>
    <x v="333"/>
    <s v="01-01-10336"/>
  </r>
  <r>
    <n v="338"/>
    <x v="0"/>
    <x v="0"/>
    <x v="2"/>
    <s v="Master"/>
    <s v="Manager"/>
    <s v="Permanent"/>
    <x v="1"/>
    <x v="3"/>
    <n v="55599"/>
    <n v="26"/>
    <n v="2"/>
    <n v="14"/>
    <n v="2"/>
    <n v="22"/>
    <x v="334"/>
    <s v="01-01-10337"/>
  </r>
  <r>
    <n v="339"/>
    <x v="6"/>
    <x v="2"/>
    <x v="1"/>
    <s v="PhD"/>
    <s v="Sales Executive"/>
    <s v="Intern"/>
    <x v="0"/>
    <x v="33"/>
    <n v="117592"/>
    <n v="20"/>
    <n v="4"/>
    <n v="14"/>
    <n v="9"/>
    <n v="32"/>
    <x v="335"/>
    <s v="01-01-10338"/>
  </r>
  <r>
    <n v="340"/>
    <x v="6"/>
    <x v="1"/>
    <x v="0"/>
    <s v="High School"/>
    <s v="Developer"/>
    <s v="Contract"/>
    <x v="6"/>
    <x v="34"/>
    <n v="96914"/>
    <n v="27"/>
    <n v="11"/>
    <n v="8"/>
    <n v="9"/>
    <n v="53"/>
    <x v="336"/>
    <s v="01-01-10339"/>
  </r>
  <r>
    <n v="341"/>
    <x v="3"/>
    <x v="0"/>
    <x v="2"/>
    <s v="PhD"/>
    <s v="Support Staff"/>
    <s v="Contract"/>
    <x v="3"/>
    <x v="6"/>
    <n v="97055"/>
    <n v="12"/>
    <n v="8"/>
    <n v="13"/>
    <n v="6"/>
    <n v="43"/>
    <x v="337"/>
    <s v="01-01-10340"/>
  </r>
  <r>
    <n v="342"/>
    <x v="3"/>
    <x v="0"/>
    <x v="3"/>
    <s v="High School"/>
    <s v="Analyst"/>
    <s v="Contract"/>
    <x v="2"/>
    <x v="13"/>
    <n v="117697"/>
    <n v="7"/>
    <n v="12"/>
    <n v="6"/>
    <n v="3"/>
    <n v="59"/>
    <x v="338"/>
    <s v="01-01-10341"/>
  </r>
  <r>
    <n v="343"/>
    <x v="3"/>
    <x v="2"/>
    <x v="0"/>
    <s v="Bachelor"/>
    <s v="Developer"/>
    <s v="Permanent"/>
    <x v="0"/>
    <x v="22"/>
    <n v="35355"/>
    <n v="3"/>
    <n v="8"/>
    <n v="13"/>
    <n v="1"/>
    <n v="51"/>
    <x v="339"/>
    <s v="01-01-10342"/>
  </r>
  <r>
    <n v="344"/>
    <x v="1"/>
    <x v="2"/>
    <x v="2"/>
    <s v="High School"/>
    <s v="Support Staff"/>
    <s v="Intern"/>
    <x v="2"/>
    <x v="42"/>
    <n v="84120"/>
    <n v="10"/>
    <n v="11"/>
    <n v="11"/>
    <n v="4"/>
    <n v="51"/>
    <x v="340"/>
    <s v="01-01-10343"/>
  </r>
  <r>
    <n v="345"/>
    <x v="5"/>
    <x v="2"/>
    <x v="2"/>
    <s v="High School"/>
    <s v="Sales Executive"/>
    <s v="Permanent"/>
    <x v="4"/>
    <x v="28"/>
    <n v="104619"/>
    <n v="34"/>
    <n v="8"/>
    <n v="13"/>
    <n v="3"/>
    <n v="49"/>
    <x v="341"/>
    <s v="01-01-10344"/>
  </r>
  <r>
    <n v="346"/>
    <x v="6"/>
    <x v="1"/>
    <x v="3"/>
    <s v="Bachelor"/>
    <s v="Engineer"/>
    <s v="Intern"/>
    <x v="1"/>
    <x v="26"/>
    <n v="68342"/>
    <n v="25"/>
    <n v="8"/>
    <n v="1"/>
    <n v="1"/>
    <n v="32"/>
    <x v="342"/>
    <s v="01-01-10345"/>
  </r>
  <r>
    <n v="347"/>
    <x v="1"/>
    <x v="2"/>
    <x v="3"/>
    <s v="High School"/>
    <s v="Sales Executive"/>
    <s v="Contract"/>
    <x v="2"/>
    <x v="32"/>
    <n v="115992"/>
    <n v="35"/>
    <n v="17"/>
    <n v="5"/>
    <n v="3"/>
    <n v="20"/>
    <x v="265"/>
    <s v="01-01-10346"/>
  </r>
  <r>
    <n v="348"/>
    <x v="3"/>
    <x v="0"/>
    <x v="1"/>
    <s v="PhD"/>
    <s v="HR Executive"/>
    <s v="Permanent"/>
    <x v="5"/>
    <x v="28"/>
    <n v="108860"/>
    <n v="16"/>
    <n v="16"/>
    <n v="8"/>
    <n v="4"/>
    <n v="53"/>
    <x v="343"/>
    <s v="01-01-10347"/>
  </r>
  <r>
    <n v="349"/>
    <x v="6"/>
    <x v="0"/>
    <x v="0"/>
    <s v="High School"/>
    <s v="Manager"/>
    <s v="Intern"/>
    <x v="2"/>
    <x v="30"/>
    <n v="32257"/>
    <n v="2"/>
    <n v="14"/>
    <n v="3"/>
    <n v="8"/>
    <n v="34"/>
    <x v="344"/>
    <s v="01-01-10348"/>
  </r>
  <r>
    <n v="350"/>
    <x v="1"/>
    <x v="2"/>
    <x v="0"/>
    <s v="Bachelor"/>
    <s v="HR Executive"/>
    <s v="Intern"/>
    <x v="4"/>
    <x v="40"/>
    <n v="57364"/>
    <n v="24"/>
    <n v="11"/>
    <n v="12"/>
    <n v="9"/>
    <n v="33"/>
    <x v="345"/>
    <s v="01-01-10349"/>
  </r>
  <r>
    <n v="351"/>
    <x v="5"/>
    <x v="2"/>
    <x v="1"/>
    <s v="PhD"/>
    <s v="Analyst"/>
    <s v="Contract"/>
    <x v="3"/>
    <x v="27"/>
    <n v="54972"/>
    <n v="10"/>
    <n v="7"/>
    <n v="6"/>
    <n v="3"/>
    <n v="48"/>
    <x v="346"/>
    <s v="01-01-10350"/>
  </r>
  <r>
    <n v="352"/>
    <x v="1"/>
    <x v="0"/>
    <x v="0"/>
    <s v="Bachelor"/>
    <s v="Developer"/>
    <s v="Permanent"/>
    <x v="1"/>
    <x v="34"/>
    <n v="56654"/>
    <n v="38"/>
    <n v="16"/>
    <n v="5"/>
    <n v="6"/>
    <n v="53"/>
    <x v="347"/>
    <s v="01-01-10351"/>
  </r>
  <r>
    <n v="353"/>
    <x v="5"/>
    <x v="1"/>
    <x v="0"/>
    <s v="Bachelor"/>
    <s v="Analyst"/>
    <s v="Permanent"/>
    <x v="0"/>
    <x v="19"/>
    <n v="110769"/>
    <n v="22"/>
    <n v="13"/>
    <n v="6"/>
    <n v="5"/>
    <n v="37"/>
    <x v="348"/>
    <s v="01-01-10352"/>
  </r>
  <r>
    <n v="354"/>
    <x v="3"/>
    <x v="2"/>
    <x v="0"/>
    <s v="Master"/>
    <s v="Engineer"/>
    <s v="Permanent"/>
    <x v="4"/>
    <x v="30"/>
    <n v="111423"/>
    <n v="26"/>
    <n v="15"/>
    <n v="10"/>
    <n v="6"/>
    <n v="26"/>
    <x v="349"/>
    <s v="01-01-10353"/>
  </r>
  <r>
    <n v="355"/>
    <x v="5"/>
    <x v="2"/>
    <x v="0"/>
    <s v="Master"/>
    <s v="Support Staff"/>
    <s v="Contract"/>
    <x v="1"/>
    <x v="11"/>
    <n v="59320"/>
    <n v="39"/>
    <n v="16"/>
    <n v="1"/>
    <n v="4"/>
    <n v="48"/>
    <x v="350"/>
    <s v="01-01-10354"/>
  </r>
  <r>
    <n v="356"/>
    <x v="6"/>
    <x v="0"/>
    <x v="0"/>
    <s v="Bachelor"/>
    <s v="Sales Executive"/>
    <s v="Permanent"/>
    <x v="2"/>
    <x v="3"/>
    <n v="50808"/>
    <n v="27"/>
    <n v="9"/>
    <n v="7"/>
    <n v="6"/>
    <n v="50"/>
    <x v="351"/>
    <s v="01-01-10355"/>
  </r>
  <r>
    <n v="357"/>
    <x v="3"/>
    <x v="2"/>
    <x v="3"/>
    <s v="Bachelor"/>
    <s v="HR Executive"/>
    <s v="Contract"/>
    <x v="3"/>
    <x v="20"/>
    <n v="82389"/>
    <n v="29"/>
    <n v="3"/>
    <n v="9"/>
    <n v="7"/>
    <n v="44"/>
    <x v="352"/>
    <s v="01-01-10356"/>
  </r>
  <r>
    <n v="358"/>
    <x v="6"/>
    <x v="1"/>
    <x v="0"/>
    <s v="Bachelor"/>
    <s v="HR Executive"/>
    <s v="Contract"/>
    <x v="6"/>
    <x v="8"/>
    <n v="64773"/>
    <n v="38"/>
    <n v="19"/>
    <n v="2"/>
    <n v="9"/>
    <n v="57"/>
    <x v="353"/>
    <s v="01-01-10357"/>
  </r>
  <r>
    <n v="359"/>
    <x v="2"/>
    <x v="0"/>
    <x v="3"/>
    <s v="Master"/>
    <s v="Engineer"/>
    <s v="Contract"/>
    <x v="3"/>
    <x v="13"/>
    <n v="81168"/>
    <n v="20"/>
    <n v="5"/>
    <n v="10"/>
    <n v="7"/>
    <n v="33"/>
    <x v="354"/>
    <s v="01-01-10358"/>
  </r>
  <r>
    <n v="360"/>
    <x v="4"/>
    <x v="2"/>
    <x v="0"/>
    <s v="Master"/>
    <s v="HR Executive"/>
    <s v="Intern"/>
    <x v="6"/>
    <x v="19"/>
    <n v="57747"/>
    <n v="27"/>
    <n v="10"/>
    <n v="5"/>
    <n v="6"/>
    <n v="27"/>
    <x v="355"/>
    <s v="01-01-10359"/>
  </r>
  <r>
    <n v="361"/>
    <x v="5"/>
    <x v="0"/>
    <x v="1"/>
    <s v="High School"/>
    <s v="Engineer"/>
    <s v="Permanent"/>
    <x v="5"/>
    <x v="10"/>
    <n v="106396"/>
    <n v="20"/>
    <n v="17"/>
    <n v="10"/>
    <n v="1"/>
    <n v="46"/>
    <x v="356"/>
    <s v="01-01-10360"/>
  </r>
  <r>
    <n v="362"/>
    <x v="4"/>
    <x v="2"/>
    <x v="2"/>
    <s v="High School"/>
    <s v="Analyst"/>
    <s v="Permanent"/>
    <x v="3"/>
    <x v="37"/>
    <n v="113692"/>
    <n v="19"/>
    <n v="15"/>
    <n v="4"/>
    <n v="2"/>
    <n v="21"/>
    <x v="357"/>
    <s v="01-01-10361"/>
  </r>
  <r>
    <n v="363"/>
    <x v="4"/>
    <x v="2"/>
    <x v="3"/>
    <s v="Bachelor"/>
    <s v="Sales Executive"/>
    <s v="Contract"/>
    <x v="1"/>
    <x v="5"/>
    <n v="87505"/>
    <n v="20"/>
    <n v="8"/>
    <n v="6"/>
    <n v="1"/>
    <n v="36"/>
    <x v="358"/>
    <s v="01-01-10362"/>
  </r>
  <r>
    <n v="364"/>
    <x v="5"/>
    <x v="2"/>
    <x v="0"/>
    <s v="PhD"/>
    <s v="Developer"/>
    <s v="Contract"/>
    <x v="6"/>
    <x v="4"/>
    <n v="115896"/>
    <n v="35"/>
    <n v="15"/>
    <n v="6"/>
    <n v="9"/>
    <n v="56"/>
    <x v="359"/>
    <s v="01-01-10363"/>
  </r>
  <r>
    <n v="365"/>
    <x v="3"/>
    <x v="1"/>
    <x v="1"/>
    <s v="PhD"/>
    <s v="Support Staff"/>
    <s v="Permanent"/>
    <x v="0"/>
    <x v="10"/>
    <n v="48135"/>
    <n v="2"/>
    <n v="14"/>
    <n v="11"/>
    <n v="9"/>
    <n v="33"/>
    <x v="360"/>
    <s v="01-01-10364"/>
  </r>
  <r>
    <n v="366"/>
    <x v="2"/>
    <x v="1"/>
    <x v="2"/>
    <s v="Master"/>
    <s v="Developer"/>
    <s v="Contract"/>
    <x v="1"/>
    <x v="16"/>
    <n v="77377"/>
    <n v="30"/>
    <n v="7"/>
    <n v="2"/>
    <n v="7"/>
    <n v="44"/>
    <x v="361"/>
    <s v="01-01-10365"/>
  </r>
  <r>
    <n v="367"/>
    <x v="6"/>
    <x v="0"/>
    <x v="3"/>
    <s v="Master"/>
    <s v="Analyst"/>
    <s v="Permanent"/>
    <x v="0"/>
    <x v="5"/>
    <n v="53554"/>
    <n v="34"/>
    <n v="12"/>
    <n v="2"/>
    <n v="2"/>
    <n v="49"/>
    <x v="362"/>
    <s v="01-01-10366"/>
  </r>
  <r>
    <n v="368"/>
    <x v="1"/>
    <x v="2"/>
    <x v="2"/>
    <s v="Master"/>
    <s v="Support Staff"/>
    <s v="Intern"/>
    <x v="3"/>
    <x v="8"/>
    <n v="92491"/>
    <n v="22"/>
    <n v="17"/>
    <n v="4"/>
    <n v="6"/>
    <n v="48"/>
    <x v="363"/>
    <s v="01-01-10367"/>
  </r>
  <r>
    <n v="369"/>
    <x v="6"/>
    <x v="2"/>
    <x v="1"/>
    <s v="Bachelor"/>
    <s v="HR Executive"/>
    <s v="Contract"/>
    <x v="0"/>
    <x v="20"/>
    <n v="85621"/>
    <n v="3"/>
    <n v="17"/>
    <n v="1"/>
    <n v="4"/>
    <n v="39"/>
    <x v="364"/>
    <s v="01-01-10368"/>
  </r>
  <r>
    <n v="370"/>
    <x v="1"/>
    <x v="1"/>
    <x v="3"/>
    <s v="PhD"/>
    <s v="Manager"/>
    <s v="Permanent"/>
    <x v="6"/>
    <x v="10"/>
    <n v="88283"/>
    <n v="6"/>
    <n v="10"/>
    <n v="9"/>
    <n v="1"/>
    <n v="40"/>
    <x v="365"/>
    <s v="01-01-10369"/>
  </r>
  <r>
    <n v="371"/>
    <x v="6"/>
    <x v="2"/>
    <x v="2"/>
    <s v="High School"/>
    <s v="Analyst"/>
    <s v="Contract"/>
    <x v="1"/>
    <x v="20"/>
    <n v="115140"/>
    <n v="15"/>
    <n v="19"/>
    <n v="14"/>
    <n v="1"/>
    <n v="41"/>
    <x v="366"/>
    <s v="01-01-10370"/>
  </r>
  <r>
    <n v="372"/>
    <x v="5"/>
    <x v="1"/>
    <x v="0"/>
    <s v="Bachelor"/>
    <s v="Analyst"/>
    <s v="Permanent"/>
    <x v="2"/>
    <x v="40"/>
    <n v="46923"/>
    <n v="27"/>
    <n v="14"/>
    <n v="14"/>
    <n v="5"/>
    <n v="54"/>
    <x v="367"/>
    <s v="01-01-10371"/>
  </r>
  <r>
    <n v="373"/>
    <x v="2"/>
    <x v="2"/>
    <x v="3"/>
    <s v="High School"/>
    <s v="Sales Executive"/>
    <s v="Permanent"/>
    <x v="4"/>
    <x v="35"/>
    <n v="77591"/>
    <n v="10"/>
    <n v="11"/>
    <n v="13"/>
    <n v="2"/>
    <n v="56"/>
    <x v="368"/>
    <s v="01-01-10372"/>
  </r>
  <r>
    <n v="374"/>
    <x v="1"/>
    <x v="0"/>
    <x v="2"/>
    <s v="High School"/>
    <s v="Developer"/>
    <s v="Contract"/>
    <x v="6"/>
    <x v="6"/>
    <n v="92261"/>
    <n v="9"/>
    <n v="2"/>
    <n v="7"/>
    <n v="4"/>
    <n v="35"/>
    <x v="369"/>
    <s v="01-01-10373"/>
  </r>
  <r>
    <n v="375"/>
    <x v="0"/>
    <x v="2"/>
    <x v="1"/>
    <s v="Bachelor"/>
    <s v="Analyst"/>
    <s v="Intern"/>
    <x v="6"/>
    <x v="35"/>
    <n v="84336"/>
    <n v="33"/>
    <n v="18"/>
    <n v="12"/>
    <n v="1"/>
    <n v="36"/>
    <x v="370"/>
    <s v="01-01-10374"/>
  </r>
  <r>
    <n v="376"/>
    <x v="3"/>
    <x v="2"/>
    <x v="1"/>
    <s v="High School"/>
    <s v="Analyst"/>
    <s v="Permanent"/>
    <x v="2"/>
    <x v="40"/>
    <n v="104083"/>
    <n v="32"/>
    <n v="7"/>
    <n v="7"/>
    <n v="4"/>
    <n v="35"/>
    <x v="371"/>
    <s v="01-01-10375"/>
  </r>
  <r>
    <n v="377"/>
    <x v="6"/>
    <x v="1"/>
    <x v="3"/>
    <s v="PhD"/>
    <s v="HR Executive"/>
    <s v="Permanent"/>
    <x v="1"/>
    <x v="22"/>
    <n v="90948"/>
    <n v="6"/>
    <n v="12"/>
    <n v="3"/>
    <n v="6"/>
    <n v="21"/>
    <x v="372"/>
    <s v="01-01-10376"/>
  </r>
  <r>
    <n v="378"/>
    <x v="6"/>
    <x v="2"/>
    <x v="2"/>
    <s v="High School"/>
    <s v="HR Executive"/>
    <s v="Permanent"/>
    <x v="1"/>
    <x v="26"/>
    <n v="63002"/>
    <n v="36"/>
    <n v="2"/>
    <n v="11"/>
    <n v="4"/>
    <n v="23"/>
    <x v="373"/>
    <s v="01-01-10377"/>
  </r>
  <r>
    <n v="379"/>
    <x v="1"/>
    <x v="2"/>
    <x v="3"/>
    <s v="PhD"/>
    <s v="Support Staff"/>
    <s v="Intern"/>
    <x v="3"/>
    <x v="6"/>
    <n v="110098"/>
    <n v="2"/>
    <n v="18"/>
    <n v="12"/>
    <n v="1"/>
    <n v="40"/>
    <x v="374"/>
    <s v="01-01-10378"/>
  </r>
  <r>
    <n v="380"/>
    <x v="3"/>
    <x v="1"/>
    <x v="3"/>
    <s v="PhD"/>
    <s v="Engineer"/>
    <s v="Intern"/>
    <x v="0"/>
    <x v="9"/>
    <n v="103016"/>
    <n v="29"/>
    <n v="6"/>
    <n v="3"/>
    <n v="7"/>
    <n v="58"/>
    <x v="375"/>
    <s v="01-01-10379"/>
  </r>
  <r>
    <n v="381"/>
    <x v="3"/>
    <x v="0"/>
    <x v="2"/>
    <s v="PhD"/>
    <s v="Engineer"/>
    <s v="Contract"/>
    <x v="3"/>
    <x v="34"/>
    <n v="56672"/>
    <n v="4"/>
    <n v="10"/>
    <n v="1"/>
    <n v="2"/>
    <n v="53"/>
    <x v="376"/>
    <s v="01-01-10380"/>
  </r>
  <r>
    <n v="382"/>
    <x v="5"/>
    <x v="0"/>
    <x v="2"/>
    <s v="Master"/>
    <s v="Manager"/>
    <s v="Intern"/>
    <x v="2"/>
    <x v="34"/>
    <n v="34213"/>
    <n v="1"/>
    <n v="15"/>
    <n v="3"/>
    <n v="9"/>
    <n v="49"/>
    <x v="377"/>
    <s v="01-01-10381"/>
  </r>
  <r>
    <n v="383"/>
    <x v="0"/>
    <x v="1"/>
    <x v="0"/>
    <s v="High School"/>
    <s v="Engineer"/>
    <s v="Contract"/>
    <x v="3"/>
    <x v="9"/>
    <n v="40293"/>
    <n v="19"/>
    <n v="5"/>
    <n v="3"/>
    <n v="3"/>
    <n v="25"/>
    <x v="378"/>
    <s v="01-01-10382"/>
  </r>
  <r>
    <n v="384"/>
    <x v="5"/>
    <x v="1"/>
    <x v="2"/>
    <s v="Bachelor"/>
    <s v="Sales Executive"/>
    <s v="Contract"/>
    <x v="2"/>
    <x v="11"/>
    <n v="85860"/>
    <n v="26"/>
    <n v="3"/>
    <n v="4"/>
    <n v="8"/>
    <n v="36"/>
    <x v="379"/>
    <s v="01-01-10383"/>
  </r>
  <r>
    <n v="385"/>
    <x v="5"/>
    <x v="1"/>
    <x v="1"/>
    <s v="Bachelor"/>
    <s v="Manager"/>
    <s v="Intern"/>
    <x v="1"/>
    <x v="3"/>
    <n v="92507"/>
    <n v="25"/>
    <n v="5"/>
    <n v="4"/>
    <n v="8"/>
    <n v="58"/>
    <x v="380"/>
    <s v="01-01-10384"/>
  </r>
  <r>
    <n v="386"/>
    <x v="5"/>
    <x v="1"/>
    <x v="3"/>
    <s v="High School"/>
    <s v="Support Staff"/>
    <s v="Contract"/>
    <x v="0"/>
    <x v="20"/>
    <n v="87134"/>
    <n v="10"/>
    <n v="8"/>
    <n v="3"/>
    <n v="3"/>
    <n v="44"/>
    <x v="381"/>
    <s v="01-01-10385"/>
  </r>
  <r>
    <n v="387"/>
    <x v="5"/>
    <x v="1"/>
    <x v="3"/>
    <s v="Master"/>
    <s v="HR Executive"/>
    <s v="Intern"/>
    <x v="3"/>
    <x v="18"/>
    <n v="32100"/>
    <n v="15"/>
    <n v="8"/>
    <n v="10"/>
    <n v="4"/>
    <n v="24"/>
    <x v="382"/>
    <s v="01-01-10386"/>
  </r>
  <r>
    <n v="388"/>
    <x v="5"/>
    <x v="0"/>
    <x v="1"/>
    <s v="Master"/>
    <s v="Engineer"/>
    <s v="Contract"/>
    <x v="6"/>
    <x v="0"/>
    <n v="91997"/>
    <n v="22"/>
    <n v="8"/>
    <n v="12"/>
    <n v="2"/>
    <n v="24"/>
    <x v="383"/>
    <s v="01-01-10387"/>
  </r>
  <r>
    <n v="389"/>
    <x v="2"/>
    <x v="0"/>
    <x v="2"/>
    <s v="PhD"/>
    <s v="Developer"/>
    <s v="Intern"/>
    <x v="5"/>
    <x v="34"/>
    <n v="58172"/>
    <n v="21"/>
    <n v="12"/>
    <n v="8"/>
    <n v="4"/>
    <n v="39"/>
    <x v="384"/>
    <s v="01-01-10388"/>
  </r>
  <r>
    <n v="390"/>
    <x v="3"/>
    <x v="1"/>
    <x v="1"/>
    <s v="High School"/>
    <s v="HR Executive"/>
    <s v="Intern"/>
    <x v="4"/>
    <x v="7"/>
    <n v="50132"/>
    <n v="22"/>
    <n v="8"/>
    <n v="8"/>
    <n v="9"/>
    <n v="35"/>
    <x v="385"/>
    <s v="01-01-10389"/>
  </r>
  <r>
    <n v="391"/>
    <x v="5"/>
    <x v="2"/>
    <x v="1"/>
    <s v="High School"/>
    <s v="Sales Executive"/>
    <s v="Contract"/>
    <x v="6"/>
    <x v="33"/>
    <n v="48199"/>
    <n v="36"/>
    <n v="11"/>
    <n v="13"/>
    <n v="2"/>
    <n v="56"/>
    <x v="386"/>
    <s v="01-01-10390"/>
  </r>
  <r>
    <n v="392"/>
    <x v="3"/>
    <x v="1"/>
    <x v="0"/>
    <s v="Bachelor"/>
    <s v="HR Executive"/>
    <s v="Permanent"/>
    <x v="1"/>
    <x v="2"/>
    <n v="66609"/>
    <n v="34"/>
    <n v="14"/>
    <n v="13"/>
    <n v="3"/>
    <n v="59"/>
    <x v="387"/>
    <s v="01-01-10391"/>
  </r>
  <r>
    <n v="393"/>
    <x v="3"/>
    <x v="2"/>
    <x v="1"/>
    <s v="High School"/>
    <s v="Sales Executive"/>
    <s v="Contract"/>
    <x v="4"/>
    <x v="39"/>
    <n v="72965"/>
    <n v="30"/>
    <n v="8"/>
    <n v="1"/>
    <n v="4"/>
    <n v="28"/>
    <x v="388"/>
    <s v="01-01-10392"/>
  </r>
  <r>
    <n v="394"/>
    <x v="4"/>
    <x v="1"/>
    <x v="3"/>
    <s v="Master"/>
    <s v="Sales Executive"/>
    <s v="Intern"/>
    <x v="5"/>
    <x v="2"/>
    <n v="38016"/>
    <n v="25"/>
    <n v="10"/>
    <n v="7"/>
    <n v="5"/>
    <n v="24"/>
    <x v="389"/>
    <s v="01-01-10393"/>
  </r>
  <r>
    <n v="395"/>
    <x v="2"/>
    <x v="1"/>
    <x v="1"/>
    <s v="High School"/>
    <s v="Sales Executive"/>
    <s v="Permanent"/>
    <x v="5"/>
    <x v="30"/>
    <n v="69779"/>
    <n v="28"/>
    <n v="7"/>
    <n v="11"/>
    <n v="1"/>
    <n v="21"/>
    <x v="390"/>
    <s v="01-01-10394"/>
  </r>
  <r>
    <n v="396"/>
    <x v="5"/>
    <x v="0"/>
    <x v="3"/>
    <s v="Bachelor"/>
    <s v="Support Staff"/>
    <s v="Contract"/>
    <x v="0"/>
    <x v="38"/>
    <n v="61881"/>
    <n v="1"/>
    <n v="17"/>
    <n v="2"/>
    <n v="7"/>
    <n v="28"/>
    <x v="391"/>
    <s v="01-01-10395"/>
  </r>
  <r>
    <n v="397"/>
    <x v="6"/>
    <x v="2"/>
    <x v="3"/>
    <s v="PhD"/>
    <s v="Sales Executive"/>
    <s v="Contract"/>
    <x v="4"/>
    <x v="38"/>
    <n v="112594"/>
    <n v="4"/>
    <n v="4"/>
    <n v="1"/>
    <n v="7"/>
    <n v="55"/>
    <x v="392"/>
    <s v="01-01-10396"/>
  </r>
  <r>
    <n v="398"/>
    <x v="1"/>
    <x v="2"/>
    <x v="3"/>
    <s v="Bachelor"/>
    <s v="Sales Executive"/>
    <s v="Contract"/>
    <x v="0"/>
    <x v="24"/>
    <n v="54472"/>
    <n v="7"/>
    <n v="13"/>
    <n v="3"/>
    <n v="9"/>
    <n v="41"/>
    <x v="393"/>
    <s v="01-01-10397"/>
  </r>
  <r>
    <n v="399"/>
    <x v="0"/>
    <x v="0"/>
    <x v="2"/>
    <s v="Bachelor"/>
    <s v="Developer"/>
    <s v="Permanent"/>
    <x v="6"/>
    <x v="12"/>
    <n v="81813"/>
    <n v="9"/>
    <n v="4"/>
    <n v="4"/>
    <n v="4"/>
    <n v="41"/>
    <x v="394"/>
    <s v="01-01-10398"/>
  </r>
  <r>
    <n v="400"/>
    <x v="6"/>
    <x v="0"/>
    <x v="0"/>
    <s v="PhD"/>
    <s v="Manager"/>
    <s v="Intern"/>
    <x v="2"/>
    <x v="39"/>
    <n v="66021"/>
    <n v="36"/>
    <n v="5"/>
    <n v="13"/>
    <n v="6"/>
    <n v="41"/>
    <x v="395"/>
    <s v="01-01-10399"/>
  </r>
  <r>
    <n v="401"/>
    <x v="2"/>
    <x v="0"/>
    <x v="3"/>
    <s v="Bachelor"/>
    <s v="Analyst"/>
    <s v="Contract"/>
    <x v="2"/>
    <x v="11"/>
    <n v="84131"/>
    <n v="19"/>
    <n v="4"/>
    <n v="6"/>
    <n v="2"/>
    <n v="53"/>
    <x v="396"/>
    <s v="01-01-10400"/>
  </r>
  <r>
    <n v="402"/>
    <x v="1"/>
    <x v="0"/>
    <x v="3"/>
    <s v="Bachelor"/>
    <s v="Manager"/>
    <s v="Contract"/>
    <x v="2"/>
    <x v="36"/>
    <n v="54087"/>
    <n v="1"/>
    <n v="18"/>
    <n v="10"/>
    <n v="4"/>
    <n v="48"/>
    <x v="397"/>
    <s v="01-01-10401"/>
  </r>
  <r>
    <n v="403"/>
    <x v="2"/>
    <x v="2"/>
    <x v="2"/>
    <s v="High School"/>
    <s v="Sales Executive"/>
    <s v="Contract"/>
    <x v="4"/>
    <x v="38"/>
    <n v="42828"/>
    <n v="10"/>
    <n v="6"/>
    <n v="14"/>
    <n v="2"/>
    <n v="57"/>
    <x v="398"/>
    <s v="01-01-10402"/>
  </r>
  <r>
    <n v="404"/>
    <x v="3"/>
    <x v="2"/>
    <x v="3"/>
    <s v="High School"/>
    <s v="Developer"/>
    <s v="Contract"/>
    <x v="2"/>
    <x v="4"/>
    <n v="91610"/>
    <n v="36"/>
    <n v="2"/>
    <n v="5"/>
    <n v="5"/>
    <n v="52"/>
    <x v="399"/>
    <s v="01-01-10403"/>
  </r>
  <r>
    <n v="405"/>
    <x v="1"/>
    <x v="1"/>
    <x v="1"/>
    <s v="PhD"/>
    <s v="HR Executive"/>
    <s v="Contract"/>
    <x v="6"/>
    <x v="6"/>
    <n v="31401"/>
    <n v="9"/>
    <n v="11"/>
    <n v="14"/>
    <n v="7"/>
    <n v="37"/>
    <x v="400"/>
    <s v="01-01-10404"/>
  </r>
  <r>
    <n v="406"/>
    <x v="3"/>
    <x v="1"/>
    <x v="1"/>
    <s v="High School"/>
    <s v="Developer"/>
    <s v="Intern"/>
    <x v="0"/>
    <x v="18"/>
    <n v="115179"/>
    <n v="32"/>
    <n v="14"/>
    <n v="4"/>
    <n v="1"/>
    <n v="26"/>
    <x v="401"/>
    <s v="01-01-10405"/>
  </r>
  <r>
    <n v="407"/>
    <x v="6"/>
    <x v="0"/>
    <x v="0"/>
    <s v="High School"/>
    <s v="Sales Executive"/>
    <s v="Intern"/>
    <x v="4"/>
    <x v="26"/>
    <n v="45193"/>
    <n v="32"/>
    <n v="5"/>
    <n v="8"/>
    <n v="7"/>
    <n v="20"/>
    <x v="402"/>
    <s v="01-01-10406"/>
  </r>
  <r>
    <n v="408"/>
    <x v="6"/>
    <x v="0"/>
    <x v="3"/>
    <s v="Bachelor"/>
    <s v="Developer"/>
    <s v="Contract"/>
    <x v="0"/>
    <x v="30"/>
    <n v="74864"/>
    <n v="6"/>
    <n v="6"/>
    <n v="11"/>
    <n v="6"/>
    <n v="52"/>
    <x v="403"/>
    <s v="01-01-10407"/>
  </r>
  <r>
    <n v="409"/>
    <x v="1"/>
    <x v="0"/>
    <x v="2"/>
    <s v="Master"/>
    <s v="Engineer"/>
    <s v="Permanent"/>
    <x v="4"/>
    <x v="11"/>
    <n v="50307"/>
    <n v="38"/>
    <n v="10"/>
    <n v="12"/>
    <n v="6"/>
    <n v="20"/>
    <x v="404"/>
    <s v="01-01-10408"/>
  </r>
  <r>
    <n v="410"/>
    <x v="1"/>
    <x v="1"/>
    <x v="1"/>
    <s v="High School"/>
    <s v="Developer"/>
    <s v="Intern"/>
    <x v="0"/>
    <x v="9"/>
    <n v="49611"/>
    <n v="17"/>
    <n v="8"/>
    <n v="14"/>
    <n v="8"/>
    <n v="43"/>
    <x v="405"/>
    <s v="01-01-10409"/>
  </r>
  <r>
    <n v="411"/>
    <x v="5"/>
    <x v="1"/>
    <x v="2"/>
    <s v="Master"/>
    <s v="Sales Executive"/>
    <s v="Permanent"/>
    <x v="5"/>
    <x v="31"/>
    <n v="73791"/>
    <n v="10"/>
    <n v="14"/>
    <n v="4"/>
    <n v="8"/>
    <n v="23"/>
    <x v="406"/>
    <s v="01-01-10410"/>
  </r>
  <r>
    <n v="412"/>
    <x v="2"/>
    <x v="1"/>
    <x v="2"/>
    <s v="High School"/>
    <s v="Support Staff"/>
    <s v="Intern"/>
    <x v="0"/>
    <x v="10"/>
    <n v="41950"/>
    <n v="27"/>
    <n v="3"/>
    <n v="13"/>
    <n v="6"/>
    <n v="23"/>
    <x v="407"/>
    <s v="01-01-10411"/>
  </r>
  <r>
    <n v="413"/>
    <x v="5"/>
    <x v="1"/>
    <x v="1"/>
    <s v="High School"/>
    <s v="Engineer"/>
    <s v="Contract"/>
    <x v="2"/>
    <x v="20"/>
    <n v="106240"/>
    <n v="35"/>
    <n v="12"/>
    <n v="10"/>
    <n v="3"/>
    <n v="37"/>
    <x v="408"/>
    <s v="01-01-10412"/>
  </r>
  <r>
    <n v="414"/>
    <x v="2"/>
    <x v="1"/>
    <x v="2"/>
    <s v="PhD"/>
    <s v="Developer"/>
    <s v="Intern"/>
    <x v="5"/>
    <x v="24"/>
    <n v="107403"/>
    <n v="21"/>
    <n v="16"/>
    <n v="12"/>
    <n v="5"/>
    <n v="46"/>
    <x v="409"/>
    <s v="01-01-10413"/>
  </r>
  <r>
    <n v="415"/>
    <x v="5"/>
    <x v="1"/>
    <x v="1"/>
    <s v="PhD"/>
    <s v="Analyst"/>
    <s v="Contract"/>
    <x v="0"/>
    <x v="42"/>
    <n v="32745"/>
    <n v="25"/>
    <n v="17"/>
    <n v="13"/>
    <n v="2"/>
    <n v="51"/>
    <x v="410"/>
    <s v="01-01-10414"/>
  </r>
  <r>
    <n v="416"/>
    <x v="3"/>
    <x v="1"/>
    <x v="2"/>
    <s v="PhD"/>
    <s v="Analyst"/>
    <s v="Intern"/>
    <x v="4"/>
    <x v="10"/>
    <n v="85243"/>
    <n v="28"/>
    <n v="1"/>
    <n v="2"/>
    <n v="5"/>
    <n v="52"/>
    <x v="411"/>
    <s v="01-01-10415"/>
  </r>
  <r>
    <n v="417"/>
    <x v="1"/>
    <x v="0"/>
    <x v="1"/>
    <s v="Master"/>
    <s v="Developer"/>
    <s v="Contract"/>
    <x v="4"/>
    <x v="23"/>
    <n v="33866"/>
    <n v="15"/>
    <n v="10"/>
    <n v="3"/>
    <n v="9"/>
    <n v="47"/>
    <x v="412"/>
    <s v="01-01-10416"/>
  </r>
  <r>
    <n v="418"/>
    <x v="6"/>
    <x v="0"/>
    <x v="3"/>
    <s v="Bachelor"/>
    <s v="Support Staff"/>
    <s v="Contract"/>
    <x v="4"/>
    <x v="24"/>
    <n v="62245"/>
    <n v="4"/>
    <n v="10"/>
    <n v="6"/>
    <n v="1"/>
    <n v="55"/>
    <x v="413"/>
    <s v="01-01-10417"/>
  </r>
  <r>
    <n v="419"/>
    <x v="2"/>
    <x v="0"/>
    <x v="0"/>
    <s v="High School"/>
    <s v="HR Executive"/>
    <s v="Contract"/>
    <x v="1"/>
    <x v="35"/>
    <n v="74724"/>
    <n v="29"/>
    <n v="2"/>
    <n v="8"/>
    <n v="5"/>
    <n v="25"/>
    <x v="414"/>
    <s v="01-01-10418"/>
  </r>
  <r>
    <n v="420"/>
    <x v="2"/>
    <x v="0"/>
    <x v="1"/>
    <s v="High School"/>
    <s v="Sales Executive"/>
    <s v="Contract"/>
    <x v="6"/>
    <x v="40"/>
    <n v="101354"/>
    <n v="9"/>
    <n v="9"/>
    <n v="8"/>
    <n v="6"/>
    <n v="35"/>
    <x v="230"/>
    <s v="01-01-10419"/>
  </r>
  <r>
    <n v="421"/>
    <x v="6"/>
    <x v="1"/>
    <x v="1"/>
    <s v="High School"/>
    <s v="Analyst"/>
    <s v="Permanent"/>
    <x v="4"/>
    <x v="23"/>
    <n v="81374"/>
    <n v="27"/>
    <n v="13"/>
    <n v="11"/>
    <n v="7"/>
    <n v="53"/>
    <x v="415"/>
    <s v="01-01-10420"/>
  </r>
  <r>
    <n v="422"/>
    <x v="5"/>
    <x v="2"/>
    <x v="0"/>
    <s v="Master"/>
    <s v="HR Executive"/>
    <s v="Contract"/>
    <x v="5"/>
    <x v="32"/>
    <n v="60116"/>
    <n v="26"/>
    <n v="16"/>
    <n v="9"/>
    <n v="9"/>
    <n v="42"/>
    <x v="416"/>
    <s v="01-01-10421"/>
  </r>
  <r>
    <n v="423"/>
    <x v="2"/>
    <x v="1"/>
    <x v="1"/>
    <s v="PhD"/>
    <s v="Developer"/>
    <s v="Permanent"/>
    <x v="4"/>
    <x v="38"/>
    <n v="111029"/>
    <n v="19"/>
    <n v="18"/>
    <n v="7"/>
    <n v="6"/>
    <n v="43"/>
    <x v="417"/>
    <s v="01-01-10422"/>
  </r>
  <r>
    <n v="424"/>
    <x v="0"/>
    <x v="2"/>
    <x v="1"/>
    <s v="Bachelor"/>
    <s v="HR Executive"/>
    <s v="Permanent"/>
    <x v="1"/>
    <x v="37"/>
    <n v="50447"/>
    <n v="28"/>
    <n v="19"/>
    <n v="13"/>
    <n v="5"/>
    <n v="32"/>
    <x v="418"/>
    <s v="01-01-10423"/>
  </r>
  <r>
    <n v="425"/>
    <x v="3"/>
    <x v="0"/>
    <x v="2"/>
    <s v="Master"/>
    <s v="Engineer"/>
    <s v="Contract"/>
    <x v="2"/>
    <x v="20"/>
    <n v="60431"/>
    <n v="17"/>
    <n v="12"/>
    <n v="2"/>
    <n v="7"/>
    <n v="37"/>
    <x v="419"/>
    <s v="01-01-10424"/>
  </r>
  <r>
    <n v="426"/>
    <x v="1"/>
    <x v="1"/>
    <x v="0"/>
    <s v="PhD"/>
    <s v="Manager"/>
    <s v="Permanent"/>
    <x v="5"/>
    <x v="18"/>
    <n v="47908"/>
    <n v="20"/>
    <n v="8"/>
    <n v="8"/>
    <n v="1"/>
    <n v="32"/>
    <x v="420"/>
    <s v="01-01-10425"/>
  </r>
  <r>
    <n v="427"/>
    <x v="6"/>
    <x v="0"/>
    <x v="3"/>
    <s v="Master"/>
    <s v="Analyst"/>
    <s v="Intern"/>
    <x v="1"/>
    <x v="1"/>
    <n v="59336"/>
    <n v="39"/>
    <n v="17"/>
    <n v="7"/>
    <n v="5"/>
    <n v="56"/>
    <x v="421"/>
    <s v="01-01-10426"/>
  </r>
  <r>
    <n v="428"/>
    <x v="1"/>
    <x v="1"/>
    <x v="1"/>
    <s v="Bachelor"/>
    <s v="Developer"/>
    <s v="Contract"/>
    <x v="2"/>
    <x v="30"/>
    <n v="70992"/>
    <n v="23"/>
    <n v="15"/>
    <n v="8"/>
    <n v="2"/>
    <n v="58"/>
    <x v="422"/>
    <s v="01-01-10427"/>
  </r>
  <r>
    <n v="429"/>
    <x v="0"/>
    <x v="0"/>
    <x v="0"/>
    <s v="PhD"/>
    <s v="Sales Executive"/>
    <s v="Permanent"/>
    <x v="3"/>
    <x v="21"/>
    <n v="85350"/>
    <n v="32"/>
    <n v="10"/>
    <n v="12"/>
    <n v="4"/>
    <n v="36"/>
    <x v="423"/>
    <s v="01-01-10428"/>
  </r>
  <r>
    <n v="430"/>
    <x v="2"/>
    <x v="2"/>
    <x v="2"/>
    <s v="Master"/>
    <s v="Support Staff"/>
    <s v="Contract"/>
    <x v="3"/>
    <x v="33"/>
    <n v="99561"/>
    <n v="33"/>
    <n v="15"/>
    <n v="3"/>
    <n v="7"/>
    <n v="34"/>
    <x v="424"/>
    <s v="01-01-10429"/>
  </r>
  <r>
    <n v="431"/>
    <x v="2"/>
    <x v="2"/>
    <x v="3"/>
    <s v="Bachelor"/>
    <s v="Engineer"/>
    <s v="Contract"/>
    <x v="5"/>
    <x v="24"/>
    <n v="81955"/>
    <n v="5"/>
    <n v="15"/>
    <n v="7"/>
    <n v="5"/>
    <n v="37"/>
    <x v="425"/>
    <s v="01-01-10430"/>
  </r>
  <r>
    <n v="432"/>
    <x v="0"/>
    <x v="2"/>
    <x v="0"/>
    <s v="High School"/>
    <s v="Developer"/>
    <s v="Contract"/>
    <x v="0"/>
    <x v="42"/>
    <n v="91240"/>
    <n v="34"/>
    <n v="7"/>
    <n v="10"/>
    <n v="6"/>
    <n v="42"/>
    <x v="426"/>
    <s v="01-01-10431"/>
  </r>
  <r>
    <n v="433"/>
    <x v="6"/>
    <x v="1"/>
    <x v="3"/>
    <s v="Bachelor"/>
    <s v="Sales Executive"/>
    <s v="Permanent"/>
    <x v="6"/>
    <x v="27"/>
    <n v="50093"/>
    <n v="11"/>
    <n v="13"/>
    <n v="13"/>
    <n v="2"/>
    <n v="49"/>
    <x v="427"/>
    <s v="01-01-10432"/>
  </r>
  <r>
    <n v="434"/>
    <x v="3"/>
    <x v="2"/>
    <x v="3"/>
    <s v="High School"/>
    <s v="Support Staff"/>
    <s v="Intern"/>
    <x v="6"/>
    <x v="1"/>
    <n v="36155"/>
    <n v="3"/>
    <n v="17"/>
    <n v="9"/>
    <n v="3"/>
    <n v="53"/>
    <x v="428"/>
    <s v="01-01-10433"/>
  </r>
  <r>
    <n v="435"/>
    <x v="4"/>
    <x v="1"/>
    <x v="3"/>
    <s v="Master"/>
    <s v="Support Staff"/>
    <s v="Intern"/>
    <x v="1"/>
    <x v="25"/>
    <n v="76607"/>
    <n v="33"/>
    <n v="9"/>
    <n v="3"/>
    <n v="7"/>
    <n v="23"/>
    <x v="429"/>
    <s v="01-01-10434"/>
  </r>
  <r>
    <n v="436"/>
    <x v="6"/>
    <x v="2"/>
    <x v="1"/>
    <s v="PhD"/>
    <s v="Developer"/>
    <s v="Permanent"/>
    <x v="2"/>
    <x v="39"/>
    <n v="63487"/>
    <n v="11"/>
    <n v="8"/>
    <n v="14"/>
    <n v="2"/>
    <n v="22"/>
    <x v="430"/>
    <s v="01-01-10435"/>
  </r>
  <r>
    <n v="437"/>
    <x v="4"/>
    <x v="2"/>
    <x v="1"/>
    <s v="PhD"/>
    <s v="Engineer"/>
    <s v="Contract"/>
    <x v="6"/>
    <x v="26"/>
    <n v="85668"/>
    <n v="16"/>
    <n v="18"/>
    <n v="10"/>
    <n v="6"/>
    <n v="26"/>
    <x v="431"/>
    <s v="01-01-10436"/>
  </r>
  <r>
    <n v="438"/>
    <x v="0"/>
    <x v="1"/>
    <x v="2"/>
    <s v="Master"/>
    <s v="HR Executive"/>
    <s v="Permanent"/>
    <x v="2"/>
    <x v="24"/>
    <n v="50963"/>
    <n v="18"/>
    <n v="13"/>
    <n v="6"/>
    <n v="5"/>
    <n v="37"/>
    <x v="432"/>
    <s v="01-01-10437"/>
  </r>
  <r>
    <n v="439"/>
    <x v="5"/>
    <x v="1"/>
    <x v="2"/>
    <s v="PhD"/>
    <s v="HR Executive"/>
    <s v="Permanent"/>
    <x v="2"/>
    <x v="16"/>
    <n v="80124"/>
    <n v="30"/>
    <n v="16"/>
    <n v="2"/>
    <n v="1"/>
    <n v="26"/>
    <x v="433"/>
    <s v="01-01-10438"/>
  </r>
  <r>
    <n v="440"/>
    <x v="4"/>
    <x v="2"/>
    <x v="0"/>
    <s v="PhD"/>
    <s v="Support Staff"/>
    <s v="Permanent"/>
    <x v="1"/>
    <x v="10"/>
    <n v="82870"/>
    <n v="10"/>
    <n v="9"/>
    <n v="2"/>
    <n v="4"/>
    <n v="59"/>
    <x v="434"/>
    <s v="01-01-10439"/>
  </r>
  <r>
    <n v="441"/>
    <x v="3"/>
    <x v="1"/>
    <x v="2"/>
    <s v="High School"/>
    <s v="HR Executive"/>
    <s v="Contract"/>
    <x v="1"/>
    <x v="9"/>
    <n v="86547"/>
    <n v="18"/>
    <n v="12"/>
    <n v="5"/>
    <n v="2"/>
    <n v="25"/>
    <x v="435"/>
    <s v="01-01-10440"/>
  </r>
  <r>
    <n v="442"/>
    <x v="5"/>
    <x v="2"/>
    <x v="3"/>
    <s v="Master"/>
    <s v="Manager"/>
    <s v="Permanent"/>
    <x v="1"/>
    <x v="28"/>
    <n v="94110"/>
    <n v="38"/>
    <n v="12"/>
    <n v="5"/>
    <n v="4"/>
    <n v="41"/>
    <x v="436"/>
    <s v="01-01-10441"/>
  </r>
  <r>
    <n v="443"/>
    <x v="4"/>
    <x v="1"/>
    <x v="3"/>
    <s v="Bachelor"/>
    <s v="Support Staff"/>
    <s v="Contract"/>
    <x v="6"/>
    <x v="19"/>
    <n v="83554"/>
    <n v="19"/>
    <n v="6"/>
    <n v="13"/>
    <n v="1"/>
    <n v="20"/>
    <x v="437"/>
    <s v="01-01-10442"/>
  </r>
  <r>
    <n v="444"/>
    <x v="0"/>
    <x v="0"/>
    <x v="1"/>
    <s v="High School"/>
    <s v="Support Staff"/>
    <s v="Permanent"/>
    <x v="3"/>
    <x v="22"/>
    <n v="50936"/>
    <n v="36"/>
    <n v="19"/>
    <n v="7"/>
    <n v="2"/>
    <n v="23"/>
    <x v="438"/>
    <s v="01-01-10443"/>
  </r>
  <r>
    <n v="445"/>
    <x v="5"/>
    <x v="0"/>
    <x v="3"/>
    <s v="Master"/>
    <s v="Sales Executive"/>
    <s v="Intern"/>
    <x v="1"/>
    <x v="31"/>
    <n v="34426"/>
    <n v="13"/>
    <n v="7"/>
    <n v="12"/>
    <n v="8"/>
    <n v="48"/>
    <x v="439"/>
    <s v="01-01-10444"/>
  </r>
  <r>
    <n v="446"/>
    <x v="0"/>
    <x v="0"/>
    <x v="0"/>
    <s v="High School"/>
    <s v="HR Executive"/>
    <s v="Permanent"/>
    <x v="6"/>
    <x v="3"/>
    <n v="118839"/>
    <n v="3"/>
    <n v="3"/>
    <n v="2"/>
    <n v="6"/>
    <n v="40"/>
    <x v="440"/>
    <s v="01-01-10445"/>
  </r>
  <r>
    <n v="447"/>
    <x v="4"/>
    <x v="0"/>
    <x v="3"/>
    <s v="Bachelor"/>
    <s v="Engineer"/>
    <s v="Permanent"/>
    <x v="1"/>
    <x v="4"/>
    <n v="57606"/>
    <n v="10"/>
    <n v="16"/>
    <n v="11"/>
    <n v="2"/>
    <n v="45"/>
    <x v="441"/>
    <s v="01-01-10446"/>
  </r>
  <r>
    <n v="448"/>
    <x v="0"/>
    <x v="0"/>
    <x v="3"/>
    <s v="Bachelor"/>
    <s v="Support Staff"/>
    <s v="Intern"/>
    <x v="4"/>
    <x v="8"/>
    <n v="77832"/>
    <n v="38"/>
    <n v="18"/>
    <n v="14"/>
    <n v="6"/>
    <n v="33"/>
    <x v="442"/>
    <s v="01-01-10447"/>
  </r>
  <r>
    <n v="449"/>
    <x v="3"/>
    <x v="2"/>
    <x v="0"/>
    <s v="Master"/>
    <s v="Engineer"/>
    <s v="Contract"/>
    <x v="2"/>
    <x v="41"/>
    <n v="58151"/>
    <n v="1"/>
    <n v="16"/>
    <n v="13"/>
    <n v="9"/>
    <n v="28"/>
    <x v="443"/>
    <s v="01-01-10448"/>
  </r>
  <r>
    <n v="450"/>
    <x v="4"/>
    <x v="0"/>
    <x v="2"/>
    <s v="Bachelor"/>
    <s v="Manager"/>
    <s v="Contract"/>
    <x v="1"/>
    <x v="7"/>
    <n v="109303"/>
    <n v="27"/>
    <n v="7"/>
    <n v="7"/>
    <n v="7"/>
    <n v="31"/>
    <x v="444"/>
    <s v="01-01-10449"/>
  </r>
  <r>
    <n v="451"/>
    <x v="4"/>
    <x v="0"/>
    <x v="2"/>
    <s v="High School"/>
    <s v="Sales Executive"/>
    <s v="Permanent"/>
    <x v="5"/>
    <x v="2"/>
    <n v="41308"/>
    <n v="8"/>
    <n v="4"/>
    <n v="5"/>
    <n v="9"/>
    <n v="25"/>
    <x v="445"/>
    <s v="01-01-10450"/>
  </r>
  <r>
    <n v="452"/>
    <x v="4"/>
    <x v="0"/>
    <x v="0"/>
    <s v="Bachelor"/>
    <s v="Developer"/>
    <s v="Intern"/>
    <x v="2"/>
    <x v="5"/>
    <n v="92522"/>
    <n v="17"/>
    <n v="8"/>
    <n v="14"/>
    <n v="5"/>
    <n v="39"/>
    <x v="446"/>
    <s v="01-01-10451"/>
  </r>
  <r>
    <n v="453"/>
    <x v="6"/>
    <x v="0"/>
    <x v="1"/>
    <s v="High School"/>
    <s v="Engineer"/>
    <s v="Contract"/>
    <x v="2"/>
    <x v="27"/>
    <n v="75671"/>
    <n v="9"/>
    <n v="13"/>
    <n v="6"/>
    <n v="7"/>
    <n v="43"/>
    <x v="447"/>
    <s v="01-01-10452"/>
  </r>
  <r>
    <n v="454"/>
    <x v="6"/>
    <x v="1"/>
    <x v="3"/>
    <s v="High School"/>
    <s v="Support Staff"/>
    <s v="Permanent"/>
    <x v="1"/>
    <x v="18"/>
    <n v="32204"/>
    <n v="6"/>
    <n v="13"/>
    <n v="8"/>
    <n v="7"/>
    <n v="46"/>
    <x v="448"/>
    <s v="01-01-10453"/>
  </r>
  <r>
    <n v="455"/>
    <x v="6"/>
    <x v="2"/>
    <x v="0"/>
    <s v="Bachelor"/>
    <s v="Manager"/>
    <s v="Intern"/>
    <x v="3"/>
    <x v="8"/>
    <n v="117265"/>
    <n v="25"/>
    <n v="17"/>
    <n v="10"/>
    <n v="3"/>
    <n v="57"/>
    <x v="449"/>
    <s v="01-01-10454"/>
  </r>
  <r>
    <n v="456"/>
    <x v="3"/>
    <x v="0"/>
    <x v="3"/>
    <s v="Master"/>
    <s v="Analyst"/>
    <s v="Contract"/>
    <x v="0"/>
    <x v="19"/>
    <n v="61131"/>
    <n v="39"/>
    <n v="17"/>
    <n v="13"/>
    <n v="7"/>
    <n v="27"/>
    <x v="450"/>
    <s v="01-01-10455"/>
  </r>
  <r>
    <n v="457"/>
    <x v="5"/>
    <x v="0"/>
    <x v="1"/>
    <s v="PhD"/>
    <s v="Manager"/>
    <s v="Contract"/>
    <x v="3"/>
    <x v="38"/>
    <n v="82428"/>
    <n v="28"/>
    <n v="5"/>
    <n v="14"/>
    <n v="1"/>
    <n v="20"/>
    <x v="451"/>
    <s v="01-01-10456"/>
  </r>
  <r>
    <n v="458"/>
    <x v="0"/>
    <x v="0"/>
    <x v="3"/>
    <s v="Bachelor"/>
    <s v="Manager"/>
    <s v="Intern"/>
    <x v="1"/>
    <x v="36"/>
    <n v="63870"/>
    <n v="33"/>
    <n v="6"/>
    <n v="12"/>
    <n v="9"/>
    <n v="43"/>
    <x v="452"/>
    <s v="01-01-10457"/>
  </r>
  <r>
    <n v="459"/>
    <x v="2"/>
    <x v="2"/>
    <x v="0"/>
    <s v="High School"/>
    <s v="Sales Executive"/>
    <s v="Intern"/>
    <x v="2"/>
    <x v="28"/>
    <n v="79067"/>
    <n v="37"/>
    <n v="19"/>
    <n v="4"/>
    <n v="6"/>
    <n v="26"/>
    <x v="453"/>
    <s v="01-01-10458"/>
  </r>
  <r>
    <n v="460"/>
    <x v="4"/>
    <x v="1"/>
    <x v="3"/>
    <s v="High School"/>
    <s v="Developer"/>
    <s v="Intern"/>
    <x v="5"/>
    <x v="37"/>
    <n v="88585"/>
    <n v="9"/>
    <n v="13"/>
    <n v="13"/>
    <n v="5"/>
    <n v="38"/>
    <x v="454"/>
    <s v="01-01-10459"/>
  </r>
  <r>
    <n v="461"/>
    <x v="0"/>
    <x v="2"/>
    <x v="2"/>
    <s v="Bachelor"/>
    <s v="Analyst"/>
    <s v="Intern"/>
    <x v="2"/>
    <x v="27"/>
    <n v="51607"/>
    <n v="18"/>
    <n v="14"/>
    <n v="7"/>
    <n v="7"/>
    <n v="41"/>
    <x v="455"/>
    <s v="01-01-10460"/>
  </r>
  <r>
    <n v="462"/>
    <x v="4"/>
    <x v="1"/>
    <x v="1"/>
    <s v="Master"/>
    <s v="HR Executive"/>
    <s v="Permanent"/>
    <x v="3"/>
    <x v="39"/>
    <n v="54968"/>
    <n v="21"/>
    <n v="4"/>
    <n v="6"/>
    <n v="5"/>
    <n v="54"/>
    <x v="456"/>
    <s v="01-01-10461"/>
  </r>
  <r>
    <n v="463"/>
    <x v="3"/>
    <x v="0"/>
    <x v="1"/>
    <s v="Master"/>
    <s v="HR Executive"/>
    <s v="Intern"/>
    <x v="5"/>
    <x v="17"/>
    <n v="41908"/>
    <n v="2"/>
    <n v="7"/>
    <n v="10"/>
    <n v="5"/>
    <n v="49"/>
    <x v="457"/>
    <s v="01-01-10462"/>
  </r>
  <r>
    <n v="464"/>
    <x v="4"/>
    <x v="0"/>
    <x v="1"/>
    <s v="High School"/>
    <s v="Engineer"/>
    <s v="Contract"/>
    <x v="6"/>
    <x v="29"/>
    <n v="56423"/>
    <n v="38"/>
    <n v="8"/>
    <n v="2"/>
    <n v="7"/>
    <n v="48"/>
    <x v="323"/>
    <s v="01-01-10463"/>
  </r>
  <r>
    <n v="465"/>
    <x v="6"/>
    <x v="2"/>
    <x v="0"/>
    <s v="High School"/>
    <s v="Manager"/>
    <s v="Contract"/>
    <x v="4"/>
    <x v="1"/>
    <n v="104707"/>
    <n v="36"/>
    <n v="13"/>
    <n v="8"/>
    <n v="7"/>
    <n v="41"/>
    <x v="458"/>
    <s v="01-01-10464"/>
  </r>
  <r>
    <n v="466"/>
    <x v="2"/>
    <x v="2"/>
    <x v="1"/>
    <s v="Master"/>
    <s v="Sales Executive"/>
    <s v="Permanent"/>
    <x v="2"/>
    <x v="1"/>
    <n v="108257"/>
    <n v="37"/>
    <n v="6"/>
    <n v="10"/>
    <n v="3"/>
    <n v="30"/>
    <x v="459"/>
    <s v="01-01-10465"/>
  </r>
  <r>
    <n v="467"/>
    <x v="1"/>
    <x v="1"/>
    <x v="2"/>
    <s v="PhD"/>
    <s v="Sales Executive"/>
    <s v="Contract"/>
    <x v="1"/>
    <x v="18"/>
    <n v="91215"/>
    <n v="15"/>
    <n v="6"/>
    <n v="9"/>
    <n v="3"/>
    <n v="39"/>
    <x v="460"/>
    <s v="01-01-10466"/>
  </r>
  <r>
    <n v="468"/>
    <x v="4"/>
    <x v="1"/>
    <x v="0"/>
    <s v="Bachelor"/>
    <s v="HR Executive"/>
    <s v="Contract"/>
    <x v="6"/>
    <x v="31"/>
    <n v="85835"/>
    <n v="28"/>
    <n v="3"/>
    <n v="5"/>
    <n v="3"/>
    <n v="48"/>
    <x v="461"/>
    <s v="01-01-10467"/>
  </r>
  <r>
    <n v="469"/>
    <x v="0"/>
    <x v="2"/>
    <x v="2"/>
    <s v="High School"/>
    <s v="Engineer"/>
    <s v="Intern"/>
    <x v="4"/>
    <x v="10"/>
    <n v="79429"/>
    <n v="18"/>
    <n v="3"/>
    <n v="10"/>
    <n v="6"/>
    <n v="53"/>
    <x v="462"/>
    <s v="01-01-10468"/>
  </r>
  <r>
    <n v="470"/>
    <x v="6"/>
    <x v="1"/>
    <x v="3"/>
    <s v="High School"/>
    <s v="Engineer"/>
    <s v="Contract"/>
    <x v="1"/>
    <x v="2"/>
    <n v="112152"/>
    <n v="34"/>
    <n v="13"/>
    <n v="4"/>
    <n v="6"/>
    <n v="20"/>
    <x v="463"/>
    <s v="01-01-10469"/>
  </r>
  <r>
    <n v="471"/>
    <x v="1"/>
    <x v="2"/>
    <x v="3"/>
    <s v="Master"/>
    <s v="Engineer"/>
    <s v="Permanent"/>
    <x v="0"/>
    <x v="26"/>
    <n v="68458"/>
    <n v="22"/>
    <n v="2"/>
    <n v="6"/>
    <n v="3"/>
    <n v="50"/>
    <x v="464"/>
    <s v="01-01-10470"/>
  </r>
  <r>
    <n v="472"/>
    <x v="2"/>
    <x v="1"/>
    <x v="3"/>
    <s v="Bachelor"/>
    <s v="Analyst"/>
    <s v="Intern"/>
    <x v="1"/>
    <x v="35"/>
    <n v="76169"/>
    <n v="11"/>
    <n v="16"/>
    <n v="8"/>
    <n v="3"/>
    <n v="49"/>
    <x v="465"/>
    <s v="01-01-10471"/>
  </r>
  <r>
    <n v="473"/>
    <x v="1"/>
    <x v="2"/>
    <x v="3"/>
    <s v="Master"/>
    <s v="Developer"/>
    <s v="Intern"/>
    <x v="5"/>
    <x v="29"/>
    <n v="37659"/>
    <n v="13"/>
    <n v="6"/>
    <n v="11"/>
    <n v="8"/>
    <n v="37"/>
    <x v="466"/>
    <s v="01-01-10472"/>
  </r>
  <r>
    <n v="474"/>
    <x v="6"/>
    <x v="2"/>
    <x v="2"/>
    <s v="Bachelor"/>
    <s v="Analyst"/>
    <s v="Permanent"/>
    <x v="5"/>
    <x v="36"/>
    <n v="90614"/>
    <n v="4"/>
    <n v="8"/>
    <n v="3"/>
    <n v="8"/>
    <n v="36"/>
    <x v="467"/>
    <s v="01-01-10473"/>
  </r>
  <r>
    <n v="475"/>
    <x v="5"/>
    <x v="2"/>
    <x v="0"/>
    <s v="Bachelor"/>
    <s v="Support Staff"/>
    <s v="Intern"/>
    <x v="0"/>
    <x v="11"/>
    <n v="107240"/>
    <n v="22"/>
    <n v="8"/>
    <n v="10"/>
    <n v="7"/>
    <n v="57"/>
    <x v="468"/>
    <s v="01-01-10474"/>
  </r>
  <r>
    <n v="476"/>
    <x v="5"/>
    <x v="1"/>
    <x v="0"/>
    <s v="Bachelor"/>
    <s v="Support Staff"/>
    <s v="Intern"/>
    <x v="6"/>
    <x v="5"/>
    <n v="62793"/>
    <n v="7"/>
    <n v="6"/>
    <n v="11"/>
    <n v="4"/>
    <n v="33"/>
    <x v="469"/>
    <s v="01-01-10475"/>
  </r>
  <r>
    <n v="477"/>
    <x v="1"/>
    <x v="1"/>
    <x v="1"/>
    <s v="High School"/>
    <s v="Developer"/>
    <s v="Permanent"/>
    <x v="4"/>
    <x v="20"/>
    <n v="76473"/>
    <n v="24"/>
    <n v="14"/>
    <n v="11"/>
    <n v="4"/>
    <n v="42"/>
    <x v="470"/>
    <s v="01-01-10476"/>
  </r>
  <r>
    <n v="478"/>
    <x v="3"/>
    <x v="1"/>
    <x v="2"/>
    <s v="PhD"/>
    <s v="HR Executive"/>
    <s v="Intern"/>
    <x v="1"/>
    <x v="17"/>
    <n v="119388"/>
    <n v="4"/>
    <n v="3"/>
    <n v="1"/>
    <n v="3"/>
    <n v="44"/>
    <x v="471"/>
    <s v="01-01-10477"/>
  </r>
  <r>
    <n v="479"/>
    <x v="0"/>
    <x v="2"/>
    <x v="3"/>
    <s v="Master"/>
    <s v="Developer"/>
    <s v="Permanent"/>
    <x v="5"/>
    <x v="18"/>
    <n v="118330"/>
    <n v="28"/>
    <n v="10"/>
    <n v="4"/>
    <n v="5"/>
    <n v="34"/>
    <x v="472"/>
    <s v="01-01-10478"/>
  </r>
  <r>
    <n v="480"/>
    <x v="0"/>
    <x v="1"/>
    <x v="2"/>
    <s v="PhD"/>
    <s v="Sales Executive"/>
    <s v="Permanent"/>
    <x v="6"/>
    <x v="4"/>
    <n v="85751"/>
    <n v="15"/>
    <n v="3"/>
    <n v="4"/>
    <n v="3"/>
    <n v="41"/>
    <x v="473"/>
    <s v="01-01-10479"/>
  </r>
  <r>
    <n v="481"/>
    <x v="1"/>
    <x v="1"/>
    <x v="1"/>
    <s v="Master"/>
    <s v="Support Staff"/>
    <s v="Contract"/>
    <x v="0"/>
    <x v="14"/>
    <n v="108915"/>
    <n v="1"/>
    <n v="12"/>
    <n v="1"/>
    <n v="8"/>
    <n v="22"/>
    <x v="474"/>
    <s v="01-01-10480"/>
  </r>
  <r>
    <n v="482"/>
    <x v="4"/>
    <x v="2"/>
    <x v="1"/>
    <s v="Bachelor"/>
    <s v="Manager"/>
    <s v="Contract"/>
    <x v="3"/>
    <x v="12"/>
    <n v="84254"/>
    <n v="3"/>
    <n v="17"/>
    <n v="9"/>
    <n v="7"/>
    <n v="38"/>
    <x v="475"/>
    <s v="01-01-10481"/>
  </r>
  <r>
    <n v="483"/>
    <x v="4"/>
    <x v="0"/>
    <x v="2"/>
    <s v="High School"/>
    <s v="Manager"/>
    <s v="Intern"/>
    <x v="2"/>
    <x v="4"/>
    <n v="37006"/>
    <n v="14"/>
    <n v="5"/>
    <n v="3"/>
    <n v="3"/>
    <n v="53"/>
    <x v="476"/>
    <s v="01-01-10482"/>
  </r>
  <r>
    <n v="484"/>
    <x v="0"/>
    <x v="2"/>
    <x v="2"/>
    <s v="PhD"/>
    <s v="HR Executive"/>
    <s v="Intern"/>
    <x v="3"/>
    <x v="22"/>
    <n v="104218"/>
    <n v="38"/>
    <n v="9"/>
    <n v="5"/>
    <n v="9"/>
    <n v="54"/>
    <x v="477"/>
    <s v="01-01-10483"/>
  </r>
  <r>
    <n v="485"/>
    <x v="0"/>
    <x v="1"/>
    <x v="2"/>
    <s v="High School"/>
    <s v="Sales Executive"/>
    <s v="Permanent"/>
    <x v="3"/>
    <x v="22"/>
    <n v="95344"/>
    <n v="1"/>
    <n v="7"/>
    <n v="6"/>
    <n v="5"/>
    <n v="20"/>
    <x v="478"/>
    <s v="01-01-10484"/>
  </r>
  <r>
    <n v="486"/>
    <x v="5"/>
    <x v="2"/>
    <x v="0"/>
    <s v="Master"/>
    <s v="Analyst"/>
    <s v="Intern"/>
    <x v="5"/>
    <x v="30"/>
    <n v="63840"/>
    <n v="38"/>
    <n v="4"/>
    <n v="8"/>
    <n v="9"/>
    <n v="40"/>
    <x v="479"/>
    <s v="01-01-10485"/>
  </r>
  <r>
    <n v="487"/>
    <x v="3"/>
    <x v="0"/>
    <x v="3"/>
    <s v="High School"/>
    <s v="Sales Executive"/>
    <s v="Permanent"/>
    <x v="0"/>
    <x v="6"/>
    <n v="62430"/>
    <n v="38"/>
    <n v="13"/>
    <n v="6"/>
    <n v="7"/>
    <n v="48"/>
    <x v="480"/>
    <s v="01-01-10486"/>
  </r>
  <r>
    <n v="488"/>
    <x v="6"/>
    <x v="2"/>
    <x v="2"/>
    <s v="High School"/>
    <s v="Manager"/>
    <s v="Permanent"/>
    <x v="1"/>
    <x v="42"/>
    <n v="53091"/>
    <n v="21"/>
    <n v="13"/>
    <n v="3"/>
    <n v="7"/>
    <n v="25"/>
    <x v="481"/>
    <s v="01-01-10487"/>
  </r>
  <r>
    <n v="489"/>
    <x v="4"/>
    <x v="1"/>
    <x v="2"/>
    <s v="PhD"/>
    <s v="Manager"/>
    <s v="Intern"/>
    <x v="3"/>
    <x v="23"/>
    <n v="62983"/>
    <n v="29"/>
    <n v="10"/>
    <n v="6"/>
    <n v="6"/>
    <n v="56"/>
    <x v="482"/>
    <s v="01-01-10488"/>
  </r>
  <r>
    <n v="490"/>
    <x v="0"/>
    <x v="0"/>
    <x v="2"/>
    <s v="Bachelor"/>
    <s v="Support Staff"/>
    <s v="Permanent"/>
    <x v="3"/>
    <x v="38"/>
    <n v="53989"/>
    <n v="5"/>
    <n v="18"/>
    <n v="1"/>
    <n v="2"/>
    <n v="20"/>
    <x v="483"/>
    <s v="01-01-10489"/>
  </r>
  <r>
    <n v="491"/>
    <x v="5"/>
    <x v="1"/>
    <x v="1"/>
    <s v="High School"/>
    <s v="Sales Executive"/>
    <s v="Contract"/>
    <x v="4"/>
    <x v="18"/>
    <n v="105451"/>
    <n v="10"/>
    <n v="17"/>
    <n v="4"/>
    <n v="9"/>
    <n v="20"/>
    <x v="484"/>
    <s v="01-01-10490"/>
  </r>
  <r>
    <n v="492"/>
    <x v="2"/>
    <x v="0"/>
    <x v="1"/>
    <s v="Bachelor"/>
    <s v="Sales Executive"/>
    <s v="Intern"/>
    <x v="5"/>
    <x v="28"/>
    <n v="48990"/>
    <n v="28"/>
    <n v="13"/>
    <n v="6"/>
    <n v="6"/>
    <n v="46"/>
    <x v="485"/>
    <s v="01-01-10491"/>
  </r>
  <r>
    <n v="493"/>
    <x v="5"/>
    <x v="0"/>
    <x v="0"/>
    <s v="Master"/>
    <s v="Manager"/>
    <s v="Contract"/>
    <x v="5"/>
    <x v="19"/>
    <n v="110360"/>
    <n v="21"/>
    <n v="17"/>
    <n v="7"/>
    <n v="8"/>
    <n v="40"/>
    <x v="486"/>
    <s v="01-01-10492"/>
  </r>
  <r>
    <n v="494"/>
    <x v="4"/>
    <x v="2"/>
    <x v="3"/>
    <s v="High School"/>
    <s v="Analyst"/>
    <s v="Intern"/>
    <x v="1"/>
    <x v="41"/>
    <n v="66081"/>
    <n v="7"/>
    <n v="4"/>
    <n v="11"/>
    <n v="1"/>
    <n v="35"/>
    <x v="487"/>
    <s v="01-01-10493"/>
  </r>
  <r>
    <n v="495"/>
    <x v="4"/>
    <x v="2"/>
    <x v="0"/>
    <s v="PhD"/>
    <s v="HR Executive"/>
    <s v="Permanent"/>
    <x v="2"/>
    <x v="33"/>
    <n v="41033"/>
    <n v="3"/>
    <n v="1"/>
    <n v="13"/>
    <n v="5"/>
    <n v="59"/>
    <x v="488"/>
    <s v="01-01-10494"/>
  </r>
  <r>
    <n v="496"/>
    <x v="5"/>
    <x v="1"/>
    <x v="3"/>
    <s v="Master"/>
    <s v="Engineer"/>
    <s v="Intern"/>
    <x v="6"/>
    <x v="35"/>
    <n v="46241"/>
    <n v="20"/>
    <n v="1"/>
    <n v="11"/>
    <n v="1"/>
    <n v="45"/>
    <x v="489"/>
    <s v="01-01-10495"/>
  </r>
  <r>
    <n v="497"/>
    <x v="6"/>
    <x v="2"/>
    <x v="1"/>
    <s v="Master"/>
    <s v="HR Executive"/>
    <s v="Contract"/>
    <x v="4"/>
    <x v="27"/>
    <n v="35939"/>
    <n v="19"/>
    <n v="15"/>
    <n v="10"/>
    <n v="8"/>
    <n v="35"/>
    <x v="490"/>
    <s v="01-01-10496"/>
  </r>
  <r>
    <n v="498"/>
    <x v="1"/>
    <x v="2"/>
    <x v="1"/>
    <s v="PhD"/>
    <s v="Sales Executive"/>
    <s v="Permanent"/>
    <x v="5"/>
    <x v="0"/>
    <n v="77562"/>
    <n v="35"/>
    <n v="13"/>
    <n v="3"/>
    <n v="8"/>
    <n v="47"/>
    <x v="491"/>
    <s v="01-01-10497"/>
  </r>
  <r>
    <n v="499"/>
    <x v="4"/>
    <x v="0"/>
    <x v="1"/>
    <s v="High School"/>
    <s v="HR Executive"/>
    <s v="Intern"/>
    <x v="4"/>
    <x v="34"/>
    <n v="65063"/>
    <n v="4"/>
    <n v="17"/>
    <n v="9"/>
    <n v="1"/>
    <n v="20"/>
    <x v="492"/>
    <s v="01-01-10498"/>
  </r>
  <r>
    <n v="500"/>
    <x v="5"/>
    <x v="2"/>
    <x v="0"/>
    <s v="High School"/>
    <s v="Manager"/>
    <s v="Intern"/>
    <x v="5"/>
    <x v="17"/>
    <n v="106721"/>
    <n v="5"/>
    <n v="8"/>
    <n v="12"/>
    <n v="9"/>
    <n v="55"/>
    <x v="493"/>
    <s v="01-01-104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190507-3697-4AEE-BC0F-F35A73A23664}" name="calculated_field_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1:D19" firstHeaderRow="0" firstDataRow="1" firstDataCol="1"/>
  <pivotFields count="21">
    <pivotField showAll="0"/>
    <pivotField axis="axisRow" showAll="0">
      <items count="8">
        <item x="0"/>
        <item x="4"/>
        <item x="2"/>
        <item x="6"/>
        <item x="5"/>
        <item x="3"/>
        <item x="1"/>
        <item t="default"/>
      </items>
    </pivotField>
    <pivotField showAll="0"/>
    <pivotField showAll="0"/>
    <pivotField showAll="0"/>
    <pivotField showAll="0"/>
    <pivotField showAll="0"/>
    <pivotField showAll="0"/>
    <pivotField showAll="0">
      <items count="8">
        <item x="0"/>
        <item x="1"/>
        <item x="2"/>
        <item x="3"/>
        <item x="4"/>
        <item x="5"/>
        <item x="6"/>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dataField="1"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Sum of Salary" fld="9" baseField="0" baseItem="0"/>
    <dataField name="Sum of Bonu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03EA30-304C-445F-89E3-370D61725692}" name="cal_field_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3:C31" firstHeaderRow="1" firstDataRow="1" firstDataCol="1"/>
  <pivotFields count="21">
    <pivotField showAll="0"/>
    <pivotField showAll="0"/>
    <pivotField showAll="0"/>
    <pivotField showAll="0"/>
    <pivotField showAll="0"/>
    <pivotField showAll="0"/>
    <pivotField showAll="0"/>
    <pivotField axis="axisRow" showAll="0">
      <items count="8">
        <item x="0"/>
        <item x="2"/>
        <item x="1"/>
        <item x="3"/>
        <item x="6"/>
        <item x="5"/>
        <item x="4"/>
        <item t="default"/>
      </items>
    </pivotField>
    <pivotField showAll="0">
      <items count="8">
        <item x="0"/>
        <item x="1"/>
        <item x="2"/>
        <item x="3"/>
        <item x="4"/>
        <item x="5"/>
        <item x="6"/>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dataField="1"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7"/>
  </rowFields>
  <rowItems count="8">
    <i>
      <x/>
    </i>
    <i>
      <x v="1"/>
    </i>
    <i>
      <x v="2"/>
    </i>
    <i>
      <x v="3"/>
    </i>
    <i>
      <x v="4"/>
    </i>
    <i>
      <x v="5"/>
    </i>
    <i>
      <x v="6"/>
    </i>
    <i t="grand">
      <x/>
    </i>
  </rowItems>
  <colItems count="1">
    <i/>
  </colItems>
  <dataFields count="1">
    <dataField name="Sum of Bonu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B9245F-D9CE-484B-B110-4A9638272ABB}" name="cal_field_2"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J11:L28" firstHeaderRow="1" firstDataRow="1" firstDataCol="0"/>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y_7.xlsx!data">
        <x15:activeTabTopLevelEntity name="[data]"/>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390830-9F1A-481C-A09E-ABA2B61E9DCC}" name="slicer_3" cacheId="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H8:I14" firstHeaderRow="1" firstDataRow="1" firstDataCol="1" rowPageCount="1" colPageCount="1"/>
  <pivotFields count="21">
    <pivotField showAll="0"/>
    <pivotField showAll="0"/>
    <pivotField axis="axisPage" showAll="0">
      <items count="4">
        <item x="1"/>
        <item x="2"/>
        <item x="0"/>
        <item t="default"/>
      </items>
    </pivotField>
    <pivotField showAll="0"/>
    <pivotField showAll="0"/>
    <pivotField showAll="0"/>
    <pivotField showAll="0"/>
    <pivotField showAll="0">
      <items count="8">
        <item x="0"/>
        <item x="2"/>
        <item x="1"/>
        <item x="3"/>
        <item x="6"/>
        <item x="5"/>
        <item x="4"/>
        <item t="default"/>
      </items>
    </pivotField>
    <pivotField axis="axisRow" showAll="0">
      <items count="8">
        <item x="0"/>
        <item x="1"/>
        <item x="2"/>
        <item x="3"/>
        <item x="4"/>
        <item x="5"/>
        <item x="6"/>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8"/>
  </rowFields>
  <rowItems count="6">
    <i>
      <x v="1"/>
    </i>
    <i>
      <x v="2"/>
    </i>
    <i>
      <x v="3"/>
    </i>
    <i>
      <x v="4"/>
    </i>
    <i>
      <x v="5"/>
    </i>
    <i t="grand">
      <x/>
    </i>
  </rowItems>
  <colItems count="1">
    <i/>
  </colItems>
  <pageFields count="1">
    <pageField fld="2" hier="-1"/>
  </pageFields>
  <dataFields count="1">
    <dataField name="Max of Salary" fld="9" subtotal="max"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653AEB-8829-4917-AF10-2BAAFDC06C1E}" name="slicer_2" cacheId="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E8:F13" firstHeaderRow="1" firstDataRow="1" firstDataCol="1" rowPageCount="1" colPageCount="1"/>
  <pivotFields count="21">
    <pivotField showAll="0"/>
    <pivotField showAll="0"/>
    <pivotField axis="axisPage" showAll="0">
      <items count="4">
        <item x="1"/>
        <item x="2"/>
        <item x="0"/>
        <item t="default"/>
      </items>
    </pivotField>
    <pivotField axis="axisRow" showAll="0">
      <items count="5">
        <item x="1"/>
        <item x="2"/>
        <item x="3"/>
        <item x="0"/>
        <item t="default"/>
      </items>
    </pivotField>
    <pivotField showAll="0"/>
    <pivotField showAll="0"/>
    <pivotField showAll="0"/>
    <pivotField showAll="0">
      <items count="8">
        <item x="0"/>
        <item x="2"/>
        <item x="1"/>
        <item x="3"/>
        <item x="6"/>
        <item x="5"/>
        <item x="4"/>
        <item t="default"/>
      </items>
    </pivotField>
    <pivotField showAll="0">
      <items count="8">
        <item x="0"/>
        <item x="1"/>
        <item x="2"/>
        <item x="3"/>
        <item x="4"/>
        <item x="5"/>
        <item x="6"/>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3"/>
  </rowFields>
  <rowItems count="5">
    <i>
      <x/>
    </i>
    <i>
      <x v="1"/>
    </i>
    <i>
      <x v="2"/>
    </i>
    <i>
      <x v="3"/>
    </i>
    <i t="grand">
      <x/>
    </i>
  </rowItems>
  <colItems count="1">
    <i/>
  </colItems>
  <pageFields count="1">
    <pageField fld="2" hier="-1"/>
  </pageFields>
  <dataFields count="1">
    <dataField name="Average of Salary" fld="9" subtotal="average" baseField="3"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5356E4-9DA7-4D6C-8F89-316C9CFB884A}" name="slicer_1" cacheId="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B8:C16" firstHeaderRow="1" firstDataRow="1" firstDataCol="1" rowPageCount="1" colPageCount="1"/>
  <pivotFields count="21">
    <pivotField showAll="0"/>
    <pivotField axis="axisRow" dataField="1" showAll="0">
      <items count="8">
        <item x="0"/>
        <item x="4"/>
        <item x="2"/>
        <item x="6"/>
        <item x="5"/>
        <item x="3"/>
        <item x="1"/>
        <item t="default"/>
      </items>
    </pivotField>
    <pivotField axis="axisPage" showAll="0">
      <items count="4">
        <item x="1"/>
        <item x="2"/>
        <item x="0"/>
        <item t="default"/>
      </items>
    </pivotField>
    <pivotField showAll="0"/>
    <pivotField showAll="0"/>
    <pivotField showAll="0"/>
    <pivotField showAll="0"/>
    <pivotField showAll="0">
      <items count="8">
        <item x="0"/>
        <item x="2"/>
        <item x="1"/>
        <item x="3"/>
        <item x="6"/>
        <item x="5"/>
        <item x="4"/>
        <item t="default"/>
      </items>
    </pivotField>
    <pivotField showAll="0">
      <items count="8">
        <item x="0"/>
        <item x="1"/>
        <item x="2"/>
        <item x="3"/>
        <item x="4"/>
        <item x="5"/>
        <item x="6"/>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1"/>
  </rowFields>
  <rowItems count="8">
    <i>
      <x/>
    </i>
    <i>
      <x v="1"/>
    </i>
    <i>
      <x v="2"/>
    </i>
    <i>
      <x v="3"/>
    </i>
    <i>
      <x v="4"/>
    </i>
    <i>
      <x v="5"/>
    </i>
    <i>
      <x v="6"/>
    </i>
    <i t="grand">
      <x/>
    </i>
  </rowItems>
  <colItems count="1">
    <i/>
  </colItems>
  <pageFields count="1">
    <pageField fld="2" hier="-1"/>
  </pageField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410CAAF-F08D-423A-A9E1-15F83AA97FDF}" name="pivot_chart_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location ref="B3:C435" firstHeaderRow="1" firstDataRow="1" firstDataCol="1"/>
  <pivotFields count="21">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dragToRow="0" dragToCol="0" dragToPage="0" showAll="0" defaultSubtota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x="0"/>
        <item x="1"/>
        <item x="2"/>
        <item x="3"/>
        <item x="4"/>
        <item x="5"/>
        <item t="default"/>
      </items>
    </pivotField>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3">
    <field x="20"/>
    <field x="19"/>
    <field x="18"/>
  </rowFields>
  <rowItems count="432">
    <i>
      <x v="1"/>
    </i>
    <i r="1">
      <x v="4"/>
    </i>
    <i r="2">
      <x v="12"/>
    </i>
    <i>
      <x v="2"/>
    </i>
    <i r="1">
      <x v="1"/>
    </i>
    <i r="2">
      <x v="1"/>
    </i>
    <i r="2">
      <x v="2"/>
    </i>
    <i r="2">
      <x v="3"/>
    </i>
    <i r="1">
      <x v="2"/>
    </i>
    <i r="2">
      <x v="4"/>
    </i>
    <i r="2">
      <x v="5"/>
    </i>
    <i r="2">
      <x v="6"/>
    </i>
    <i r="1">
      <x v="3"/>
    </i>
    <i r="2">
      <x v="7"/>
    </i>
    <i r="2">
      <x v="9"/>
    </i>
    <i r="1">
      <x v="4"/>
    </i>
    <i r="2">
      <x v="10"/>
    </i>
    <i r="2">
      <x v="12"/>
    </i>
    <i>
      <x v="3"/>
    </i>
    <i r="1">
      <x v="1"/>
    </i>
    <i r="2">
      <x v="1"/>
    </i>
    <i r="2">
      <x v="2"/>
    </i>
    <i r="2">
      <x v="3"/>
    </i>
    <i r="1">
      <x v="2"/>
    </i>
    <i r="2">
      <x v="4"/>
    </i>
    <i r="2">
      <x v="5"/>
    </i>
    <i r="2">
      <x v="6"/>
    </i>
    <i r="1">
      <x v="3"/>
    </i>
    <i r="2">
      <x v="8"/>
    </i>
    <i r="2">
      <x v="9"/>
    </i>
    <i r="1">
      <x v="4"/>
    </i>
    <i r="2">
      <x v="10"/>
    </i>
    <i r="2">
      <x v="11"/>
    </i>
    <i r="2">
      <x v="12"/>
    </i>
    <i>
      <x v="4"/>
    </i>
    <i r="1">
      <x v="1"/>
    </i>
    <i r="2">
      <x v="1"/>
    </i>
    <i r="1">
      <x v="2"/>
    </i>
    <i r="2">
      <x v="4"/>
    </i>
    <i r="2">
      <x v="5"/>
    </i>
    <i r="2">
      <x v="6"/>
    </i>
    <i r="1">
      <x v="3"/>
    </i>
    <i r="2">
      <x v="7"/>
    </i>
    <i r="2">
      <x v="8"/>
    </i>
    <i r="2">
      <x v="9"/>
    </i>
    <i r="1">
      <x v="4"/>
    </i>
    <i r="2">
      <x v="10"/>
    </i>
    <i>
      <x v="5"/>
    </i>
    <i r="1">
      <x v="1"/>
    </i>
    <i r="2">
      <x v="1"/>
    </i>
    <i r="2">
      <x v="2"/>
    </i>
    <i r="2">
      <x v="3"/>
    </i>
    <i r="1">
      <x v="2"/>
    </i>
    <i r="2">
      <x v="4"/>
    </i>
    <i r="2">
      <x v="5"/>
    </i>
    <i r="2">
      <x v="6"/>
    </i>
    <i r="1">
      <x v="3"/>
    </i>
    <i r="2">
      <x v="9"/>
    </i>
    <i r="1">
      <x v="4"/>
    </i>
    <i r="2">
      <x v="10"/>
    </i>
    <i>
      <x v="6"/>
    </i>
    <i r="1">
      <x v="1"/>
    </i>
    <i r="2">
      <x v="1"/>
    </i>
    <i r="2">
      <x v="2"/>
    </i>
    <i r="2">
      <x v="3"/>
    </i>
    <i r="1">
      <x v="2"/>
    </i>
    <i r="2">
      <x v="4"/>
    </i>
    <i r="2">
      <x v="6"/>
    </i>
    <i r="1">
      <x v="3"/>
    </i>
    <i r="2">
      <x v="8"/>
    </i>
    <i r="1">
      <x v="4"/>
    </i>
    <i r="2">
      <x v="10"/>
    </i>
    <i r="2">
      <x v="12"/>
    </i>
    <i>
      <x v="7"/>
    </i>
    <i r="1">
      <x v="1"/>
    </i>
    <i r="2">
      <x v="3"/>
    </i>
    <i r="1">
      <x v="2"/>
    </i>
    <i r="2">
      <x v="4"/>
    </i>
    <i r="2">
      <x v="6"/>
    </i>
    <i r="1">
      <x v="3"/>
    </i>
    <i r="2">
      <x v="7"/>
    </i>
    <i r="2">
      <x v="8"/>
    </i>
    <i r="2">
      <x v="9"/>
    </i>
    <i r="1">
      <x v="4"/>
    </i>
    <i r="2">
      <x v="10"/>
    </i>
    <i r="2">
      <x v="11"/>
    </i>
    <i r="2">
      <x v="12"/>
    </i>
    <i>
      <x v="8"/>
    </i>
    <i r="1">
      <x v="1"/>
    </i>
    <i r="2">
      <x v="3"/>
    </i>
    <i r="1">
      <x v="2"/>
    </i>
    <i r="2">
      <x v="4"/>
    </i>
    <i r="2">
      <x v="5"/>
    </i>
    <i r="2">
      <x v="6"/>
    </i>
    <i r="1">
      <x v="3"/>
    </i>
    <i r="2">
      <x v="7"/>
    </i>
    <i r="2">
      <x v="9"/>
    </i>
    <i r="1">
      <x v="4"/>
    </i>
    <i r="2">
      <x v="12"/>
    </i>
    <i>
      <x v="9"/>
    </i>
    <i r="1">
      <x v="1"/>
    </i>
    <i r="2">
      <x v="1"/>
    </i>
    <i r="2">
      <x v="2"/>
    </i>
    <i r="2">
      <x v="3"/>
    </i>
    <i r="1">
      <x v="2"/>
    </i>
    <i r="2">
      <x v="4"/>
    </i>
    <i r="2">
      <x v="6"/>
    </i>
    <i r="1">
      <x v="3"/>
    </i>
    <i r="2">
      <x v="7"/>
    </i>
    <i r="2">
      <x v="8"/>
    </i>
    <i r="2">
      <x v="9"/>
    </i>
    <i r="1">
      <x v="4"/>
    </i>
    <i r="2">
      <x v="10"/>
    </i>
    <i r="2">
      <x v="11"/>
    </i>
    <i>
      <x v="10"/>
    </i>
    <i r="1">
      <x v="1"/>
    </i>
    <i r="2">
      <x v="2"/>
    </i>
    <i r="2">
      <x v="3"/>
    </i>
    <i r="1">
      <x v="2"/>
    </i>
    <i r="2">
      <x v="4"/>
    </i>
    <i r="2">
      <x v="5"/>
    </i>
    <i r="2">
      <x v="6"/>
    </i>
    <i r="1">
      <x v="3"/>
    </i>
    <i r="2">
      <x v="7"/>
    </i>
    <i r="2">
      <x v="9"/>
    </i>
    <i r="1">
      <x v="4"/>
    </i>
    <i r="2">
      <x v="11"/>
    </i>
    <i r="2">
      <x v="12"/>
    </i>
    <i>
      <x v="11"/>
    </i>
    <i r="1">
      <x v="1"/>
    </i>
    <i r="2">
      <x v="1"/>
    </i>
    <i r="2">
      <x v="2"/>
    </i>
    <i r="2">
      <x v="3"/>
    </i>
    <i r="1">
      <x v="2"/>
    </i>
    <i r="2">
      <x v="4"/>
    </i>
    <i r="2">
      <x v="5"/>
    </i>
    <i r="1">
      <x v="3"/>
    </i>
    <i r="2">
      <x v="7"/>
    </i>
    <i r="2">
      <x v="9"/>
    </i>
    <i r="1">
      <x v="4"/>
    </i>
    <i r="2">
      <x v="10"/>
    </i>
    <i r="2">
      <x v="11"/>
    </i>
    <i r="2">
      <x v="12"/>
    </i>
    <i>
      <x v="12"/>
    </i>
    <i r="1">
      <x v="1"/>
    </i>
    <i r="2">
      <x v="1"/>
    </i>
    <i r="2">
      <x v="2"/>
    </i>
    <i r="2">
      <x v="3"/>
    </i>
    <i r="1">
      <x v="2"/>
    </i>
    <i r="2">
      <x v="4"/>
    </i>
    <i r="2">
      <x v="5"/>
    </i>
    <i r="1">
      <x v="3"/>
    </i>
    <i r="2">
      <x v="7"/>
    </i>
    <i r="2">
      <x v="8"/>
    </i>
    <i r="2">
      <x v="9"/>
    </i>
    <i r="1">
      <x v="4"/>
    </i>
    <i r="2">
      <x v="10"/>
    </i>
    <i r="2">
      <x v="11"/>
    </i>
    <i>
      <x v="13"/>
    </i>
    <i r="1">
      <x v="1"/>
    </i>
    <i r="2">
      <x v="1"/>
    </i>
    <i r="2">
      <x v="2"/>
    </i>
    <i r="2">
      <x v="3"/>
    </i>
    <i r="1">
      <x v="2"/>
    </i>
    <i r="2">
      <x v="4"/>
    </i>
    <i r="2">
      <x v="5"/>
    </i>
    <i r="2">
      <x v="6"/>
    </i>
    <i r="1">
      <x v="3"/>
    </i>
    <i r="2">
      <x v="7"/>
    </i>
    <i r="2">
      <x v="8"/>
    </i>
    <i r="2">
      <x v="9"/>
    </i>
    <i r="1">
      <x v="4"/>
    </i>
    <i r="2">
      <x v="11"/>
    </i>
    <i r="2">
      <x v="12"/>
    </i>
    <i>
      <x v="14"/>
    </i>
    <i r="1">
      <x v="1"/>
    </i>
    <i r="2">
      <x v="1"/>
    </i>
    <i r="2">
      <x v="2"/>
    </i>
    <i r="2">
      <x v="3"/>
    </i>
    <i r="1">
      <x v="2"/>
    </i>
    <i r="2">
      <x v="4"/>
    </i>
    <i r="2">
      <x v="6"/>
    </i>
    <i r="1">
      <x v="3"/>
    </i>
    <i r="2">
      <x v="7"/>
    </i>
    <i r="2">
      <x v="8"/>
    </i>
    <i r="1">
      <x v="4"/>
    </i>
    <i r="2">
      <x v="10"/>
    </i>
    <i r="2">
      <x v="11"/>
    </i>
    <i r="2">
      <x v="12"/>
    </i>
    <i>
      <x v="15"/>
    </i>
    <i r="1">
      <x v="1"/>
    </i>
    <i r="2">
      <x v="3"/>
    </i>
    <i r="1">
      <x v="2"/>
    </i>
    <i r="2">
      <x v="4"/>
    </i>
    <i r="2">
      <x v="5"/>
    </i>
    <i r="2">
      <x v="6"/>
    </i>
    <i r="1">
      <x v="3"/>
    </i>
    <i r="2">
      <x v="7"/>
    </i>
    <i r="1">
      <x v="4"/>
    </i>
    <i r="2">
      <x v="11"/>
    </i>
    <i r="2">
      <x v="12"/>
    </i>
    <i>
      <x v="16"/>
    </i>
    <i r="1">
      <x v="1"/>
    </i>
    <i r="2">
      <x v="1"/>
    </i>
    <i r="2">
      <x v="2"/>
    </i>
    <i r="2">
      <x v="3"/>
    </i>
    <i r="1">
      <x v="3"/>
    </i>
    <i r="2">
      <x v="9"/>
    </i>
    <i r="1">
      <x v="4"/>
    </i>
    <i r="2">
      <x v="10"/>
    </i>
    <i r="2">
      <x v="11"/>
    </i>
    <i r="2">
      <x v="12"/>
    </i>
    <i>
      <x v="17"/>
    </i>
    <i r="1">
      <x v="1"/>
    </i>
    <i r="2">
      <x v="1"/>
    </i>
    <i r="2">
      <x v="3"/>
    </i>
    <i r="1">
      <x v="2"/>
    </i>
    <i r="2">
      <x v="4"/>
    </i>
    <i r="2">
      <x v="5"/>
    </i>
    <i r="2">
      <x v="6"/>
    </i>
    <i r="1">
      <x v="3"/>
    </i>
    <i r="2">
      <x v="7"/>
    </i>
    <i r="2">
      <x v="8"/>
    </i>
    <i r="2">
      <x v="9"/>
    </i>
    <i r="1">
      <x v="4"/>
    </i>
    <i r="2">
      <x v="10"/>
    </i>
    <i r="2">
      <x v="11"/>
    </i>
    <i r="2">
      <x v="12"/>
    </i>
    <i>
      <x v="18"/>
    </i>
    <i r="1">
      <x v="1"/>
    </i>
    <i r="2">
      <x v="1"/>
    </i>
    <i r="2">
      <x v="2"/>
    </i>
    <i r="1">
      <x v="2"/>
    </i>
    <i r="2">
      <x v="4"/>
    </i>
    <i r="2">
      <x v="6"/>
    </i>
    <i r="1">
      <x v="3"/>
    </i>
    <i r="2">
      <x v="7"/>
    </i>
    <i r="2">
      <x v="9"/>
    </i>
    <i r="1">
      <x v="4"/>
    </i>
    <i r="2">
      <x v="10"/>
    </i>
    <i r="2">
      <x v="11"/>
    </i>
    <i r="2">
      <x v="12"/>
    </i>
    <i>
      <x v="19"/>
    </i>
    <i r="1">
      <x v="1"/>
    </i>
    <i r="2">
      <x v="1"/>
    </i>
    <i r="2">
      <x v="2"/>
    </i>
    <i r="2">
      <x v="3"/>
    </i>
    <i r="1">
      <x v="2"/>
    </i>
    <i r="2">
      <x v="4"/>
    </i>
    <i r="2">
      <x v="6"/>
    </i>
    <i r="1">
      <x v="3"/>
    </i>
    <i r="2">
      <x v="7"/>
    </i>
    <i r="2">
      <x v="8"/>
    </i>
    <i r="2">
      <x v="9"/>
    </i>
    <i r="1">
      <x v="4"/>
    </i>
    <i r="2">
      <x v="10"/>
    </i>
    <i r="2">
      <x v="11"/>
    </i>
    <i r="2">
      <x v="12"/>
    </i>
    <i>
      <x v="20"/>
    </i>
    <i r="1">
      <x v="1"/>
    </i>
    <i r="2">
      <x v="1"/>
    </i>
    <i r="2">
      <x v="3"/>
    </i>
    <i r="1">
      <x v="2"/>
    </i>
    <i r="2">
      <x v="4"/>
    </i>
    <i r="2">
      <x v="5"/>
    </i>
    <i r="2">
      <x v="6"/>
    </i>
    <i r="1">
      <x v="3"/>
    </i>
    <i r="2">
      <x v="7"/>
    </i>
    <i r="2">
      <x v="8"/>
    </i>
    <i r="2">
      <x v="9"/>
    </i>
    <i r="1">
      <x v="4"/>
    </i>
    <i r="2">
      <x v="10"/>
    </i>
    <i r="2">
      <x v="11"/>
    </i>
    <i r="2">
      <x v="12"/>
    </i>
    <i>
      <x v="21"/>
    </i>
    <i r="1">
      <x v="1"/>
    </i>
    <i r="2">
      <x v="1"/>
    </i>
    <i r="2">
      <x v="3"/>
    </i>
    <i r="1">
      <x v="2"/>
    </i>
    <i r="2">
      <x v="4"/>
    </i>
    <i r="2">
      <x v="5"/>
    </i>
    <i r="2">
      <x v="6"/>
    </i>
    <i r="1">
      <x v="3"/>
    </i>
    <i r="2">
      <x v="7"/>
    </i>
    <i r="2">
      <x v="8"/>
    </i>
    <i r="2">
      <x v="9"/>
    </i>
    <i r="1">
      <x v="4"/>
    </i>
    <i r="2">
      <x v="10"/>
    </i>
    <i r="2">
      <x v="11"/>
    </i>
    <i r="2">
      <x v="12"/>
    </i>
    <i>
      <x v="22"/>
    </i>
    <i r="1">
      <x v="1"/>
    </i>
    <i r="2">
      <x v="1"/>
    </i>
    <i r="2">
      <x v="3"/>
    </i>
    <i r="1">
      <x v="2"/>
    </i>
    <i r="2">
      <x v="4"/>
    </i>
    <i r="2">
      <x v="6"/>
    </i>
    <i r="1">
      <x v="3"/>
    </i>
    <i r="2">
      <x v="7"/>
    </i>
    <i r="2">
      <x v="8"/>
    </i>
    <i r="2">
      <x v="9"/>
    </i>
    <i r="1">
      <x v="4"/>
    </i>
    <i r="2">
      <x v="10"/>
    </i>
    <i r="2">
      <x v="11"/>
    </i>
    <i r="2">
      <x v="12"/>
    </i>
    <i>
      <x v="23"/>
    </i>
    <i r="1">
      <x v="1"/>
    </i>
    <i r="2">
      <x v="1"/>
    </i>
    <i r="2">
      <x v="2"/>
    </i>
    <i r="2">
      <x v="3"/>
    </i>
    <i r="1">
      <x v="2"/>
    </i>
    <i r="2">
      <x v="5"/>
    </i>
    <i r="2">
      <x v="6"/>
    </i>
    <i r="1">
      <x v="3"/>
    </i>
    <i r="2">
      <x v="8"/>
    </i>
    <i r="2">
      <x v="9"/>
    </i>
    <i r="1">
      <x v="4"/>
    </i>
    <i r="2">
      <x v="10"/>
    </i>
    <i r="2">
      <x v="11"/>
    </i>
    <i r="2">
      <x v="12"/>
    </i>
    <i>
      <x v="24"/>
    </i>
    <i r="1">
      <x v="1"/>
    </i>
    <i r="2">
      <x v="1"/>
    </i>
    <i r="2">
      <x v="2"/>
    </i>
    <i r="2">
      <x v="3"/>
    </i>
    <i r="1">
      <x v="2"/>
    </i>
    <i r="2">
      <x v="5"/>
    </i>
    <i r="2">
      <x v="6"/>
    </i>
    <i r="1">
      <x v="3"/>
    </i>
    <i r="2">
      <x v="7"/>
    </i>
    <i r="2">
      <x v="8"/>
    </i>
    <i r="1">
      <x v="4"/>
    </i>
    <i r="2">
      <x v="10"/>
    </i>
    <i r="2">
      <x v="11"/>
    </i>
    <i>
      <x v="25"/>
    </i>
    <i r="1">
      <x v="1"/>
    </i>
    <i r="2">
      <x v="1"/>
    </i>
    <i r="2">
      <x v="2"/>
    </i>
    <i r="2">
      <x v="3"/>
    </i>
    <i r="1">
      <x v="2"/>
    </i>
    <i r="2">
      <x v="4"/>
    </i>
    <i r="2">
      <x v="5"/>
    </i>
    <i r="2">
      <x v="6"/>
    </i>
    <i r="1">
      <x v="3"/>
    </i>
    <i r="2">
      <x v="7"/>
    </i>
    <i r="2">
      <x v="9"/>
    </i>
    <i r="1">
      <x v="4"/>
    </i>
    <i r="2">
      <x v="10"/>
    </i>
    <i r="2">
      <x v="12"/>
    </i>
    <i>
      <x v="26"/>
    </i>
    <i r="1">
      <x v="1"/>
    </i>
    <i r="2">
      <x v="2"/>
    </i>
    <i r="1">
      <x v="2"/>
    </i>
    <i r="2">
      <x v="4"/>
    </i>
    <i r="2">
      <x v="6"/>
    </i>
    <i r="1">
      <x v="3"/>
    </i>
    <i r="2">
      <x v="7"/>
    </i>
    <i r="2">
      <x v="9"/>
    </i>
    <i r="1">
      <x v="4"/>
    </i>
    <i r="2">
      <x v="10"/>
    </i>
    <i r="2">
      <x v="11"/>
    </i>
    <i r="2">
      <x v="12"/>
    </i>
    <i>
      <x v="27"/>
    </i>
    <i r="1">
      <x v="1"/>
    </i>
    <i r="2">
      <x v="2"/>
    </i>
    <i r="2">
      <x v="3"/>
    </i>
    <i r="1">
      <x v="2"/>
    </i>
    <i r="2">
      <x v="5"/>
    </i>
    <i r="2">
      <x v="6"/>
    </i>
    <i r="1">
      <x v="3"/>
    </i>
    <i r="2">
      <x v="8"/>
    </i>
    <i r="1">
      <x v="4"/>
    </i>
    <i r="2">
      <x v="10"/>
    </i>
    <i r="2">
      <x v="11"/>
    </i>
    <i r="2">
      <x v="12"/>
    </i>
    <i>
      <x v="28"/>
    </i>
    <i r="1">
      <x v="1"/>
    </i>
    <i r="2">
      <x v="1"/>
    </i>
    <i r="2">
      <x v="2"/>
    </i>
    <i r="2">
      <x v="3"/>
    </i>
    <i r="1">
      <x v="2"/>
    </i>
    <i r="2">
      <x v="4"/>
    </i>
    <i r="2">
      <x v="5"/>
    </i>
    <i r="2">
      <x v="6"/>
    </i>
    <i r="1">
      <x v="3"/>
    </i>
    <i r="2">
      <x v="7"/>
    </i>
    <i r="2">
      <x v="9"/>
    </i>
    <i r="1">
      <x v="4"/>
    </i>
    <i r="2">
      <x v="10"/>
    </i>
    <i r="2">
      <x v="11"/>
    </i>
    <i r="2">
      <x v="12"/>
    </i>
    <i>
      <x v="29"/>
    </i>
    <i r="1">
      <x v="1"/>
    </i>
    <i r="2">
      <x v="1"/>
    </i>
    <i r="2">
      <x v="2"/>
    </i>
    <i r="2">
      <x v="3"/>
    </i>
    <i r="1">
      <x v="2"/>
    </i>
    <i r="2">
      <x v="6"/>
    </i>
    <i r="1">
      <x v="3"/>
    </i>
    <i r="2">
      <x v="7"/>
    </i>
    <i r="2">
      <x v="8"/>
    </i>
    <i r="2">
      <x v="9"/>
    </i>
    <i r="1">
      <x v="4"/>
    </i>
    <i r="2">
      <x v="10"/>
    </i>
    <i r="2">
      <x v="12"/>
    </i>
    <i>
      <x v="30"/>
    </i>
    <i r="1">
      <x v="1"/>
    </i>
    <i r="2">
      <x v="1"/>
    </i>
    <i r="2">
      <x v="2"/>
    </i>
    <i r="2">
      <x v="3"/>
    </i>
    <i r="1">
      <x v="2"/>
    </i>
    <i r="2">
      <x v="5"/>
    </i>
    <i r="2">
      <x v="6"/>
    </i>
    <i r="1">
      <x v="3"/>
    </i>
    <i r="2">
      <x v="8"/>
    </i>
    <i r="2">
      <x v="9"/>
    </i>
    <i r="1">
      <x v="4"/>
    </i>
    <i r="2">
      <x v="10"/>
    </i>
    <i r="2">
      <x v="12"/>
    </i>
    <i>
      <x v="31"/>
    </i>
    <i r="1">
      <x v="1"/>
    </i>
    <i r="2">
      <x v="1"/>
    </i>
    <i r="2">
      <x v="3"/>
    </i>
    <i r="1">
      <x v="2"/>
    </i>
    <i r="2">
      <x v="4"/>
    </i>
    <i r="2">
      <x v="5"/>
    </i>
    <i r="2">
      <x v="6"/>
    </i>
    <i r="1">
      <x v="3"/>
    </i>
    <i r="2">
      <x v="7"/>
    </i>
    <i r="2">
      <x v="8"/>
    </i>
    <i r="2">
      <x v="9"/>
    </i>
    <i t="grand">
      <x/>
    </i>
  </rowItems>
  <colItems count="1">
    <i/>
  </colItems>
  <dataFields count="1">
    <dataField name="Count of Emp_Id" fld="0" subtotal="count" baseField="20"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1">
    <v>Siraj</v>
    <v>2</v>
    <v>4</v>
    <v>5</v>
  </rv>
</rvData>
</file>

<file path=xl/richData/rdrichvaluestructure.xml><?xml version="1.0" encoding="utf-8"?>
<rvStructures xmlns="http://schemas.microsoft.com/office/spreadsheetml/2017/richdata" count="2">
  <s t="_localImage">
    <k n="_rvRel:LocalImageIdentifier" t="i"/>
    <k n="CalcOrigin" t="i"/>
  </s>
  <s t="_error">
    <k n="argument" t="s"/>
    <k n="errorType" t="i"/>
    <k n="iftab" t="i"/>
    <k n="subType"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608D2A6-98A2-4347-98E0-8E44951686C5}" sourceName="Gender">
  <pivotTables>
    <pivotTable tabId="27" name="slicer_1"/>
    <pivotTable tabId="27" name="slicer_2"/>
    <pivotTable tabId="27" name="slicer_3"/>
  </pivotTables>
  <data>
    <tabular pivotCacheId="820022658">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A6DB3AC5-24B6-44E9-A58E-D178DD429E86}" sourceName="Location">
  <pivotTables>
    <pivotTable tabId="27" name="slicer_1"/>
    <pivotTable tabId="27" name="slicer_2"/>
    <pivotTable tabId="27" name="slicer_3"/>
  </pivotTables>
  <data>
    <tabular pivotCacheId="820022658">
      <items count="7">
        <i x="0" s="1"/>
        <i x="2" s="1"/>
        <i x="1" s="1"/>
        <i x="3" s="1"/>
        <i x="6" s="1"/>
        <i x="5"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0C15FA5-67B2-49C6-AF45-5CD8F70C7381}" cache="Slicer_Gender" caption="Gender" rowHeight="249238"/>
  <slicer name="Location" xr10:uid="{7BE1787E-45C9-412C-BA95-B4D8778B190A}" cache="Slicer_Location" caption="Location" columnCount="4" style="SlicerStyleLight3"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10DC43-A0EF-4AE1-9213-7C6CF3485B5A}" name="data" displayName="data" ref="A1:Q501" totalsRowShown="0">
  <autoFilter ref="A1:Q501" xr:uid="{4010DC43-A0EF-4AE1-9213-7C6CF3485B5A}"/>
  <tableColumns count="17">
    <tableColumn id="17" xr3:uid="{056A6954-FD0E-45E9-B1D9-B720332200D9}" name="Emp_Id"/>
    <tableColumn id="1" xr3:uid="{C9A13581-E610-4157-BD70-7F3E2392392F}" name="Department"/>
    <tableColumn id="2" xr3:uid="{3DB2E6E0-D8FD-4868-9503-7C2F294049A6}" name="Gender"/>
    <tableColumn id="3" xr3:uid="{E06DB7F8-2026-4068-BD0E-CC3CD58FC149}" name="Marital Status"/>
    <tableColumn id="4" xr3:uid="{A6719321-328F-4450-9C73-FEF97E6E80A1}" name="Education"/>
    <tableColumn id="5" xr3:uid="{6D175A49-ACC2-4D2A-8E33-A746B37E8EE3}" name="Job Title"/>
    <tableColumn id="6" xr3:uid="{D24850EF-80BE-403B-8B9E-EC95007A9A70}" name="Employment Status"/>
    <tableColumn id="8" xr3:uid="{8DFABD8C-2C03-49C3-901E-1D5922097342}" name="Location"/>
    <tableColumn id="9" xr3:uid="{C397ADD6-1517-4C3A-9EAD-B7E1C1ADB229}" name="Age"/>
    <tableColumn id="10" xr3:uid="{A36BC8B0-2AC8-4482-89A4-D96625F745F2}" name="Salary"/>
    <tableColumn id="11" xr3:uid="{90670C42-3ADA-4E8B-BBEE-B2DFC8FA0DB4}" name="Years of Experience"/>
    <tableColumn id="12" xr3:uid="{1C474433-ACC2-410C-B2F7-32430EF1C490}" name="Years in Current Role"/>
    <tableColumn id="13" xr3:uid="{D8D557B2-74E7-4DA7-908D-9570A7234DE7}" name="Number of Projects"/>
    <tableColumn id="14" xr3:uid="{F6AD31EC-D320-4012-AD14-45507F48646E}" name="Performance Rating"/>
    <tableColumn id="15" xr3:uid="{C87472A4-CAE0-443A-A6F1-BE58580ECC98}" name="Work Hours Per Week"/>
    <tableColumn id="16" xr3:uid="{F267AFFD-742C-4634-98D4-0F111F58C1DC}" name="Date of Joining" dataDxfId="1"/>
    <tableColumn id="7" xr3:uid="{EE58B26A-8D79-457D-847D-9945625AF696}" name="Example 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f_Joining" xr10:uid="{BD365632-C1B1-41B1-82BC-59246E10EE1E}" sourceName="Date of Joining">
  <pivotTables>
    <pivotTable tabId="27" name="slicer_1"/>
    <pivotTable tabId="27" name="slicer_2"/>
    <pivotTable tabId="27" name="slicer_3"/>
  </pivotTables>
  <state minimalRefreshVersion="6" lastRefreshVersion="6" pivotCacheId="820022658" filterType="unknown">
    <bounds startDate="199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Joining" xr10:uid="{3A493A22-0D51-4626-9A61-8A736CBFB595}" cache="NativeTimeline_Date_of_Joining" caption="Date of Joining" level="2" selectionLevel="2" scrollPosition="2018-09-10T00:00:00"/>
</timeline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AFDFCD5-AFE0-49D5-B056-AA4033E4B90B}">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83B3C4E-1FD7-406D-8DC2-2F03A10B7BB0}">
  <we:reference id="wa200005502" version="1.0.0.11" store="en-US" storeType="OMEX"/>
  <we:alternateReferences>
    <we:reference id="WA200005502" version="1.0.0.11" store="" storeType="OMEX"/>
  </we:alternateReferences>
  <we:properties>
    <we:property name="docId" value="&quot;Bix7K6NP4q9jCk9D9wuq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8" Type="http://schemas.openxmlformats.org/officeDocument/2006/relationships/hyperlink" Target="mailto:tanya.vishnoi@genpact.com" TargetMode="External"/><Relationship Id="rId3" Type="http://schemas.openxmlformats.org/officeDocument/2006/relationships/hyperlink" Target="mailto:arpit.verma@tcs.com" TargetMode="External"/><Relationship Id="rId7" Type="http://schemas.openxmlformats.org/officeDocument/2006/relationships/hyperlink" Target="mailto:kumar.ak@pg.com" TargetMode="External"/><Relationship Id="rId2" Type="http://schemas.openxmlformats.org/officeDocument/2006/relationships/hyperlink" Target="mailto:vishu.vaidwan@tcs.com" TargetMode="External"/><Relationship Id="rId1" Type="http://schemas.openxmlformats.org/officeDocument/2006/relationships/hyperlink" Target="mailto:Siraj.ahmad@acciojob.com" TargetMode="External"/><Relationship Id="rId6" Type="http://schemas.openxmlformats.org/officeDocument/2006/relationships/hyperlink" Target="mailto:Priyanshu.soabhagya@ahead.com" TargetMode="External"/><Relationship Id="rId11" Type="http://schemas.openxmlformats.org/officeDocument/2006/relationships/hyperlink" Target="mailto:Srinath.m@nestle.com" TargetMode="External"/><Relationship Id="rId5" Type="http://schemas.openxmlformats.org/officeDocument/2006/relationships/hyperlink" Target="mailto:babblu.kumar@ecl.com" TargetMode="External"/><Relationship Id="rId10" Type="http://schemas.openxmlformats.org/officeDocument/2006/relationships/hyperlink" Target="mailto:Bhatia.anuj@google.com" TargetMode="External"/><Relationship Id="rId4" Type="http://schemas.openxmlformats.org/officeDocument/2006/relationships/hyperlink" Target="mailto:arzoo.afsar@gmail.com" TargetMode="External"/><Relationship Id="rId9" Type="http://schemas.openxmlformats.org/officeDocument/2006/relationships/hyperlink" Target="mailto:Abdul.rahman@aramco.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1BE5-A316-46FD-8737-64313AD81BDA}">
  <dimension ref="B2:B366"/>
  <sheetViews>
    <sheetView topLeftCell="A351" workbookViewId="0">
      <selection activeCell="S26" sqref="S26"/>
    </sheetView>
  </sheetViews>
  <sheetFormatPr defaultRowHeight="14.25"/>
  <sheetData>
    <row r="2" spans="2:2" ht="17.649999999999999">
      <c r="B2" s="21" t="s">
        <v>1181</v>
      </c>
    </row>
    <row r="3" spans="2:2">
      <c r="B3" s="22"/>
    </row>
    <row r="4" spans="2:2">
      <c r="B4" s="22" t="s">
        <v>1182</v>
      </c>
    </row>
    <row r="5" spans="2:2">
      <c r="B5" s="22" t="s">
        <v>1183</v>
      </c>
    </row>
    <row r="6" spans="2:2">
      <c r="B6" s="22" t="s">
        <v>1184</v>
      </c>
    </row>
    <row r="7" spans="2:2">
      <c r="B7" s="22" t="s">
        <v>1185</v>
      </c>
    </row>
    <row r="8" spans="2:2">
      <c r="B8" s="22" t="s">
        <v>1186</v>
      </c>
    </row>
    <row r="9" spans="2:2">
      <c r="B9" s="22" t="s">
        <v>1187</v>
      </c>
    </row>
    <row r="10" spans="2:2">
      <c r="B10" s="22" t="s">
        <v>1188</v>
      </c>
    </row>
    <row r="11" spans="2:2">
      <c r="B11" s="22" t="s">
        <v>1189</v>
      </c>
    </row>
    <row r="12" spans="2:2">
      <c r="B12" s="22" t="s">
        <v>1190</v>
      </c>
    </row>
    <row r="13" spans="2:2">
      <c r="B13" s="22" t="s">
        <v>1191</v>
      </c>
    </row>
    <row r="17" spans="2:2" ht="17.649999999999999">
      <c r="B17" s="21" t="s">
        <v>1192</v>
      </c>
    </row>
    <row r="18" spans="2:2">
      <c r="B18" s="22"/>
    </row>
    <row r="19" spans="2:2">
      <c r="B19" s="22" t="s">
        <v>1193</v>
      </c>
    </row>
    <row r="20" spans="2:2">
      <c r="B20" s="22" t="s">
        <v>1194</v>
      </c>
    </row>
    <row r="21" spans="2:2">
      <c r="B21" s="22" t="s">
        <v>1195</v>
      </c>
    </row>
    <row r="22" spans="2:2">
      <c r="B22" s="22" t="s">
        <v>1196</v>
      </c>
    </row>
    <row r="23" spans="2:2">
      <c r="B23" s="22" t="s">
        <v>1197</v>
      </c>
    </row>
    <row r="24" spans="2:2">
      <c r="B24" s="22" t="s">
        <v>1198</v>
      </c>
    </row>
    <row r="25" spans="2:2">
      <c r="B25" s="22" t="s">
        <v>1199</v>
      </c>
    </row>
    <row r="26" spans="2:2">
      <c r="B26" s="22" t="s">
        <v>1200</v>
      </c>
    </row>
    <row r="27" spans="2:2">
      <c r="B27" s="22" t="s">
        <v>1201</v>
      </c>
    </row>
    <row r="28" spans="2:2">
      <c r="B28" s="22" t="s">
        <v>1202</v>
      </c>
    </row>
    <row r="32" spans="2:2" ht="17.649999999999999">
      <c r="B32" s="21" t="s">
        <v>1203</v>
      </c>
    </row>
    <row r="33" spans="2:2">
      <c r="B33" s="22"/>
    </row>
    <row r="34" spans="2:2">
      <c r="B34" s="22" t="s">
        <v>1204</v>
      </c>
    </row>
    <row r="35" spans="2:2">
      <c r="B35" s="22" t="s">
        <v>1205</v>
      </c>
    </row>
    <row r="36" spans="2:2">
      <c r="B36" s="22" t="s">
        <v>1206</v>
      </c>
    </row>
    <row r="37" spans="2:2">
      <c r="B37" s="22" t="s">
        <v>1207</v>
      </c>
    </row>
    <row r="38" spans="2:2">
      <c r="B38" s="22" t="s">
        <v>1208</v>
      </c>
    </row>
    <row r="39" spans="2:2">
      <c r="B39" s="22" t="s">
        <v>1209</v>
      </c>
    </row>
    <row r="40" spans="2:2">
      <c r="B40" s="22" t="s">
        <v>1210</v>
      </c>
    </row>
    <row r="41" spans="2:2">
      <c r="B41" s="22" t="s">
        <v>1211</v>
      </c>
    </row>
    <row r="42" spans="2:2">
      <c r="B42" s="22" t="s">
        <v>1212</v>
      </c>
    </row>
    <row r="43" spans="2:2">
      <c r="B43" s="22" t="s">
        <v>1213</v>
      </c>
    </row>
    <row r="47" spans="2:2" ht="17.649999999999999">
      <c r="B47" s="21" t="s">
        <v>1214</v>
      </c>
    </row>
    <row r="48" spans="2:2">
      <c r="B48" s="22"/>
    </row>
    <row r="49" spans="2:2">
      <c r="B49" s="22" t="s">
        <v>1215</v>
      </c>
    </row>
    <row r="50" spans="2:2">
      <c r="B50" s="22" t="s">
        <v>1216</v>
      </c>
    </row>
    <row r="51" spans="2:2">
      <c r="B51" s="22" t="s">
        <v>1217</v>
      </c>
    </row>
    <row r="52" spans="2:2">
      <c r="B52" s="22" t="s">
        <v>1218</v>
      </c>
    </row>
    <row r="53" spans="2:2">
      <c r="B53" s="22" t="s">
        <v>1219</v>
      </c>
    </row>
    <row r="54" spans="2:2">
      <c r="B54" s="22" t="s">
        <v>1220</v>
      </c>
    </row>
    <row r="55" spans="2:2">
      <c r="B55" s="22" t="s">
        <v>1221</v>
      </c>
    </row>
    <row r="56" spans="2:2">
      <c r="B56" s="22" t="s">
        <v>1222</v>
      </c>
    </row>
    <row r="57" spans="2:2">
      <c r="B57" s="22" t="s">
        <v>1223</v>
      </c>
    </row>
    <row r="58" spans="2:2">
      <c r="B58" s="22" t="s">
        <v>1224</v>
      </c>
    </row>
    <row r="60" spans="2:2" ht="17.649999999999999">
      <c r="B60" s="21" t="s">
        <v>1225</v>
      </c>
    </row>
    <row r="61" spans="2:2">
      <c r="B61" s="22"/>
    </row>
    <row r="62" spans="2:2">
      <c r="B62" s="22" t="s">
        <v>1226</v>
      </c>
    </row>
    <row r="63" spans="2:2">
      <c r="B63" s="22" t="s">
        <v>1227</v>
      </c>
    </row>
    <row r="64" spans="2:2">
      <c r="B64" s="22" t="s">
        <v>1228</v>
      </c>
    </row>
    <row r="65" spans="2:2">
      <c r="B65" s="22" t="s">
        <v>1229</v>
      </c>
    </row>
    <row r="66" spans="2:2">
      <c r="B66" s="22" t="s">
        <v>1230</v>
      </c>
    </row>
    <row r="67" spans="2:2">
      <c r="B67" s="22" t="s">
        <v>1231</v>
      </c>
    </row>
    <row r="68" spans="2:2">
      <c r="B68" s="22" t="s">
        <v>1232</v>
      </c>
    </row>
    <row r="69" spans="2:2">
      <c r="B69" s="22" t="s">
        <v>1233</v>
      </c>
    </row>
    <row r="70" spans="2:2">
      <c r="B70" s="22" t="s">
        <v>1234</v>
      </c>
    </row>
    <row r="71" spans="2:2">
      <c r="B71" s="22" t="s">
        <v>1235</v>
      </c>
    </row>
    <row r="73" spans="2:2" ht="17.649999999999999">
      <c r="B73" s="21" t="s">
        <v>1236</v>
      </c>
    </row>
    <row r="74" spans="2:2">
      <c r="B74" s="22"/>
    </row>
    <row r="75" spans="2:2">
      <c r="B75" s="22" t="s">
        <v>1237</v>
      </c>
    </row>
    <row r="76" spans="2:2">
      <c r="B76" s="22" t="s">
        <v>1238</v>
      </c>
    </row>
    <row r="77" spans="2:2">
      <c r="B77" s="22" t="s">
        <v>1239</v>
      </c>
    </row>
    <row r="78" spans="2:2">
      <c r="B78" s="22" t="s">
        <v>1240</v>
      </c>
    </row>
    <row r="79" spans="2:2">
      <c r="B79" s="22" t="s">
        <v>1241</v>
      </c>
    </row>
    <row r="80" spans="2:2">
      <c r="B80" s="22" t="s">
        <v>1242</v>
      </c>
    </row>
    <row r="81" spans="2:2">
      <c r="B81" s="22" t="s">
        <v>1243</v>
      </c>
    </row>
    <row r="82" spans="2:2">
      <c r="B82" s="22" t="s">
        <v>1244</v>
      </c>
    </row>
    <row r="83" spans="2:2">
      <c r="B83" s="22" t="s">
        <v>1245</v>
      </c>
    </row>
    <row r="87" spans="2:2" ht="17.649999999999999">
      <c r="B87" s="21" t="s">
        <v>1246</v>
      </c>
    </row>
    <row r="88" spans="2:2">
      <c r="B88" s="22"/>
    </row>
    <row r="89" spans="2:2">
      <c r="B89" s="22" t="s">
        <v>1247</v>
      </c>
    </row>
    <row r="90" spans="2:2">
      <c r="B90" s="22" t="s">
        <v>1248</v>
      </c>
    </row>
    <row r="91" spans="2:2">
      <c r="B91" s="22" t="s">
        <v>1249</v>
      </c>
    </row>
    <row r="92" spans="2:2">
      <c r="B92" s="22" t="s">
        <v>1250</v>
      </c>
    </row>
    <row r="93" spans="2:2">
      <c r="B93" s="22" t="s">
        <v>1251</v>
      </c>
    </row>
    <row r="94" spans="2:2">
      <c r="B94" s="22" t="s">
        <v>1252</v>
      </c>
    </row>
    <row r="95" spans="2:2">
      <c r="B95" s="22" t="s">
        <v>1253</v>
      </c>
    </row>
    <row r="96" spans="2:2">
      <c r="B96" s="22" t="s">
        <v>1254</v>
      </c>
    </row>
    <row r="97" spans="2:2">
      <c r="B97" s="22" t="s">
        <v>1255</v>
      </c>
    </row>
    <row r="98" spans="2:2">
      <c r="B98" s="22" t="s">
        <v>1256</v>
      </c>
    </row>
    <row r="102" spans="2:2" ht="17.649999999999999">
      <c r="B102" s="21" t="s">
        <v>1257</v>
      </c>
    </row>
    <row r="103" spans="2:2">
      <c r="B103" s="22"/>
    </row>
    <row r="104" spans="2:2">
      <c r="B104" s="22" t="s">
        <v>1258</v>
      </c>
    </row>
    <row r="105" spans="2:2">
      <c r="B105" s="22" t="s">
        <v>1259</v>
      </c>
    </row>
    <row r="106" spans="2:2">
      <c r="B106" s="22" t="s">
        <v>1260</v>
      </c>
    </row>
    <row r="107" spans="2:2">
      <c r="B107" s="22" t="s">
        <v>1261</v>
      </c>
    </row>
    <row r="108" spans="2:2">
      <c r="B108" s="22" t="s">
        <v>1262</v>
      </c>
    </row>
    <row r="109" spans="2:2">
      <c r="B109" s="22" t="s">
        <v>1263</v>
      </c>
    </row>
    <row r="110" spans="2:2">
      <c r="B110" s="22" t="s">
        <v>1264</v>
      </c>
    </row>
    <row r="111" spans="2:2">
      <c r="B111" s="22" t="s">
        <v>1265</v>
      </c>
    </row>
    <row r="112" spans="2:2">
      <c r="B112" s="22" t="s">
        <v>1266</v>
      </c>
    </row>
    <row r="113" spans="2:2">
      <c r="B113" s="22" t="s">
        <v>1267</v>
      </c>
    </row>
    <row r="117" spans="2:2" ht="17.649999999999999">
      <c r="B117" s="21" t="s">
        <v>1268</v>
      </c>
    </row>
    <row r="118" spans="2:2">
      <c r="B118" s="22"/>
    </row>
    <row r="119" spans="2:2">
      <c r="B119" s="22" t="s">
        <v>1269</v>
      </c>
    </row>
    <row r="120" spans="2:2">
      <c r="B120" s="22" t="s">
        <v>1270</v>
      </c>
    </row>
    <row r="121" spans="2:2">
      <c r="B121" s="22" t="s">
        <v>1271</v>
      </c>
    </row>
    <row r="122" spans="2:2">
      <c r="B122" s="22" t="s">
        <v>1272</v>
      </c>
    </row>
    <row r="123" spans="2:2">
      <c r="B123" s="22" t="s">
        <v>1273</v>
      </c>
    </row>
    <row r="124" spans="2:2">
      <c r="B124" s="22" t="s">
        <v>1274</v>
      </c>
    </row>
    <row r="125" spans="2:2">
      <c r="B125" s="22" t="s">
        <v>1275</v>
      </c>
    </row>
    <row r="126" spans="2:2">
      <c r="B126" s="22" t="s">
        <v>1276</v>
      </c>
    </row>
    <row r="127" spans="2:2">
      <c r="B127" s="22" t="s">
        <v>1277</v>
      </c>
    </row>
    <row r="128" spans="2:2">
      <c r="B128" s="22" t="s">
        <v>1278</v>
      </c>
    </row>
    <row r="132" spans="2:2" ht="17.649999999999999">
      <c r="B132" s="21" t="s">
        <v>1279</v>
      </c>
    </row>
    <row r="133" spans="2:2">
      <c r="B133" s="22"/>
    </row>
    <row r="134" spans="2:2">
      <c r="B134" s="22" t="s">
        <v>1280</v>
      </c>
    </row>
    <row r="135" spans="2:2">
      <c r="B135" s="22" t="s">
        <v>1281</v>
      </c>
    </row>
    <row r="136" spans="2:2">
      <c r="B136" s="22" t="s">
        <v>1282</v>
      </c>
    </row>
    <row r="137" spans="2:2">
      <c r="B137" s="22" t="s">
        <v>1283</v>
      </c>
    </row>
    <row r="138" spans="2:2">
      <c r="B138" s="22" t="s">
        <v>1284</v>
      </c>
    </row>
    <row r="139" spans="2:2">
      <c r="B139" s="22" t="s">
        <v>1285</v>
      </c>
    </row>
    <row r="140" spans="2:2">
      <c r="B140" s="22" t="s">
        <v>1286</v>
      </c>
    </row>
    <row r="141" spans="2:2">
      <c r="B141" s="22" t="s">
        <v>1287</v>
      </c>
    </row>
    <row r="142" spans="2:2">
      <c r="B142" s="22" t="s">
        <v>1288</v>
      </c>
    </row>
    <row r="143" spans="2:2">
      <c r="B143" s="22" t="s">
        <v>1289</v>
      </c>
    </row>
    <row r="147" spans="2:2" ht="17.649999999999999">
      <c r="B147" s="21" t="s">
        <v>1290</v>
      </c>
    </row>
    <row r="148" spans="2:2">
      <c r="B148" s="22"/>
    </row>
    <row r="149" spans="2:2">
      <c r="B149" s="22" t="s">
        <v>1291</v>
      </c>
    </row>
    <row r="150" spans="2:2">
      <c r="B150" s="22" t="s">
        <v>1292</v>
      </c>
    </row>
    <row r="151" spans="2:2">
      <c r="B151" s="22" t="s">
        <v>1293</v>
      </c>
    </row>
    <row r="152" spans="2:2">
      <c r="B152" s="22" t="s">
        <v>1294</v>
      </c>
    </row>
    <row r="153" spans="2:2">
      <c r="B153" s="22" t="s">
        <v>1295</v>
      </c>
    </row>
    <row r="154" spans="2:2">
      <c r="B154" s="22" t="s">
        <v>1296</v>
      </c>
    </row>
    <row r="155" spans="2:2">
      <c r="B155" s="22" t="s">
        <v>1297</v>
      </c>
    </row>
    <row r="156" spans="2:2">
      <c r="B156" s="22" t="s">
        <v>1298</v>
      </c>
    </row>
    <row r="157" spans="2:2">
      <c r="B157" s="22" t="s">
        <v>1299</v>
      </c>
    </row>
    <row r="158" spans="2:2">
      <c r="B158" s="22" t="s">
        <v>1300</v>
      </c>
    </row>
    <row r="160" spans="2:2" ht="17.649999999999999">
      <c r="B160" s="21" t="s">
        <v>1301</v>
      </c>
    </row>
    <row r="161" spans="2:2">
      <c r="B161" s="22"/>
    </row>
    <row r="162" spans="2:2">
      <c r="B162" s="22" t="s">
        <v>1302</v>
      </c>
    </row>
    <row r="163" spans="2:2">
      <c r="B163" s="22" t="s">
        <v>1303</v>
      </c>
    </row>
    <row r="164" spans="2:2">
      <c r="B164" s="22" t="s">
        <v>1304</v>
      </c>
    </row>
    <row r="165" spans="2:2">
      <c r="B165" s="22" t="s">
        <v>1305</v>
      </c>
    </row>
    <row r="166" spans="2:2">
      <c r="B166" s="22" t="s">
        <v>1306</v>
      </c>
    </row>
    <row r="167" spans="2:2">
      <c r="B167" s="22" t="s">
        <v>1307</v>
      </c>
    </row>
    <row r="168" spans="2:2">
      <c r="B168" s="22" t="s">
        <v>1308</v>
      </c>
    </row>
    <row r="169" spans="2:2">
      <c r="B169" s="22" t="s">
        <v>1309</v>
      </c>
    </row>
    <row r="170" spans="2:2">
      <c r="B170" s="22" t="s">
        <v>1310</v>
      </c>
    </row>
    <row r="171" spans="2:2">
      <c r="B171" s="22" t="s">
        <v>1311</v>
      </c>
    </row>
    <row r="175" spans="2:2" ht="17.649999999999999">
      <c r="B175" s="21" t="s">
        <v>1312</v>
      </c>
    </row>
    <row r="176" spans="2:2">
      <c r="B176" s="22"/>
    </row>
    <row r="177" spans="2:2">
      <c r="B177" s="22" t="s">
        <v>1313</v>
      </c>
    </row>
    <row r="178" spans="2:2">
      <c r="B178" s="22" t="s">
        <v>1314</v>
      </c>
    </row>
    <row r="179" spans="2:2">
      <c r="B179" s="22" t="s">
        <v>1315</v>
      </c>
    </row>
    <row r="180" spans="2:2">
      <c r="B180" s="22" t="s">
        <v>1316</v>
      </c>
    </row>
    <row r="181" spans="2:2">
      <c r="B181" s="22" t="s">
        <v>1317</v>
      </c>
    </row>
    <row r="182" spans="2:2">
      <c r="B182" s="22" t="s">
        <v>1318</v>
      </c>
    </row>
    <row r="183" spans="2:2">
      <c r="B183" s="22" t="s">
        <v>1319</v>
      </c>
    </row>
    <row r="184" spans="2:2">
      <c r="B184" s="22" t="s">
        <v>1320</v>
      </c>
    </row>
    <row r="185" spans="2:2">
      <c r="B185" s="22" t="s">
        <v>1321</v>
      </c>
    </row>
    <row r="186" spans="2:2">
      <c r="B186" s="22" t="s">
        <v>1322</v>
      </c>
    </row>
    <row r="190" spans="2:2" ht="17.649999999999999">
      <c r="B190" s="21" t="s">
        <v>1323</v>
      </c>
    </row>
    <row r="191" spans="2:2">
      <c r="B191" s="22"/>
    </row>
    <row r="192" spans="2:2">
      <c r="B192" s="22" t="s">
        <v>1324</v>
      </c>
    </row>
    <row r="193" spans="2:2">
      <c r="B193" s="22" t="s">
        <v>1325</v>
      </c>
    </row>
    <row r="194" spans="2:2">
      <c r="B194" s="22" t="s">
        <v>1326</v>
      </c>
    </row>
    <row r="195" spans="2:2">
      <c r="B195" s="22" t="s">
        <v>1327</v>
      </c>
    </row>
    <row r="196" spans="2:2">
      <c r="B196" s="22" t="s">
        <v>1328</v>
      </c>
    </row>
    <row r="197" spans="2:2">
      <c r="B197" s="22" t="s">
        <v>1329</v>
      </c>
    </row>
    <row r="198" spans="2:2">
      <c r="B198" s="22" t="s">
        <v>1330</v>
      </c>
    </row>
    <row r="199" spans="2:2">
      <c r="B199" s="22" t="s">
        <v>1331</v>
      </c>
    </row>
    <row r="200" spans="2:2">
      <c r="B200" s="22" t="s">
        <v>1332</v>
      </c>
    </row>
    <row r="201" spans="2:2">
      <c r="B201" s="22" t="s">
        <v>1333</v>
      </c>
    </row>
    <row r="205" spans="2:2" ht="17.649999999999999">
      <c r="B205" s="21" t="s">
        <v>1334</v>
      </c>
    </row>
    <row r="206" spans="2:2">
      <c r="B206" s="22"/>
    </row>
    <row r="207" spans="2:2">
      <c r="B207" s="22" t="s">
        <v>1335</v>
      </c>
    </row>
    <row r="208" spans="2:2">
      <c r="B208" s="22" t="s">
        <v>1336</v>
      </c>
    </row>
    <row r="209" spans="2:2">
      <c r="B209" s="22" t="s">
        <v>1337</v>
      </c>
    </row>
    <row r="210" spans="2:2">
      <c r="B210" s="22" t="s">
        <v>1338</v>
      </c>
    </row>
    <row r="211" spans="2:2">
      <c r="B211" s="22" t="s">
        <v>1339</v>
      </c>
    </row>
    <row r="212" spans="2:2">
      <c r="B212" s="22" t="s">
        <v>1340</v>
      </c>
    </row>
    <row r="213" spans="2:2">
      <c r="B213" s="22" t="s">
        <v>1341</v>
      </c>
    </row>
    <row r="214" spans="2:2">
      <c r="B214" s="22" t="s">
        <v>1342</v>
      </c>
    </row>
    <row r="215" spans="2:2">
      <c r="B215" s="22" t="s">
        <v>1343</v>
      </c>
    </row>
    <row r="216" spans="2:2">
      <c r="B216" s="22" t="s">
        <v>1344</v>
      </c>
    </row>
    <row r="220" spans="2:2" ht="17.649999999999999">
      <c r="B220" s="21" t="s">
        <v>1345</v>
      </c>
    </row>
    <row r="221" spans="2:2">
      <c r="B221" s="22"/>
    </row>
    <row r="222" spans="2:2">
      <c r="B222" s="22" t="s">
        <v>1346</v>
      </c>
    </row>
    <row r="223" spans="2:2">
      <c r="B223" s="22" t="s">
        <v>1347</v>
      </c>
    </row>
    <row r="224" spans="2:2">
      <c r="B224" s="22" t="s">
        <v>1348</v>
      </c>
    </row>
    <row r="225" spans="2:2">
      <c r="B225" s="22" t="s">
        <v>1349</v>
      </c>
    </row>
    <row r="226" spans="2:2">
      <c r="B226" s="22" t="s">
        <v>1350</v>
      </c>
    </row>
    <row r="227" spans="2:2">
      <c r="B227" s="22" t="s">
        <v>1351</v>
      </c>
    </row>
    <row r="228" spans="2:2">
      <c r="B228" s="22" t="s">
        <v>1352</v>
      </c>
    </row>
    <row r="229" spans="2:2">
      <c r="B229" s="22" t="s">
        <v>1353</v>
      </c>
    </row>
    <row r="230" spans="2:2">
      <c r="B230" s="22" t="s">
        <v>1354</v>
      </c>
    </row>
    <row r="231" spans="2:2">
      <c r="B231" s="22" t="s">
        <v>1355</v>
      </c>
    </row>
    <row r="235" spans="2:2" ht="17.649999999999999">
      <c r="B235" s="21" t="s">
        <v>1356</v>
      </c>
    </row>
    <row r="236" spans="2:2">
      <c r="B236" s="22"/>
    </row>
    <row r="237" spans="2:2">
      <c r="B237" s="22" t="s">
        <v>1357</v>
      </c>
    </row>
    <row r="238" spans="2:2">
      <c r="B238" s="22" t="s">
        <v>1358</v>
      </c>
    </row>
    <row r="239" spans="2:2">
      <c r="B239" s="22" t="s">
        <v>1359</v>
      </c>
    </row>
    <row r="240" spans="2:2">
      <c r="B240" s="22" t="s">
        <v>1360</v>
      </c>
    </row>
    <row r="241" spans="2:2">
      <c r="B241" s="22" t="s">
        <v>1361</v>
      </c>
    </row>
    <row r="242" spans="2:2">
      <c r="B242" s="22" t="s">
        <v>1362</v>
      </c>
    </row>
    <row r="243" spans="2:2">
      <c r="B243" s="22" t="s">
        <v>1363</v>
      </c>
    </row>
    <row r="244" spans="2:2">
      <c r="B244" s="22" t="s">
        <v>1364</v>
      </c>
    </row>
    <row r="245" spans="2:2">
      <c r="B245" s="22" t="s">
        <v>1365</v>
      </c>
    </row>
    <row r="246" spans="2:2">
      <c r="B246" s="22" t="s">
        <v>1366</v>
      </c>
    </row>
    <row r="250" spans="2:2" ht="17.649999999999999">
      <c r="B250" s="21" t="s">
        <v>1367</v>
      </c>
    </row>
    <row r="251" spans="2:2">
      <c r="B251" s="22"/>
    </row>
    <row r="252" spans="2:2">
      <c r="B252" s="22" t="s">
        <v>1368</v>
      </c>
    </row>
    <row r="253" spans="2:2">
      <c r="B253" s="22" t="s">
        <v>1369</v>
      </c>
    </row>
    <row r="254" spans="2:2">
      <c r="B254" s="22" t="s">
        <v>1370</v>
      </c>
    </row>
    <row r="255" spans="2:2">
      <c r="B255" s="22" t="s">
        <v>1371</v>
      </c>
    </row>
    <row r="256" spans="2:2">
      <c r="B256" s="22" t="s">
        <v>1372</v>
      </c>
    </row>
    <row r="257" spans="2:2">
      <c r="B257" s="22" t="s">
        <v>1373</v>
      </c>
    </row>
    <row r="258" spans="2:2">
      <c r="B258" s="22" t="s">
        <v>1374</v>
      </c>
    </row>
    <row r="259" spans="2:2">
      <c r="B259" s="22" t="s">
        <v>1375</v>
      </c>
    </row>
    <row r="260" spans="2:2">
      <c r="B260" s="22" t="s">
        <v>1376</v>
      </c>
    </row>
    <row r="261" spans="2:2">
      <c r="B261" s="22" t="s">
        <v>1377</v>
      </c>
    </row>
    <row r="265" spans="2:2" ht="17.649999999999999">
      <c r="B265" s="21" t="s">
        <v>1378</v>
      </c>
    </row>
    <row r="266" spans="2:2">
      <c r="B266" s="22"/>
    </row>
    <row r="267" spans="2:2">
      <c r="B267" s="22" t="s">
        <v>1379</v>
      </c>
    </row>
    <row r="268" spans="2:2">
      <c r="B268" s="22" t="s">
        <v>1380</v>
      </c>
    </row>
    <row r="269" spans="2:2">
      <c r="B269" s="22" t="s">
        <v>1381</v>
      </c>
    </row>
    <row r="270" spans="2:2">
      <c r="B270" s="22" t="s">
        <v>1382</v>
      </c>
    </row>
    <row r="271" spans="2:2">
      <c r="B271" s="22" t="s">
        <v>1383</v>
      </c>
    </row>
    <row r="272" spans="2:2">
      <c r="B272" s="22" t="s">
        <v>1384</v>
      </c>
    </row>
    <row r="273" spans="2:2">
      <c r="B273" s="22" t="s">
        <v>1385</v>
      </c>
    </row>
    <row r="274" spans="2:2">
      <c r="B274" s="22" t="s">
        <v>1386</v>
      </c>
    </row>
    <row r="275" spans="2:2">
      <c r="B275" s="22" t="s">
        <v>1387</v>
      </c>
    </row>
    <row r="276" spans="2:2">
      <c r="B276" s="22" t="s">
        <v>1388</v>
      </c>
    </row>
    <row r="280" spans="2:2" ht="17.649999999999999">
      <c r="B280" s="21" t="s">
        <v>1389</v>
      </c>
    </row>
    <row r="281" spans="2:2">
      <c r="B281" s="22"/>
    </row>
    <row r="282" spans="2:2">
      <c r="B282" s="22" t="s">
        <v>1390</v>
      </c>
    </row>
    <row r="283" spans="2:2">
      <c r="B283" s="22" t="s">
        <v>1391</v>
      </c>
    </row>
    <row r="284" spans="2:2">
      <c r="B284" s="22" t="s">
        <v>1392</v>
      </c>
    </row>
    <row r="285" spans="2:2">
      <c r="B285" s="22" t="s">
        <v>1393</v>
      </c>
    </row>
    <row r="286" spans="2:2">
      <c r="B286" s="22" t="s">
        <v>1394</v>
      </c>
    </row>
    <row r="287" spans="2:2">
      <c r="B287" s="22" t="s">
        <v>1395</v>
      </c>
    </row>
    <row r="288" spans="2:2">
      <c r="B288" s="22" t="s">
        <v>1396</v>
      </c>
    </row>
    <row r="289" spans="2:2">
      <c r="B289" s="22" t="s">
        <v>1397</v>
      </c>
    </row>
    <row r="290" spans="2:2">
      <c r="B290" s="22" t="s">
        <v>1398</v>
      </c>
    </row>
    <row r="291" spans="2:2">
      <c r="B291" s="22" t="s">
        <v>1399</v>
      </c>
    </row>
    <row r="295" spans="2:2" ht="17.649999999999999">
      <c r="B295" s="21" t="s">
        <v>1400</v>
      </c>
    </row>
    <row r="296" spans="2:2">
      <c r="B296" s="22"/>
    </row>
    <row r="297" spans="2:2">
      <c r="B297" s="22" t="s">
        <v>1401</v>
      </c>
    </row>
    <row r="298" spans="2:2">
      <c r="B298" s="22" t="s">
        <v>1402</v>
      </c>
    </row>
    <row r="299" spans="2:2">
      <c r="B299" s="22" t="s">
        <v>1403</v>
      </c>
    </row>
    <row r="300" spans="2:2">
      <c r="B300" s="22" t="s">
        <v>1404</v>
      </c>
    </row>
    <row r="301" spans="2:2">
      <c r="B301" s="22" t="s">
        <v>1405</v>
      </c>
    </row>
    <row r="302" spans="2:2">
      <c r="B302" s="22" t="s">
        <v>1406</v>
      </c>
    </row>
    <row r="303" spans="2:2">
      <c r="B303" s="22" t="s">
        <v>1407</v>
      </c>
    </row>
    <row r="304" spans="2:2">
      <c r="B304" s="22" t="s">
        <v>1408</v>
      </c>
    </row>
    <row r="305" spans="2:2">
      <c r="B305" s="22" t="s">
        <v>1409</v>
      </c>
    </row>
    <row r="306" spans="2:2">
      <c r="B306" s="22" t="s">
        <v>1410</v>
      </c>
    </row>
    <row r="310" spans="2:2" ht="17.649999999999999">
      <c r="B310" s="21" t="s">
        <v>1411</v>
      </c>
    </row>
    <row r="311" spans="2:2">
      <c r="B311" s="22"/>
    </row>
    <row r="312" spans="2:2">
      <c r="B312" s="22" t="s">
        <v>1412</v>
      </c>
    </row>
    <row r="313" spans="2:2">
      <c r="B313" s="22" t="s">
        <v>1413</v>
      </c>
    </row>
    <row r="314" spans="2:2">
      <c r="B314" s="22" t="s">
        <v>1414</v>
      </c>
    </row>
    <row r="315" spans="2:2">
      <c r="B315" s="22" t="s">
        <v>1415</v>
      </c>
    </row>
    <row r="316" spans="2:2">
      <c r="B316" s="22" t="s">
        <v>1416</v>
      </c>
    </row>
    <row r="317" spans="2:2">
      <c r="B317" s="22" t="s">
        <v>1417</v>
      </c>
    </row>
    <row r="318" spans="2:2">
      <c r="B318" s="22" t="s">
        <v>1418</v>
      </c>
    </row>
    <row r="319" spans="2:2">
      <c r="B319" s="22" t="s">
        <v>1419</v>
      </c>
    </row>
    <row r="320" spans="2:2">
      <c r="B320" s="22" t="s">
        <v>1420</v>
      </c>
    </row>
    <row r="321" spans="2:2">
      <c r="B321" s="22" t="s">
        <v>1421</v>
      </c>
    </row>
    <row r="325" spans="2:2" ht="17.649999999999999">
      <c r="B325" s="21" t="s">
        <v>1422</v>
      </c>
    </row>
    <row r="326" spans="2:2">
      <c r="B326" s="22"/>
    </row>
    <row r="327" spans="2:2">
      <c r="B327" s="22" t="s">
        <v>1423</v>
      </c>
    </row>
    <row r="328" spans="2:2">
      <c r="B328" s="22" t="s">
        <v>1424</v>
      </c>
    </row>
    <row r="329" spans="2:2">
      <c r="B329" s="22" t="s">
        <v>1425</v>
      </c>
    </row>
    <row r="330" spans="2:2">
      <c r="B330" s="22" t="s">
        <v>1426</v>
      </c>
    </row>
    <row r="331" spans="2:2">
      <c r="B331" s="22" t="s">
        <v>1427</v>
      </c>
    </row>
    <row r="332" spans="2:2">
      <c r="B332" s="22" t="s">
        <v>1428</v>
      </c>
    </row>
    <row r="333" spans="2:2">
      <c r="B333" s="22" t="s">
        <v>1429</v>
      </c>
    </row>
    <row r="334" spans="2:2">
      <c r="B334" s="22" t="s">
        <v>1430</v>
      </c>
    </row>
    <row r="335" spans="2:2">
      <c r="B335" s="22" t="s">
        <v>1431</v>
      </c>
    </row>
    <row r="336" spans="2:2">
      <c r="B336" s="22" t="s">
        <v>1432</v>
      </c>
    </row>
    <row r="340" spans="2:2" ht="17.649999999999999">
      <c r="B340" s="21" t="s">
        <v>1433</v>
      </c>
    </row>
    <row r="341" spans="2:2">
      <c r="B341" s="22"/>
    </row>
    <row r="342" spans="2:2">
      <c r="B342" s="22" t="s">
        <v>1434</v>
      </c>
    </row>
    <row r="343" spans="2:2">
      <c r="B343" s="22" t="s">
        <v>1435</v>
      </c>
    </row>
    <row r="344" spans="2:2">
      <c r="B344" s="22" t="s">
        <v>1436</v>
      </c>
    </row>
    <row r="345" spans="2:2">
      <c r="B345" s="22" t="s">
        <v>1437</v>
      </c>
    </row>
    <row r="346" spans="2:2">
      <c r="B346" s="22" t="s">
        <v>1438</v>
      </c>
    </row>
    <row r="347" spans="2:2">
      <c r="B347" s="22" t="s">
        <v>1439</v>
      </c>
    </row>
    <row r="348" spans="2:2">
      <c r="B348" s="22" t="s">
        <v>1440</v>
      </c>
    </row>
    <row r="349" spans="2:2">
      <c r="B349" s="22" t="s">
        <v>1441</v>
      </c>
    </row>
    <row r="350" spans="2:2">
      <c r="B350" s="22" t="s">
        <v>1442</v>
      </c>
    </row>
    <row r="351" spans="2:2">
      <c r="B351" s="22" t="s">
        <v>1443</v>
      </c>
    </row>
    <row r="355" spans="2:2" ht="17.649999999999999">
      <c r="B355" s="21" t="s">
        <v>1444</v>
      </c>
    </row>
    <row r="356" spans="2:2">
      <c r="B356" s="22"/>
    </row>
    <row r="357" spans="2:2">
      <c r="B357" s="22" t="s">
        <v>1445</v>
      </c>
    </row>
    <row r="358" spans="2:2">
      <c r="B358" s="22" t="s">
        <v>1446</v>
      </c>
    </row>
    <row r="359" spans="2:2">
      <c r="B359" s="22" t="s">
        <v>1447</v>
      </c>
    </row>
    <row r="360" spans="2:2">
      <c r="B360" s="22" t="s">
        <v>1448</v>
      </c>
    </row>
    <row r="361" spans="2:2">
      <c r="B361" s="22" t="s">
        <v>1449</v>
      </c>
    </row>
    <row r="362" spans="2:2">
      <c r="B362" s="22" t="s">
        <v>1450</v>
      </c>
    </row>
    <row r="363" spans="2:2">
      <c r="B363" s="22" t="s">
        <v>1451</v>
      </c>
    </row>
    <row r="364" spans="2:2">
      <c r="B364" s="22" t="s">
        <v>1452</v>
      </c>
    </row>
    <row r="365" spans="2:2">
      <c r="B365" s="22" t="s">
        <v>1453</v>
      </c>
    </row>
    <row r="366" spans="2:2">
      <c r="B366" s="22" t="s">
        <v>1454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0860F-EFB9-4ABE-B70E-95D16099BD14}">
  <dimension ref="B1:Q330"/>
  <sheetViews>
    <sheetView topLeftCell="A97" zoomScale="145" zoomScaleNormal="145" workbookViewId="0">
      <selection activeCell="O3" sqref="O3"/>
    </sheetView>
  </sheetViews>
  <sheetFormatPr defaultRowHeight="14.25"/>
  <cols>
    <col min="14" max="14" width="30.33203125" bestFit="1" customWidth="1"/>
    <col min="15" max="15" width="9.796875" bestFit="1" customWidth="1"/>
    <col min="16" max="16" width="9.9296875" bestFit="1" customWidth="1"/>
    <col min="17" max="17" width="8.59765625" bestFit="1" customWidth="1"/>
  </cols>
  <sheetData>
    <row r="1" spans="2:17" ht="17.649999999999999">
      <c r="B1" s="21" t="s">
        <v>836</v>
      </c>
    </row>
    <row r="2" spans="2:17">
      <c r="B2" s="23" t="s">
        <v>837</v>
      </c>
      <c r="N2" t="s">
        <v>838</v>
      </c>
      <c r="O2" t="s">
        <v>839</v>
      </c>
      <c r="P2" t="s">
        <v>840</v>
      </c>
      <c r="Q2" t="s">
        <v>841</v>
      </c>
    </row>
    <row r="3" spans="2:17">
      <c r="B3" s="23" t="s">
        <v>842</v>
      </c>
      <c r="N3" s="25" t="s">
        <v>843</v>
      </c>
    </row>
    <row r="4" spans="2:17">
      <c r="B4" s="23" t="s">
        <v>844</v>
      </c>
      <c r="N4" s="25" t="s">
        <v>845</v>
      </c>
    </row>
    <row r="5" spans="2:17">
      <c r="B5" s="23" t="s">
        <v>846</v>
      </c>
      <c r="N5" s="25" t="s">
        <v>847</v>
      </c>
    </row>
    <row r="6" spans="2:17">
      <c r="B6" s="23" t="s">
        <v>848</v>
      </c>
      <c r="N6" s="25" t="s">
        <v>849</v>
      </c>
    </row>
    <row r="7" spans="2:17">
      <c r="B7" s="23" t="s">
        <v>850</v>
      </c>
      <c r="N7" s="25" t="s">
        <v>851</v>
      </c>
    </row>
    <row r="8" spans="2:17">
      <c r="B8" s="23" t="s">
        <v>852</v>
      </c>
      <c r="N8" s="25" t="s">
        <v>853</v>
      </c>
    </row>
    <row r="9" spans="2:17">
      <c r="B9" s="23" t="s">
        <v>854</v>
      </c>
      <c r="N9" s="25" t="s">
        <v>855</v>
      </c>
    </row>
    <row r="10" spans="2:17">
      <c r="B10" s="23" t="s">
        <v>856</v>
      </c>
      <c r="N10" s="25" t="s">
        <v>857</v>
      </c>
    </row>
    <row r="11" spans="2:17">
      <c r="B11" s="23" t="s">
        <v>858</v>
      </c>
      <c r="N11" s="25" t="s">
        <v>859</v>
      </c>
    </row>
    <row r="12" spans="2:17" ht="17.649999999999999">
      <c r="B12" s="21" t="s">
        <v>860</v>
      </c>
      <c r="N12" s="25" t="s">
        <v>861</v>
      </c>
    </row>
    <row r="13" spans="2:17">
      <c r="B13" s="23" t="s">
        <v>862</v>
      </c>
      <c r="N13" s="25" t="s">
        <v>863</v>
      </c>
    </row>
    <row r="14" spans="2:17">
      <c r="B14" s="23" t="s">
        <v>864</v>
      </c>
    </row>
    <row r="15" spans="2:17">
      <c r="B15" s="23" t="s">
        <v>865</v>
      </c>
    </row>
    <row r="16" spans="2:17">
      <c r="B16" s="23" t="s">
        <v>866</v>
      </c>
    </row>
    <row r="17" spans="2:2">
      <c r="B17" s="23" t="s">
        <v>867</v>
      </c>
    </row>
    <row r="18" spans="2:2">
      <c r="B18" s="23" t="s">
        <v>868</v>
      </c>
    </row>
    <row r="19" spans="2:2">
      <c r="B19" s="23" t="s">
        <v>869</v>
      </c>
    </row>
    <row r="20" spans="2:2">
      <c r="B20" s="23" t="s">
        <v>870</v>
      </c>
    </row>
    <row r="21" spans="2:2">
      <c r="B21" s="23" t="s">
        <v>871</v>
      </c>
    </row>
    <row r="22" spans="2:2">
      <c r="B22" s="23" t="s">
        <v>872</v>
      </c>
    </row>
    <row r="23" spans="2:2" ht="17.649999999999999">
      <c r="B23" s="21" t="s">
        <v>873</v>
      </c>
    </row>
    <row r="24" spans="2:2">
      <c r="B24" s="23" t="s">
        <v>874</v>
      </c>
    </row>
    <row r="25" spans="2:2">
      <c r="B25" s="23" t="s">
        <v>875</v>
      </c>
    </row>
    <row r="26" spans="2:2">
      <c r="B26" s="23" t="s">
        <v>876</v>
      </c>
    </row>
    <row r="27" spans="2:2">
      <c r="B27" s="23" t="s">
        <v>877</v>
      </c>
    </row>
    <row r="28" spans="2:2">
      <c r="B28" s="23" t="s">
        <v>878</v>
      </c>
    </row>
    <row r="29" spans="2:2">
      <c r="B29" s="23" t="s">
        <v>879</v>
      </c>
    </row>
    <row r="30" spans="2:2">
      <c r="B30" s="23" t="s">
        <v>880</v>
      </c>
    </row>
    <row r="31" spans="2:2">
      <c r="B31" s="23" t="s">
        <v>881</v>
      </c>
    </row>
    <row r="32" spans="2:2">
      <c r="B32" s="23" t="s">
        <v>882</v>
      </c>
    </row>
    <row r="33" spans="2:2">
      <c r="B33" s="23" t="s">
        <v>883</v>
      </c>
    </row>
    <row r="34" spans="2:2" ht="17.649999999999999">
      <c r="B34" s="21" t="s">
        <v>884</v>
      </c>
    </row>
    <row r="35" spans="2:2">
      <c r="B35" s="22" t="s">
        <v>885</v>
      </c>
    </row>
    <row r="36" spans="2:2">
      <c r="B36" s="22" t="s">
        <v>886</v>
      </c>
    </row>
    <row r="37" spans="2:2">
      <c r="B37" s="22" t="s">
        <v>887</v>
      </c>
    </row>
    <row r="38" spans="2:2">
      <c r="B38" s="22" t="s">
        <v>888</v>
      </c>
    </row>
    <row r="39" spans="2:2">
      <c r="B39" s="22" t="s">
        <v>889</v>
      </c>
    </row>
    <row r="40" spans="2:2">
      <c r="B40" s="22" t="s">
        <v>890</v>
      </c>
    </row>
    <row r="41" spans="2:2">
      <c r="B41" s="22" t="s">
        <v>891</v>
      </c>
    </row>
    <row r="42" spans="2:2">
      <c r="B42" s="22" t="s">
        <v>892</v>
      </c>
    </row>
    <row r="43" spans="2:2">
      <c r="B43" s="22" t="s">
        <v>893</v>
      </c>
    </row>
    <row r="44" spans="2:2">
      <c r="B44" s="22" t="s">
        <v>894</v>
      </c>
    </row>
    <row r="45" spans="2:2" ht="17.649999999999999">
      <c r="B45" s="21" t="s">
        <v>895</v>
      </c>
    </row>
    <row r="46" spans="2:2">
      <c r="B46" s="22" t="s">
        <v>896</v>
      </c>
    </row>
    <row r="47" spans="2:2">
      <c r="B47" s="22" t="s">
        <v>897</v>
      </c>
    </row>
    <row r="48" spans="2:2">
      <c r="B48" s="22" t="s">
        <v>898</v>
      </c>
    </row>
    <row r="49" spans="2:2">
      <c r="B49" s="22" t="s">
        <v>899</v>
      </c>
    </row>
    <row r="50" spans="2:2">
      <c r="B50" s="22" t="s">
        <v>900</v>
      </c>
    </row>
    <row r="51" spans="2:2">
      <c r="B51" s="22" t="s">
        <v>901</v>
      </c>
    </row>
    <row r="52" spans="2:2">
      <c r="B52" s="22" t="s">
        <v>902</v>
      </c>
    </row>
    <row r="53" spans="2:2">
      <c r="B53" s="22" t="s">
        <v>903</v>
      </c>
    </row>
    <row r="54" spans="2:2">
      <c r="B54" s="22" t="s">
        <v>904</v>
      </c>
    </row>
    <row r="55" spans="2:2">
      <c r="B55" s="22" t="s">
        <v>905</v>
      </c>
    </row>
    <row r="56" spans="2:2" ht="17.649999999999999">
      <c r="B56" s="21" t="s">
        <v>906</v>
      </c>
    </row>
    <row r="57" spans="2:2">
      <c r="B57" s="22" t="s">
        <v>907</v>
      </c>
    </row>
    <row r="58" spans="2:2">
      <c r="B58" s="22" t="s">
        <v>908</v>
      </c>
    </row>
    <row r="59" spans="2:2">
      <c r="B59" s="22" t="s">
        <v>909</v>
      </c>
    </row>
    <row r="60" spans="2:2">
      <c r="B60" s="22" t="s">
        <v>910</v>
      </c>
    </row>
    <row r="61" spans="2:2">
      <c r="B61" s="22" t="s">
        <v>911</v>
      </c>
    </row>
    <row r="62" spans="2:2">
      <c r="B62" s="22" t="s">
        <v>912</v>
      </c>
    </row>
    <row r="63" spans="2:2">
      <c r="B63" s="22" t="s">
        <v>913</v>
      </c>
    </row>
    <row r="64" spans="2:2">
      <c r="B64" s="22" t="s">
        <v>914</v>
      </c>
    </row>
    <row r="65" spans="2:2">
      <c r="B65" s="22" t="s">
        <v>915</v>
      </c>
    </row>
    <row r="66" spans="2:2">
      <c r="B66" s="22" t="s">
        <v>916</v>
      </c>
    </row>
    <row r="67" spans="2:2" ht="17.649999999999999">
      <c r="B67" s="21" t="s">
        <v>917</v>
      </c>
    </row>
    <row r="68" spans="2:2">
      <c r="B68" s="22" t="s">
        <v>918</v>
      </c>
    </row>
    <row r="69" spans="2:2">
      <c r="B69" s="22" t="s">
        <v>919</v>
      </c>
    </row>
    <row r="70" spans="2:2">
      <c r="B70" s="22" t="s">
        <v>920</v>
      </c>
    </row>
    <row r="71" spans="2:2">
      <c r="B71" s="22" t="s">
        <v>921</v>
      </c>
    </row>
    <row r="72" spans="2:2">
      <c r="B72" s="22" t="s">
        <v>922</v>
      </c>
    </row>
    <row r="73" spans="2:2">
      <c r="B73" s="22" t="s">
        <v>923</v>
      </c>
    </row>
    <row r="74" spans="2:2">
      <c r="B74" s="22" t="s">
        <v>924</v>
      </c>
    </row>
    <row r="75" spans="2:2">
      <c r="B75" s="22" t="s">
        <v>925</v>
      </c>
    </row>
    <row r="76" spans="2:2">
      <c r="B76" s="22" t="s">
        <v>926</v>
      </c>
    </row>
    <row r="77" spans="2:2">
      <c r="B77" s="22" t="s">
        <v>927</v>
      </c>
    </row>
    <row r="78" spans="2:2" ht="17.649999999999999">
      <c r="B78" s="21" t="s">
        <v>928</v>
      </c>
    </row>
    <row r="79" spans="2:2">
      <c r="B79" s="22" t="s">
        <v>929</v>
      </c>
    </row>
    <row r="80" spans="2:2">
      <c r="B80" s="22" t="s">
        <v>930</v>
      </c>
    </row>
    <row r="81" spans="2:2">
      <c r="B81" s="22" t="s">
        <v>931</v>
      </c>
    </row>
    <row r="82" spans="2:2">
      <c r="B82" s="22" t="s">
        <v>932</v>
      </c>
    </row>
    <row r="83" spans="2:2">
      <c r="B83" s="22" t="s">
        <v>933</v>
      </c>
    </row>
    <row r="84" spans="2:2">
      <c r="B84" s="22" t="s">
        <v>934</v>
      </c>
    </row>
    <row r="85" spans="2:2">
      <c r="B85" s="22" t="s">
        <v>935</v>
      </c>
    </row>
    <row r="86" spans="2:2">
      <c r="B86" s="22" t="s">
        <v>936</v>
      </c>
    </row>
    <row r="87" spans="2:2">
      <c r="B87" s="22" t="s">
        <v>937</v>
      </c>
    </row>
    <row r="88" spans="2:2">
      <c r="B88" s="22" t="s">
        <v>938</v>
      </c>
    </row>
    <row r="89" spans="2:2" ht="17.649999999999999">
      <c r="B89" s="21" t="s">
        <v>939</v>
      </c>
    </row>
    <row r="90" spans="2:2">
      <c r="B90" s="22" t="s">
        <v>940</v>
      </c>
    </row>
    <row r="91" spans="2:2">
      <c r="B91" s="22" t="s">
        <v>941</v>
      </c>
    </row>
    <row r="92" spans="2:2">
      <c r="B92" s="22" t="s">
        <v>942</v>
      </c>
    </row>
    <row r="93" spans="2:2">
      <c r="B93" s="22" t="s">
        <v>943</v>
      </c>
    </row>
    <row r="94" spans="2:2">
      <c r="B94" s="22" t="s">
        <v>944</v>
      </c>
    </row>
    <row r="95" spans="2:2">
      <c r="B95" s="22" t="s">
        <v>945</v>
      </c>
    </row>
    <row r="96" spans="2:2">
      <c r="B96" s="22" t="s">
        <v>946</v>
      </c>
    </row>
    <row r="97" spans="2:2">
      <c r="B97" s="22" t="s">
        <v>947</v>
      </c>
    </row>
    <row r="98" spans="2:2">
      <c r="B98" s="22" t="s">
        <v>948</v>
      </c>
    </row>
    <row r="99" spans="2:2">
      <c r="B99" s="22" t="s">
        <v>949</v>
      </c>
    </row>
    <row r="100" spans="2:2" ht="17.649999999999999">
      <c r="B100" s="21" t="s">
        <v>950</v>
      </c>
    </row>
    <row r="101" spans="2:2">
      <c r="B101" s="22" t="s">
        <v>951</v>
      </c>
    </row>
    <row r="102" spans="2:2">
      <c r="B102" s="22" t="s">
        <v>952</v>
      </c>
    </row>
    <row r="103" spans="2:2">
      <c r="B103" s="22" t="s">
        <v>953</v>
      </c>
    </row>
    <row r="104" spans="2:2">
      <c r="B104" s="22" t="s">
        <v>954</v>
      </c>
    </row>
    <row r="105" spans="2:2">
      <c r="B105" s="22" t="s">
        <v>955</v>
      </c>
    </row>
    <row r="106" spans="2:2">
      <c r="B106" s="22" t="s">
        <v>956</v>
      </c>
    </row>
    <row r="107" spans="2:2">
      <c r="B107" s="22" t="s">
        <v>957</v>
      </c>
    </row>
    <row r="108" spans="2:2">
      <c r="B108" s="22" t="s">
        <v>958</v>
      </c>
    </row>
    <row r="109" spans="2:2">
      <c r="B109" s="22" t="s">
        <v>959</v>
      </c>
    </row>
    <row r="110" spans="2:2">
      <c r="B110" s="22" t="s">
        <v>960</v>
      </c>
    </row>
    <row r="111" spans="2:2" ht="17.649999999999999">
      <c r="B111" s="21" t="s">
        <v>961</v>
      </c>
    </row>
    <row r="112" spans="2:2">
      <c r="B112" s="22" t="s">
        <v>962</v>
      </c>
    </row>
    <row r="113" spans="2:2">
      <c r="B113" s="22" t="s">
        <v>963</v>
      </c>
    </row>
    <row r="114" spans="2:2">
      <c r="B114" s="22" t="s">
        <v>964</v>
      </c>
    </row>
    <row r="115" spans="2:2">
      <c r="B115" s="22" t="s">
        <v>965</v>
      </c>
    </row>
    <row r="116" spans="2:2">
      <c r="B116" s="22" t="s">
        <v>966</v>
      </c>
    </row>
    <row r="117" spans="2:2">
      <c r="B117" s="22" t="s">
        <v>967</v>
      </c>
    </row>
    <row r="118" spans="2:2">
      <c r="B118" s="22" t="s">
        <v>968</v>
      </c>
    </row>
    <row r="119" spans="2:2">
      <c r="B119" s="22" t="s">
        <v>969</v>
      </c>
    </row>
    <row r="120" spans="2:2">
      <c r="B120" s="22" t="s">
        <v>970</v>
      </c>
    </row>
    <row r="121" spans="2:2">
      <c r="B121" s="22" t="s">
        <v>971</v>
      </c>
    </row>
    <row r="122" spans="2:2" ht="17.649999999999999">
      <c r="B122" s="21" t="s">
        <v>972</v>
      </c>
    </row>
    <row r="123" spans="2:2">
      <c r="B123" s="22" t="s">
        <v>973</v>
      </c>
    </row>
    <row r="124" spans="2:2">
      <c r="B124" s="22" t="s">
        <v>974</v>
      </c>
    </row>
    <row r="125" spans="2:2">
      <c r="B125" s="22" t="s">
        <v>975</v>
      </c>
    </row>
    <row r="126" spans="2:2">
      <c r="B126" s="22" t="s">
        <v>976</v>
      </c>
    </row>
    <row r="127" spans="2:2">
      <c r="B127" s="22" t="s">
        <v>977</v>
      </c>
    </row>
    <row r="128" spans="2:2">
      <c r="B128" s="22" t="s">
        <v>978</v>
      </c>
    </row>
    <row r="129" spans="2:2">
      <c r="B129" s="22" t="s">
        <v>979</v>
      </c>
    </row>
    <row r="130" spans="2:2">
      <c r="B130" s="22" t="s">
        <v>980</v>
      </c>
    </row>
    <row r="131" spans="2:2">
      <c r="B131" s="22" t="s">
        <v>981</v>
      </c>
    </row>
    <row r="132" spans="2:2">
      <c r="B132" s="22" t="s">
        <v>982</v>
      </c>
    </row>
    <row r="133" spans="2:2" ht="17.649999999999999">
      <c r="B133" s="21" t="s">
        <v>983</v>
      </c>
    </row>
    <row r="134" spans="2:2">
      <c r="B134" s="22" t="s">
        <v>984</v>
      </c>
    </row>
    <row r="135" spans="2:2">
      <c r="B135" s="22" t="s">
        <v>985</v>
      </c>
    </row>
    <row r="136" spans="2:2">
      <c r="B136" s="22" t="s">
        <v>986</v>
      </c>
    </row>
    <row r="137" spans="2:2">
      <c r="B137" s="22" t="s">
        <v>987</v>
      </c>
    </row>
    <row r="138" spans="2:2">
      <c r="B138" s="22" t="s">
        <v>988</v>
      </c>
    </row>
    <row r="139" spans="2:2">
      <c r="B139" s="22" t="s">
        <v>989</v>
      </c>
    </row>
    <row r="140" spans="2:2">
      <c r="B140" s="22" t="s">
        <v>990</v>
      </c>
    </row>
    <row r="141" spans="2:2">
      <c r="B141" s="22" t="s">
        <v>991</v>
      </c>
    </row>
    <row r="142" spans="2:2">
      <c r="B142" s="22" t="s">
        <v>992</v>
      </c>
    </row>
    <row r="143" spans="2:2">
      <c r="B143" s="22" t="s">
        <v>993</v>
      </c>
    </row>
    <row r="144" spans="2:2" ht="17.649999999999999">
      <c r="B144" s="21" t="s">
        <v>994</v>
      </c>
    </row>
    <row r="145" spans="2:2">
      <c r="B145" s="22" t="s">
        <v>995</v>
      </c>
    </row>
    <row r="146" spans="2:2">
      <c r="B146" s="22" t="s">
        <v>996</v>
      </c>
    </row>
    <row r="147" spans="2:2">
      <c r="B147" s="22" t="s">
        <v>997</v>
      </c>
    </row>
    <row r="148" spans="2:2">
      <c r="B148" s="22" t="s">
        <v>998</v>
      </c>
    </row>
    <row r="149" spans="2:2">
      <c r="B149" s="22" t="s">
        <v>999</v>
      </c>
    </row>
    <row r="150" spans="2:2">
      <c r="B150" s="22" t="s">
        <v>1000</v>
      </c>
    </row>
    <row r="151" spans="2:2">
      <c r="B151" s="22" t="s">
        <v>1001</v>
      </c>
    </row>
    <row r="152" spans="2:2">
      <c r="B152" s="22" t="s">
        <v>1002</v>
      </c>
    </row>
    <row r="153" spans="2:2">
      <c r="B153" s="22" t="s">
        <v>1003</v>
      </c>
    </row>
    <row r="154" spans="2:2">
      <c r="B154" s="22" t="s">
        <v>1004</v>
      </c>
    </row>
    <row r="155" spans="2:2" ht="17.649999999999999">
      <c r="B155" s="21" t="s">
        <v>1005</v>
      </c>
    </row>
    <row r="156" spans="2:2">
      <c r="B156" s="22" t="s">
        <v>1006</v>
      </c>
    </row>
    <row r="157" spans="2:2">
      <c r="B157" s="22" t="s">
        <v>1007</v>
      </c>
    </row>
    <row r="158" spans="2:2">
      <c r="B158" s="22" t="s">
        <v>1008</v>
      </c>
    </row>
    <row r="159" spans="2:2">
      <c r="B159" s="22" t="s">
        <v>1009</v>
      </c>
    </row>
    <row r="160" spans="2:2">
      <c r="B160" s="22" t="s">
        <v>1010</v>
      </c>
    </row>
    <row r="161" spans="2:2">
      <c r="B161" s="22" t="s">
        <v>1011</v>
      </c>
    </row>
    <row r="162" spans="2:2">
      <c r="B162" s="22" t="s">
        <v>1012</v>
      </c>
    </row>
    <row r="163" spans="2:2">
      <c r="B163" s="22" t="s">
        <v>1013</v>
      </c>
    </row>
    <row r="164" spans="2:2">
      <c r="B164" s="22" t="s">
        <v>1014</v>
      </c>
    </row>
    <row r="165" spans="2:2">
      <c r="B165" s="22" t="s">
        <v>1015</v>
      </c>
    </row>
    <row r="166" spans="2:2" ht="17.649999999999999">
      <c r="B166" s="21" t="s">
        <v>1016</v>
      </c>
    </row>
    <row r="167" spans="2:2">
      <c r="B167" s="22" t="s">
        <v>1017</v>
      </c>
    </row>
    <row r="168" spans="2:2">
      <c r="B168" s="22" t="s">
        <v>1018</v>
      </c>
    </row>
    <row r="169" spans="2:2">
      <c r="B169" s="22" t="s">
        <v>1019</v>
      </c>
    </row>
    <row r="170" spans="2:2">
      <c r="B170" s="22" t="s">
        <v>1020</v>
      </c>
    </row>
    <row r="171" spans="2:2">
      <c r="B171" s="22" t="s">
        <v>1021</v>
      </c>
    </row>
    <row r="172" spans="2:2">
      <c r="B172" s="22" t="s">
        <v>1022</v>
      </c>
    </row>
    <row r="173" spans="2:2">
      <c r="B173" s="22" t="s">
        <v>1023</v>
      </c>
    </row>
    <row r="174" spans="2:2">
      <c r="B174" s="22" t="s">
        <v>1024</v>
      </c>
    </row>
    <row r="175" spans="2:2">
      <c r="B175" s="22" t="s">
        <v>1025</v>
      </c>
    </row>
    <row r="176" spans="2:2">
      <c r="B176" s="22" t="s">
        <v>1026</v>
      </c>
    </row>
    <row r="177" spans="2:2" ht="17.649999999999999">
      <c r="B177" s="21" t="s">
        <v>1027</v>
      </c>
    </row>
    <row r="178" spans="2:2">
      <c r="B178" s="22" t="s">
        <v>1028</v>
      </c>
    </row>
    <row r="179" spans="2:2">
      <c r="B179" s="22" t="s">
        <v>1029</v>
      </c>
    </row>
    <row r="180" spans="2:2">
      <c r="B180" s="22" t="s">
        <v>1030</v>
      </c>
    </row>
    <row r="181" spans="2:2">
      <c r="B181" s="22" t="s">
        <v>1031</v>
      </c>
    </row>
    <row r="182" spans="2:2">
      <c r="B182" s="22" t="s">
        <v>1032</v>
      </c>
    </row>
    <row r="183" spans="2:2">
      <c r="B183" s="22" t="s">
        <v>1033</v>
      </c>
    </row>
    <row r="184" spans="2:2">
      <c r="B184" s="22" t="s">
        <v>1034</v>
      </c>
    </row>
    <row r="185" spans="2:2">
      <c r="B185" s="22" t="s">
        <v>1035</v>
      </c>
    </row>
    <row r="186" spans="2:2">
      <c r="B186" s="22" t="s">
        <v>1036</v>
      </c>
    </row>
    <row r="187" spans="2:2">
      <c r="B187" s="22" t="s">
        <v>1037</v>
      </c>
    </row>
    <row r="188" spans="2:2" ht="17.649999999999999">
      <c r="B188" s="21" t="s">
        <v>1038</v>
      </c>
    </row>
    <row r="189" spans="2:2">
      <c r="B189" s="22" t="s">
        <v>1039</v>
      </c>
    </row>
    <row r="190" spans="2:2">
      <c r="B190" s="22" t="s">
        <v>1040</v>
      </c>
    </row>
    <row r="191" spans="2:2">
      <c r="B191" s="22" t="s">
        <v>1041</v>
      </c>
    </row>
    <row r="192" spans="2:2">
      <c r="B192" s="22" t="s">
        <v>1042</v>
      </c>
    </row>
    <row r="193" spans="2:2">
      <c r="B193" s="22" t="s">
        <v>1043</v>
      </c>
    </row>
    <row r="194" spans="2:2">
      <c r="B194" s="22" t="s">
        <v>1044</v>
      </c>
    </row>
    <row r="195" spans="2:2">
      <c r="B195" s="22" t="s">
        <v>1045</v>
      </c>
    </row>
    <row r="196" spans="2:2">
      <c r="B196" s="22" t="s">
        <v>1046</v>
      </c>
    </row>
    <row r="197" spans="2:2">
      <c r="B197" s="22" t="s">
        <v>1047</v>
      </c>
    </row>
    <row r="198" spans="2:2">
      <c r="B198" s="22" t="s">
        <v>1048</v>
      </c>
    </row>
    <row r="199" spans="2:2" ht="17.649999999999999">
      <c r="B199" s="21" t="s">
        <v>1049</v>
      </c>
    </row>
    <row r="200" spans="2:2">
      <c r="B200" s="22" t="s">
        <v>1050</v>
      </c>
    </row>
    <row r="201" spans="2:2">
      <c r="B201" s="22" t="s">
        <v>1051</v>
      </c>
    </row>
    <row r="202" spans="2:2">
      <c r="B202" s="22" t="s">
        <v>1052</v>
      </c>
    </row>
    <row r="203" spans="2:2">
      <c r="B203" s="22" t="s">
        <v>1053</v>
      </c>
    </row>
    <row r="204" spans="2:2">
      <c r="B204" s="22" t="s">
        <v>1054</v>
      </c>
    </row>
    <row r="205" spans="2:2">
      <c r="B205" s="22" t="s">
        <v>1055</v>
      </c>
    </row>
    <row r="206" spans="2:2">
      <c r="B206" s="22" t="s">
        <v>1056</v>
      </c>
    </row>
    <row r="207" spans="2:2">
      <c r="B207" s="22" t="s">
        <v>1057</v>
      </c>
    </row>
    <row r="208" spans="2:2">
      <c r="B208" s="22" t="s">
        <v>1058</v>
      </c>
    </row>
    <row r="209" spans="2:2">
      <c r="B209" s="22" t="s">
        <v>1059</v>
      </c>
    </row>
    <row r="210" spans="2:2" ht="17.649999999999999">
      <c r="B210" s="21" t="s">
        <v>1060</v>
      </c>
    </row>
    <row r="211" spans="2:2">
      <c r="B211" s="22" t="s">
        <v>1061</v>
      </c>
    </row>
    <row r="212" spans="2:2">
      <c r="B212" s="22" t="s">
        <v>1062</v>
      </c>
    </row>
    <row r="213" spans="2:2">
      <c r="B213" s="22" t="s">
        <v>1063</v>
      </c>
    </row>
    <row r="214" spans="2:2">
      <c r="B214" s="22" t="s">
        <v>1064</v>
      </c>
    </row>
    <row r="215" spans="2:2">
      <c r="B215" s="22" t="s">
        <v>1065</v>
      </c>
    </row>
    <row r="216" spans="2:2">
      <c r="B216" s="22" t="s">
        <v>1066</v>
      </c>
    </row>
    <row r="217" spans="2:2">
      <c r="B217" s="22" t="s">
        <v>1067</v>
      </c>
    </row>
    <row r="218" spans="2:2">
      <c r="B218" s="22" t="s">
        <v>1068</v>
      </c>
    </row>
    <row r="219" spans="2:2">
      <c r="B219" s="22" t="s">
        <v>1069</v>
      </c>
    </row>
    <row r="220" spans="2:2">
      <c r="B220" s="22" t="s">
        <v>1070</v>
      </c>
    </row>
    <row r="221" spans="2:2" ht="17.649999999999999">
      <c r="B221" s="21" t="s">
        <v>1071</v>
      </c>
    </row>
    <row r="222" spans="2:2">
      <c r="B222" s="22" t="s">
        <v>1072</v>
      </c>
    </row>
    <row r="223" spans="2:2">
      <c r="B223" s="22" t="s">
        <v>1073</v>
      </c>
    </row>
    <row r="224" spans="2:2">
      <c r="B224" s="22" t="s">
        <v>1074</v>
      </c>
    </row>
    <row r="225" spans="2:2">
      <c r="B225" s="22" t="s">
        <v>1075</v>
      </c>
    </row>
    <row r="226" spans="2:2">
      <c r="B226" s="22" t="s">
        <v>1076</v>
      </c>
    </row>
    <row r="227" spans="2:2">
      <c r="B227" s="22" t="s">
        <v>1077</v>
      </c>
    </row>
    <row r="228" spans="2:2">
      <c r="B228" s="22" t="s">
        <v>1078</v>
      </c>
    </row>
    <row r="229" spans="2:2">
      <c r="B229" s="22" t="s">
        <v>1079</v>
      </c>
    </row>
    <row r="230" spans="2:2">
      <c r="B230" s="22" t="s">
        <v>1080</v>
      </c>
    </row>
    <row r="231" spans="2:2">
      <c r="B231" s="22" t="s">
        <v>1081</v>
      </c>
    </row>
    <row r="232" spans="2:2" ht="17.649999999999999">
      <c r="B232" s="21" t="s">
        <v>1082</v>
      </c>
    </row>
    <row r="233" spans="2:2">
      <c r="B233" s="22" t="s">
        <v>1083</v>
      </c>
    </row>
    <row r="234" spans="2:2">
      <c r="B234" s="22" t="s">
        <v>1084</v>
      </c>
    </row>
    <row r="235" spans="2:2">
      <c r="B235" s="22" t="s">
        <v>1085</v>
      </c>
    </row>
    <row r="236" spans="2:2">
      <c r="B236" s="22" t="s">
        <v>1086</v>
      </c>
    </row>
    <row r="237" spans="2:2">
      <c r="B237" s="22" t="s">
        <v>1087</v>
      </c>
    </row>
    <row r="238" spans="2:2">
      <c r="B238" s="22" t="s">
        <v>1088</v>
      </c>
    </row>
    <row r="239" spans="2:2">
      <c r="B239" s="22" t="s">
        <v>1089</v>
      </c>
    </row>
    <row r="240" spans="2:2">
      <c r="B240" s="22" t="s">
        <v>1090</v>
      </c>
    </row>
    <row r="241" spans="2:2">
      <c r="B241" s="22" t="s">
        <v>1091</v>
      </c>
    </row>
    <row r="242" spans="2:2">
      <c r="B242" s="22" t="s">
        <v>1092</v>
      </c>
    </row>
    <row r="243" spans="2:2" ht="17.649999999999999">
      <c r="B243" s="21" t="s">
        <v>1093</v>
      </c>
    </row>
    <row r="244" spans="2:2">
      <c r="B244" s="22" t="s">
        <v>1094</v>
      </c>
    </row>
    <row r="245" spans="2:2">
      <c r="B245" s="22" t="s">
        <v>1095</v>
      </c>
    </row>
    <row r="246" spans="2:2">
      <c r="B246" s="22" t="s">
        <v>1096</v>
      </c>
    </row>
    <row r="247" spans="2:2">
      <c r="B247" s="22" t="s">
        <v>1097</v>
      </c>
    </row>
    <row r="248" spans="2:2">
      <c r="B248" s="22" t="s">
        <v>1098</v>
      </c>
    </row>
    <row r="249" spans="2:2">
      <c r="B249" s="22" t="s">
        <v>1099</v>
      </c>
    </row>
    <row r="250" spans="2:2">
      <c r="B250" s="22" t="s">
        <v>1100</v>
      </c>
    </row>
    <row r="251" spans="2:2">
      <c r="B251" s="22" t="s">
        <v>1101</v>
      </c>
    </row>
    <row r="252" spans="2:2">
      <c r="B252" s="22" t="s">
        <v>1102</v>
      </c>
    </row>
    <row r="253" spans="2:2">
      <c r="B253" s="22" t="s">
        <v>1103</v>
      </c>
    </row>
    <row r="254" spans="2:2" ht="17.649999999999999">
      <c r="B254" s="21" t="s">
        <v>1104</v>
      </c>
    </row>
    <row r="255" spans="2:2">
      <c r="B255" s="22" t="s">
        <v>1105</v>
      </c>
    </row>
    <row r="256" spans="2:2">
      <c r="B256" s="22" t="s">
        <v>1106</v>
      </c>
    </row>
    <row r="257" spans="2:2">
      <c r="B257" s="22" t="s">
        <v>1107</v>
      </c>
    </row>
    <row r="258" spans="2:2">
      <c r="B258" s="22" t="s">
        <v>1108</v>
      </c>
    </row>
    <row r="259" spans="2:2">
      <c r="B259" s="22" t="s">
        <v>1109</v>
      </c>
    </row>
    <row r="260" spans="2:2">
      <c r="B260" s="22" t="s">
        <v>1110</v>
      </c>
    </row>
    <row r="261" spans="2:2">
      <c r="B261" s="22" t="s">
        <v>1111</v>
      </c>
    </row>
    <row r="262" spans="2:2">
      <c r="B262" s="22" t="s">
        <v>1112</v>
      </c>
    </row>
    <row r="263" spans="2:2">
      <c r="B263" s="22" t="s">
        <v>1113</v>
      </c>
    </row>
    <row r="264" spans="2:2">
      <c r="B264" s="22" t="s">
        <v>1114</v>
      </c>
    </row>
    <row r="265" spans="2:2" ht="17.649999999999999">
      <c r="B265" s="21" t="s">
        <v>1115</v>
      </c>
    </row>
    <row r="266" spans="2:2">
      <c r="B266" s="22" t="s">
        <v>1116</v>
      </c>
    </row>
    <row r="267" spans="2:2">
      <c r="B267" s="22" t="s">
        <v>1117</v>
      </c>
    </row>
    <row r="268" spans="2:2">
      <c r="B268" s="22" t="s">
        <v>1118</v>
      </c>
    </row>
    <row r="269" spans="2:2">
      <c r="B269" s="22" t="s">
        <v>1119</v>
      </c>
    </row>
    <row r="270" spans="2:2">
      <c r="B270" s="22" t="s">
        <v>1120</v>
      </c>
    </row>
    <row r="271" spans="2:2">
      <c r="B271" s="22" t="s">
        <v>1121</v>
      </c>
    </row>
    <row r="272" spans="2:2">
      <c r="B272" s="22" t="s">
        <v>1122</v>
      </c>
    </row>
    <row r="273" spans="2:2">
      <c r="B273" s="22" t="s">
        <v>1123</v>
      </c>
    </row>
    <row r="274" spans="2:2">
      <c r="B274" s="22" t="s">
        <v>1124</v>
      </c>
    </row>
    <row r="275" spans="2:2">
      <c r="B275" s="22" t="s">
        <v>1125</v>
      </c>
    </row>
    <row r="276" spans="2:2" ht="17.649999999999999">
      <c r="B276" s="21" t="s">
        <v>1126</v>
      </c>
    </row>
    <row r="277" spans="2:2">
      <c r="B277" s="22" t="s">
        <v>1127</v>
      </c>
    </row>
    <row r="278" spans="2:2">
      <c r="B278" s="22" t="s">
        <v>1128</v>
      </c>
    </row>
    <row r="279" spans="2:2">
      <c r="B279" s="22" t="s">
        <v>1129</v>
      </c>
    </row>
    <row r="280" spans="2:2">
      <c r="B280" s="22" t="s">
        <v>1130</v>
      </c>
    </row>
    <row r="281" spans="2:2">
      <c r="B281" s="22" t="s">
        <v>1131</v>
      </c>
    </row>
    <row r="282" spans="2:2">
      <c r="B282" s="22" t="s">
        <v>1132</v>
      </c>
    </row>
    <row r="283" spans="2:2">
      <c r="B283" s="22" t="s">
        <v>1133</v>
      </c>
    </row>
    <row r="284" spans="2:2">
      <c r="B284" s="22" t="s">
        <v>1134</v>
      </c>
    </row>
    <row r="285" spans="2:2">
      <c r="B285" s="22" t="s">
        <v>1135</v>
      </c>
    </row>
    <row r="286" spans="2:2">
      <c r="B286" s="22" t="s">
        <v>1136</v>
      </c>
    </row>
    <row r="287" spans="2:2" ht="17.649999999999999">
      <c r="B287" s="21" t="s">
        <v>1137</v>
      </c>
    </row>
    <row r="288" spans="2:2">
      <c r="B288" s="22" t="s">
        <v>1138</v>
      </c>
    </row>
    <row r="289" spans="2:2">
      <c r="B289" s="22" t="s">
        <v>1139</v>
      </c>
    </row>
    <row r="290" spans="2:2">
      <c r="B290" s="22" t="s">
        <v>1140</v>
      </c>
    </row>
    <row r="291" spans="2:2">
      <c r="B291" s="22" t="s">
        <v>1141</v>
      </c>
    </row>
    <row r="292" spans="2:2">
      <c r="B292" s="22" t="s">
        <v>1142</v>
      </c>
    </row>
    <row r="293" spans="2:2">
      <c r="B293" s="22" t="s">
        <v>1143</v>
      </c>
    </row>
    <row r="294" spans="2:2">
      <c r="B294" s="22" t="s">
        <v>1144</v>
      </c>
    </row>
    <row r="295" spans="2:2">
      <c r="B295" s="22" t="s">
        <v>1145</v>
      </c>
    </row>
    <row r="296" spans="2:2">
      <c r="B296" s="22" t="s">
        <v>1146</v>
      </c>
    </row>
    <row r="297" spans="2:2">
      <c r="B297" s="22" t="s">
        <v>1147</v>
      </c>
    </row>
    <row r="298" spans="2:2" ht="17.649999999999999">
      <c r="B298" s="21" t="s">
        <v>1148</v>
      </c>
    </row>
    <row r="299" spans="2:2">
      <c r="B299" s="22" t="s">
        <v>1149</v>
      </c>
    </row>
    <row r="300" spans="2:2">
      <c r="B300" s="22" t="s">
        <v>1150</v>
      </c>
    </row>
    <row r="301" spans="2:2">
      <c r="B301" s="22" t="s">
        <v>1151</v>
      </c>
    </row>
    <row r="302" spans="2:2">
      <c r="B302" s="22" t="s">
        <v>1152</v>
      </c>
    </row>
    <row r="303" spans="2:2">
      <c r="B303" s="22" t="s">
        <v>1153</v>
      </c>
    </row>
    <row r="304" spans="2:2">
      <c r="B304" s="22" t="s">
        <v>1154</v>
      </c>
    </row>
    <row r="305" spans="2:2">
      <c r="B305" s="22" t="s">
        <v>1155</v>
      </c>
    </row>
    <row r="306" spans="2:2">
      <c r="B306" s="22" t="s">
        <v>1156</v>
      </c>
    </row>
    <row r="307" spans="2:2">
      <c r="B307" s="22" t="s">
        <v>1157</v>
      </c>
    </row>
    <row r="308" spans="2:2">
      <c r="B308" s="22" t="s">
        <v>1158</v>
      </c>
    </row>
    <row r="309" spans="2:2" ht="17.649999999999999">
      <c r="B309" s="21" t="s">
        <v>1159</v>
      </c>
    </row>
    <row r="310" spans="2:2">
      <c r="B310" s="22" t="s">
        <v>1160</v>
      </c>
    </row>
    <row r="311" spans="2:2">
      <c r="B311" s="22" t="s">
        <v>1161</v>
      </c>
    </row>
    <row r="312" spans="2:2">
      <c r="B312" s="22" t="s">
        <v>1162</v>
      </c>
    </row>
    <row r="313" spans="2:2">
      <c r="B313" s="22" t="s">
        <v>1163</v>
      </c>
    </row>
    <row r="314" spans="2:2">
      <c r="B314" s="22" t="s">
        <v>1164</v>
      </c>
    </row>
    <row r="315" spans="2:2">
      <c r="B315" s="22" t="s">
        <v>1165</v>
      </c>
    </row>
    <row r="316" spans="2:2">
      <c r="B316" s="22" t="s">
        <v>1166</v>
      </c>
    </row>
    <row r="317" spans="2:2">
      <c r="B317" s="22" t="s">
        <v>1167</v>
      </c>
    </row>
    <row r="318" spans="2:2">
      <c r="B318" s="22" t="s">
        <v>1168</v>
      </c>
    </row>
    <row r="319" spans="2:2">
      <c r="B319" s="22" t="s">
        <v>1169</v>
      </c>
    </row>
    <row r="320" spans="2:2" ht="17.649999999999999">
      <c r="B320" s="21" t="s">
        <v>1170</v>
      </c>
    </row>
    <row r="321" spans="2:2">
      <c r="B321" s="22" t="s">
        <v>1171</v>
      </c>
    </row>
    <row r="322" spans="2:2">
      <c r="B322" s="22" t="s">
        <v>1172</v>
      </c>
    </row>
    <row r="323" spans="2:2">
      <c r="B323" s="22" t="s">
        <v>1173</v>
      </c>
    </row>
    <row r="324" spans="2:2">
      <c r="B324" s="22" t="s">
        <v>1174</v>
      </c>
    </row>
    <row r="325" spans="2:2">
      <c r="B325" s="22" t="s">
        <v>1175</v>
      </c>
    </row>
    <row r="326" spans="2:2">
      <c r="B326" s="22" t="s">
        <v>1176</v>
      </c>
    </row>
    <row r="327" spans="2:2">
      <c r="B327" s="22" t="s">
        <v>1177</v>
      </c>
    </row>
    <row r="328" spans="2:2">
      <c r="B328" s="22" t="s">
        <v>1178</v>
      </c>
    </row>
    <row r="329" spans="2:2">
      <c r="B329" s="22" t="s">
        <v>1179</v>
      </c>
    </row>
    <row r="330" spans="2:2">
      <c r="B330" s="22" t="s">
        <v>1180</v>
      </c>
    </row>
  </sheetData>
  <hyperlinks>
    <hyperlink ref="N3" r:id="rId1" xr:uid="{4DC14B1B-E196-4FB3-8B59-770798BBECC4}"/>
    <hyperlink ref="N4" r:id="rId2" xr:uid="{EC401EAB-E5B1-4943-AA71-6E771F226EF6}"/>
    <hyperlink ref="N8" r:id="rId3" xr:uid="{E3AD70F3-9035-4876-9371-E5A66F6857C6}"/>
    <hyperlink ref="N13" r:id="rId4" xr:uid="{AF11FEA0-C965-41E8-96D0-5D85E630865A}"/>
    <hyperlink ref="N12" r:id="rId5" xr:uid="{10602FDE-8D1B-447F-BBFA-B273496C9EA4}"/>
    <hyperlink ref="N11" r:id="rId6" xr:uid="{F62F5ABE-23FF-47FA-B9B6-0DAB0FB6314E}"/>
    <hyperlink ref="N10" r:id="rId7" xr:uid="{558673CE-6470-4232-A15A-CB490A6E9EE8}"/>
    <hyperlink ref="N9" r:id="rId8" xr:uid="{70FEBDC9-1D33-4D4A-95C3-37357D38147C}"/>
    <hyperlink ref="N7" r:id="rId9" xr:uid="{D5476DF9-DB52-446D-B22F-337BC09AC466}"/>
    <hyperlink ref="N6" r:id="rId10" xr:uid="{297314D0-A616-4453-8046-FF011D5EC29C}"/>
    <hyperlink ref="N5" r:id="rId11" xr:uid="{559C7EA8-F05E-456C-9DAE-4ADEACA3E2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F3AE-403A-4427-82E5-08F5627D0E8A}">
  <dimension ref="B2:B88"/>
  <sheetViews>
    <sheetView tabSelected="1" topLeftCell="A91" workbookViewId="0">
      <selection activeCell="Q111" sqref="Q111"/>
    </sheetView>
  </sheetViews>
  <sheetFormatPr defaultRowHeight="14.25"/>
  <sheetData>
    <row r="2" spans="2:2" ht="17.649999999999999">
      <c r="B2" s="21" t="s">
        <v>804</v>
      </c>
    </row>
    <row r="4" spans="2:2">
      <c r="B4" s="24" t="s">
        <v>805</v>
      </c>
    </row>
    <row r="5" spans="2:2">
      <c r="B5" t="s">
        <v>806</v>
      </c>
    </row>
    <row r="6" spans="2:2">
      <c r="B6" s="24" t="s">
        <v>807</v>
      </c>
    </row>
    <row r="7" spans="2:2">
      <c r="B7" t="s">
        <v>808</v>
      </c>
    </row>
    <row r="11" spans="2:2" ht="17.649999999999999">
      <c r="B11" s="21" t="s">
        <v>809</v>
      </c>
    </row>
    <row r="13" spans="2:2">
      <c r="B13" s="24" t="s">
        <v>805</v>
      </c>
    </row>
    <row r="14" spans="2:2">
      <c r="B14" t="s">
        <v>810</v>
      </c>
    </row>
    <row r="15" spans="2:2">
      <c r="B15" s="24" t="s">
        <v>807</v>
      </c>
    </row>
    <row r="16" spans="2:2">
      <c r="B16" t="s">
        <v>811</v>
      </c>
    </row>
    <row r="20" spans="2:2" ht="17.649999999999999">
      <c r="B20" s="21" t="s">
        <v>812</v>
      </c>
    </row>
    <row r="22" spans="2:2">
      <c r="B22" s="24" t="s">
        <v>805</v>
      </c>
    </row>
    <row r="23" spans="2:2">
      <c r="B23" t="s">
        <v>813</v>
      </c>
    </row>
    <row r="24" spans="2:2">
      <c r="B24" s="24" t="s">
        <v>807</v>
      </c>
    </row>
    <row r="25" spans="2:2">
      <c r="B25" t="s">
        <v>814</v>
      </c>
    </row>
    <row r="29" spans="2:2" ht="17.649999999999999">
      <c r="B29" s="21" t="s">
        <v>815</v>
      </c>
    </row>
    <row r="31" spans="2:2">
      <c r="B31" s="24" t="s">
        <v>805</v>
      </c>
    </row>
    <row r="32" spans="2:2">
      <c r="B32" t="s">
        <v>816</v>
      </c>
    </row>
    <row r="33" spans="2:2">
      <c r="B33" s="24" t="s">
        <v>807</v>
      </c>
    </row>
    <row r="34" spans="2:2">
      <c r="B34" t="s">
        <v>817</v>
      </c>
    </row>
    <row r="38" spans="2:2" ht="17.649999999999999">
      <c r="B38" s="21" t="s">
        <v>818</v>
      </c>
    </row>
    <row r="40" spans="2:2">
      <c r="B40" s="24" t="s">
        <v>805</v>
      </c>
    </row>
    <row r="41" spans="2:2">
      <c r="B41" t="s">
        <v>819</v>
      </c>
    </row>
    <row r="42" spans="2:2">
      <c r="B42" s="24" t="s">
        <v>807</v>
      </c>
    </row>
    <row r="43" spans="2:2">
      <c r="B43" t="s">
        <v>820</v>
      </c>
    </row>
    <row r="47" spans="2:2" ht="17.649999999999999">
      <c r="B47" s="21" t="s">
        <v>821</v>
      </c>
    </row>
    <row r="49" spans="2:2">
      <c r="B49" s="24" t="s">
        <v>805</v>
      </c>
    </row>
    <row r="50" spans="2:2">
      <c r="B50" t="s">
        <v>822</v>
      </c>
    </row>
    <row r="51" spans="2:2">
      <c r="B51" s="24" t="s">
        <v>807</v>
      </c>
    </row>
    <row r="52" spans="2:2">
      <c r="B52" t="s">
        <v>823</v>
      </c>
    </row>
    <row r="56" spans="2:2" ht="17.649999999999999">
      <c r="B56" s="21" t="s">
        <v>824</v>
      </c>
    </row>
    <row r="58" spans="2:2">
      <c r="B58" s="24" t="s">
        <v>805</v>
      </c>
    </row>
    <row r="59" spans="2:2">
      <c r="B59" t="s">
        <v>825</v>
      </c>
    </row>
    <row r="60" spans="2:2">
      <c r="B60" s="24" t="s">
        <v>807</v>
      </c>
    </row>
    <row r="61" spans="2:2">
      <c r="B61" t="s">
        <v>826</v>
      </c>
    </row>
    <row r="65" spans="2:2" ht="17.649999999999999">
      <c r="B65" s="21" t="s">
        <v>827</v>
      </c>
    </row>
    <row r="67" spans="2:2">
      <c r="B67" s="24" t="s">
        <v>805</v>
      </c>
    </row>
    <row r="68" spans="2:2">
      <c r="B68" t="s">
        <v>828</v>
      </c>
    </row>
    <row r="69" spans="2:2">
      <c r="B69" s="24" t="s">
        <v>807</v>
      </c>
    </row>
    <row r="70" spans="2:2">
      <c r="B70" t="s">
        <v>829</v>
      </c>
    </row>
    <row r="74" spans="2:2" ht="17.649999999999999">
      <c r="B74" s="21" t="s">
        <v>830</v>
      </c>
    </row>
    <row r="76" spans="2:2">
      <c r="B76" s="24" t="s">
        <v>805</v>
      </c>
    </row>
    <row r="77" spans="2:2">
      <c r="B77" t="s">
        <v>831</v>
      </c>
    </row>
    <row r="78" spans="2:2">
      <c r="B78" s="24" t="s">
        <v>807</v>
      </c>
    </row>
    <row r="79" spans="2:2">
      <c r="B79" t="s">
        <v>832</v>
      </c>
    </row>
    <row r="83" spans="2:2" ht="17.649999999999999">
      <c r="B83" s="21" t="s">
        <v>833</v>
      </c>
    </row>
    <row r="85" spans="2:2">
      <c r="B85" s="24" t="s">
        <v>805</v>
      </c>
    </row>
    <row r="86" spans="2:2">
      <c r="B86" t="s">
        <v>834</v>
      </c>
    </row>
    <row r="87" spans="2:2">
      <c r="B87" s="24" t="s">
        <v>807</v>
      </c>
    </row>
    <row r="88" spans="2:2">
      <c r="B88" t="s">
        <v>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G122"/>
  <sheetViews>
    <sheetView topLeftCell="A91" zoomScale="145" zoomScaleNormal="145" workbookViewId="0">
      <selection activeCell="E127" sqref="E127"/>
    </sheetView>
  </sheetViews>
  <sheetFormatPr defaultRowHeight="14.25"/>
  <cols>
    <col min="1" max="1" width="5.265625" bestFit="1" customWidth="1"/>
    <col min="2" max="2" width="75.3984375" bestFit="1" customWidth="1"/>
    <col min="3" max="3" width="11.1328125" bestFit="1" customWidth="1"/>
    <col min="4" max="4" width="18" bestFit="1" customWidth="1"/>
  </cols>
  <sheetData>
    <row r="1" spans="1:4" s="1" customFormat="1">
      <c r="A1" s="1" t="s">
        <v>12</v>
      </c>
    </row>
    <row r="2" spans="1:4">
      <c r="B2" t="s">
        <v>0</v>
      </c>
    </row>
    <row r="3" spans="1:4">
      <c r="C3" t="s">
        <v>1</v>
      </c>
    </row>
    <row r="4" spans="1:4">
      <c r="D4" t="s">
        <v>2</v>
      </c>
    </row>
    <row r="5" spans="1:4">
      <c r="D5" t="s">
        <v>3</v>
      </c>
    </row>
    <row r="6" spans="1:4">
      <c r="D6" t="s">
        <v>4</v>
      </c>
    </row>
    <row r="7" spans="1:4">
      <c r="D7" t="s">
        <v>5</v>
      </c>
    </row>
    <row r="8" spans="1:4">
      <c r="D8" t="s">
        <v>6</v>
      </c>
    </row>
    <row r="10" spans="1:4">
      <c r="D10" t="s">
        <v>7</v>
      </c>
    </row>
    <row r="11" spans="1:4">
      <c r="D11" t="s">
        <v>8</v>
      </c>
    </row>
    <row r="12" spans="1:4">
      <c r="D12" t="s">
        <v>9</v>
      </c>
    </row>
    <row r="14" spans="1:4">
      <c r="D14" t="s">
        <v>10</v>
      </c>
    </row>
    <row r="15" spans="1:4">
      <c r="D15" t="s">
        <v>11</v>
      </c>
    </row>
    <row r="17" spans="1:2" s="1" customFormat="1">
      <c r="A17" s="1" t="s">
        <v>13</v>
      </c>
    </row>
    <row r="19" spans="1:2">
      <c r="B19" t="s">
        <v>31</v>
      </c>
    </row>
    <row r="20" spans="1:2">
      <c r="B20" t="s">
        <v>32</v>
      </c>
    </row>
    <row r="21" spans="1:2">
      <c r="B21" t="s">
        <v>33</v>
      </c>
    </row>
    <row r="23" spans="1:2" s="1" customFormat="1">
      <c r="A23" s="1" t="s">
        <v>30</v>
      </c>
    </row>
    <row r="25" spans="1:2">
      <c r="B25" t="s">
        <v>14</v>
      </c>
    </row>
    <row r="26" spans="1:2">
      <c r="B26" t="s">
        <v>15</v>
      </c>
    </row>
    <row r="27" spans="1:2">
      <c r="B27" t="s">
        <v>16</v>
      </c>
    </row>
    <row r="28" spans="1:2">
      <c r="B28" t="s">
        <v>17</v>
      </c>
    </row>
    <row r="29" spans="1:2">
      <c r="B29" t="s">
        <v>18</v>
      </c>
    </row>
    <row r="30" spans="1:2">
      <c r="B30" t="s">
        <v>19</v>
      </c>
    </row>
    <row r="31" spans="1:2">
      <c r="B31" t="s">
        <v>20</v>
      </c>
    </row>
    <row r="32" spans="1:2">
      <c r="B32" t="s">
        <v>21</v>
      </c>
    </row>
    <row r="33" spans="1:2">
      <c r="B33" t="s">
        <v>22</v>
      </c>
    </row>
    <row r="34" spans="1:2">
      <c r="B34" t="s">
        <v>23</v>
      </c>
    </row>
    <row r="35" spans="1:2">
      <c r="B35" t="s">
        <v>24</v>
      </c>
    </row>
    <row r="36" spans="1:2">
      <c r="B36" t="s">
        <v>25</v>
      </c>
    </row>
    <row r="37" spans="1:2">
      <c r="B37" t="s">
        <v>26</v>
      </c>
    </row>
    <row r="38" spans="1:2">
      <c r="B38" t="s">
        <v>27</v>
      </c>
    </row>
    <row r="39" spans="1:2">
      <c r="B39" t="s">
        <v>28</v>
      </c>
    </row>
    <row r="41" spans="1:2">
      <c r="B41" t="s">
        <v>29</v>
      </c>
    </row>
    <row r="43" spans="1:2" s="1" customFormat="1">
      <c r="A43" s="1" t="s">
        <v>34</v>
      </c>
    </row>
    <row r="45" spans="1:2">
      <c r="B45" t="s">
        <v>35</v>
      </c>
    </row>
    <row r="46" spans="1:2">
      <c r="B46" t="s">
        <v>36</v>
      </c>
    </row>
    <row r="47" spans="1:2">
      <c r="B47" t="s">
        <v>37</v>
      </c>
    </row>
    <row r="48" spans="1:2">
      <c r="B48" t="s">
        <v>38</v>
      </c>
    </row>
    <row r="49" spans="2:2">
      <c r="B49" t="s">
        <v>39</v>
      </c>
    </row>
    <row r="50" spans="2:2">
      <c r="B50" t="s">
        <v>40</v>
      </c>
    </row>
    <row r="51" spans="2:2">
      <c r="B51" t="s">
        <v>41</v>
      </c>
    </row>
    <row r="52" spans="2:2">
      <c r="B52" t="s">
        <v>42</v>
      </c>
    </row>
    <row r="53" spans="2:2">
      <c r="B53" t="s">
        <v>43</v>
      </c>
    </row>
    <row r="54" spans="2:2">
      <c r="B54" t="s">
        <v>44</v>
      </c>
    </row>
    <row r="56" spans="2:2">
      <c r="B56" t="s">
        <v>45</v>
      </c>
    </row>
    <row r="57" spans="2:2">
      <c r="B57" t="s">
        <v>46</v>
      </c>
    </row>
    <row r="58" spans="2:2">
      <c r="B58" t="s">
        <v>47</v>
      </c>
    </row>
    <row r="59" spans="2:2">
      <c r="B59" t="s">
        <v>48</v>
      </c>
    </row>
    <row r="60" spans="2:2">
      <c r="B60" t="s">
        <v>49</v>
      </c>
    </row>
    <row r="61" spans="2:2">
      <c r="B61" t="s">
        <v>50</v>
      </c>
    </row>
    <row r="62" spans="2:2">
      <c r="B62" t="s">
        <v>51</v>
      </c>
    </row>
    <row r="63" spans="2:2">
      <c r="B63" t="s">
        <v>52</v>
      </c>
    </row>
    <row r="64" spans="2:2">
      <c r="B64" t="s">
        <v>53</v>
      </c>
    </row>
    <row r="66" spans="1:2">
      <c r="B66" t="s">
        <v>103</v>
      </c>
    </row>
    <row r="67" spans="1:2">
      <c r="B67" t="s">
        <v>104</v>
      </c>
    </row>
    <row r="68" spans="1:2">
      <c r="B68" t="s">
        <v>105</v>
      </c>
    </row>
    <row r="70" spans="1:2">
      <c r="B70" t="s">
        <v>109</v>
      </c>
    </row>
    <row r="71" spans="1:2">
      <c r="B71" t="s">
        <v>110</v>
      </c>
    </row>
    <row r="72" spans="1:2">
      <c r="B72" t="s">
        <v>111</v>
      </c>
    </row>
    <row r="73" spans="1:2">
      <c r="B73" t="s">
        <v>112</v>
      </c>
    </row>
    <row r="75" spans="1:2" s="1" customFormat="1">
      <c r="A75" s="1" t="s">
        <v>114</v>
      </c>
    </row>
    <row r="77" spans="1:2">
      <c r="B77" t="s">
        <v>106</v>
      </c>
    </row>
    <row r="78" spans="1:2">
      <c r="B78" t="s">
        <v>107</v>
      </c>
    </row>
    <row r="79" spans="1:2">
      <c r="B79" t="s">
        <v>108</v>
      </c>
    </row>
    <row r="80" spans="1:2">
      <c r="B80" t="s">
        <v>113</v>
      </c>
    </row>
    <row r="82" spans="1:7">
      <c r="B82" t="s">
        <v>116</v>
      </c>
    </row>
    <row r="83" spans="1:7">
      <c r="B83" t="s">
        <v>117</v>
      </c>
    </row>
    <row r="84" spans="1:7">
      <c r="B84" t="s">
        <v>118</v>
      </c>
    </row>
    <row r="85" spans="1:7">
      <c r="B85" t="s">
        <v>119</v>
      </c>
    </row>
    <row r="86" spans="1:7">
      <c r="B86" t="s">
        <v>120</v>
      </c>
    </row>
    <row r="88" spans="1:7">
      <c r="B88" t="s">
        <v>644</v>
      </c>
    </row>
    <row r="89" spans="1:7">
      <c r="B89" t="s">
        <v>645</v>
      </c>
    </row>
    <row r="90" spans="1:7">
      <c r="B90" t="s">
        <v>646</v>
      </c>
    </row>
    <row r="91" spans="1:7">
      <c r="B91" t="s">
        <v>647</v>
      </c>
    </row>
    <row r="93" spans="1:7">
      <c r="A93" s="1" t="s">
        <v>115</v>
      </c>
      <c r="B93" s="1"/>
      <c r="C93" s="1"/>
      <c r="D93" s="1"/>
      <c r="E93" s="1"/>
      <c r="F93" s="1"/>
      <c r="G93" s="1"/>
    </row>
    <row r="95" spans="1:7">
      <c r="B95" t="s">
        <v>116</v>
      </c>
    </row>
    <row r="96" spans="1:7">
      <c r="B96" t="s">
        <v>117</v>
      </c>
    </row>
    <row r="97" spans="2:6">
      <c r="B97" t="s">
        <v>118</v>
      </c>
    </row>
    <row r="98" spans="2:6">
      <c r="B98" t="s">
        <v>119</v>
      </c>
    </row>
    <row r="99" spans="2:6">
      <c r="B99" t="s">
        <v>120</v>
      </c>
    </row>
    <row r="101" spans="2:6">
      <c r="B101" t="s">
        <v>648</v>
      </c>
    </row>
    <row r="102" spans="2:6">
      <c r="B102" t="s">
        <v>649</v>
      </c>
    </row>
    <row r="103" spans="2:6">
      <c r="B103" t="s">
        <v>650</v>
      </c>
    </row>
    <row r="104" spans="2:6">
      <c r="B104" t="s">
        <v>651</v>
      </c>
    </row>
    <row r="105" spans="2:6">
      <c r="B105" t="s">
        <v>652</v>
      </c>
    </row>
    <row r="106" spans="2:6">
      <c r="B106" t="s">
        <v>653</v>
      </c>
    </row>
    <row r="107" spans="2:6">
      <c r="B107" t="s">
        <v>654</v>
      </c>
    </row>
    <row r="108" spans="2:6">
      <c r="B108" t="s">
        <v>655</v>
      </c>
    </row>
    <row r="109" spans="2:6">
      <c r="B109" t="s">
        <v>656</v>
      </c>
    </row>
    <row r="111" spans="2:6">
      <c r="B111" s="3" t="s">
        <v>122</v>
      </c>
      <c r="C111" s="3"/>
      <c r="D111" s="3"/>
      <c r="E111" s="3"/>
      <c r="F111" s="3"/>
    </row>
    <row r="112" spans="2:6">
      <c r="B112" s="3" t="s">
        <v>123</v>
      </c>
      <c r="C112" s="3"/>
      <c r="D112" s="3"/>
      <c r="E112" s="3"/>
      <c r="F112" s="3"/>
    </row>
    <row r="113" spans="2:6">
      <c r="B113" s="3" t="s">
        <v>124</v>
      </c>
      <c r="C113" s="3"/>
      <c r="D113" s="3"/>
      <c r="E113" s="3"/>
      <c r="F113" s="3"/>
    </row>
    <row r="114" spans="2:6">
      <c r="B114" s="3"/>
      <c r="C114" s="3" t="s">
        <v>132</v>
      </c>
      <c r="D114" s="3" t="s">
        <v>133</v>
      </c>
      <c r="E114" s="3" t="s">
        <v>134</v>
      </c>
      <c r="F114" s="3" t="s">
        <v>135</v>
      </c>
    </row>
    <row r="115" spans="2:6">
      <c r="B115" s="3"/>
      <c r="C115" s="3" t="s">
        <v>136</v>
      </c>
      <c r="D115" s="3"/>
      <c r="E115" s="3"/>
      <c r="F115" s="3"/>
    </row>
    <row r="116" spans="2:6">
      <c r="B116" s="3"/>
      <c r="C116" s="3"/>
      <c r="D116" s="3" t="s">
        <v>131</v>
      </c>
      <c r="E116" s="3"/>
      <c r="F116" s="3"/>
    </row>
    <row r="117" spans="2:6">
      <c r="B117" s="3"/>
      <c r="C117" s="3"/>
      <c r="D117" s="3" t="s">
        <v>130</v>
      </c>
      <c r="E117" s="3"/>
      <c r="F117" s="3"/>
    </row>
    <row r="118" spans="2:6">
      <c r="B118" s="3"/>
      <c r="C118" s="3"/>
      <c r="D118" s="3" t="s">
        <v>137</v>
      </c>
      <c r="E118" s="3"/>
      <c r="F118" s="3"/>
    </row>
    <row r="119" spans="2:6">
      <c r="B119" s="3" t="s">
        <v>125</v>
      </c>
      <c r="C119" s="3"/>
    </row>
    <row r="120" spans="2:6">
      <c r="B120" s="3"/>
      <c r="C120" s="3" t="s">
        <v>138</v>
      </c>
    </row>
    <row r="121" spans="2:6">
      <c r="B121" s="3"/>
      <c r="C121" s="3" t="s">
        <v>139</v>
      </c>
    </row>
    <row r="122" spans="2:6">
      <c r="B122" s="3"/>
      <c r="C122" s="3" t="s">
        <v>140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K29"/>
  <sheetViews>
    <sheetView topLeftCell="A7" zoomScale="145" zoomScaleNormal="145" workbookViewId="0">
      <selection activeCell="E13" sqref="E13"/>
    </sheetView>
  </sheetViews>
  <sheetFormatPr defaultRowHeight="14.25"/>
  <cols>
    <col min="2" max="2" width="29.265625" customWidth="1"/>
    <col min="3" max="3" width="15.53125" customWidth="1"/>
    <col min="4" max="4" width="7.9296875" bestFit="1" customWidth="1"/>
  </cols>
  <sheetData>
    <row r="1" spans="1:3" s="1" customFormat="1">
      <c r="A1" s="1" t="s">
        <v>121</v>
      </c>
    </row>
    <row r="4" spans="1:3">
      <c r="B4" t="s">
        <v>126</v>
      </c>
      <c r="C4" t="s">
        <v>141</v>
      </c>
    </row>
    <row r="5" spans="1:3">
      <c r="C5" t="s">
        <v>142</v>
      </c>
    </row>
    <row r="6" spans="1:3">
      <c r="B6" t="s">
        <v>127</v>
      </c>
    </row>
    <row r="8" spans="1:3">
      <c r="B8" s="3" t="s">
        <v>128</v>
      </c>
    </row>
    <row r="10" spans="1:3" ht="14.25" customHeight="1">
      <c r="B10" t="s">
        <v>668</v>
      </c>
    </row>
    <row r="11" spans="1:3" ht="14.25" customHeight="1"/>
    <row r="12" spans="1:3" ht="14.25" customHeight="1">
      <c r="B12" t="s">
        <v>669</v>
      </c>
    </row>
    <row r="13" spans="1:3" ht="14.25" customHeight="1">
      <c r="B13" t="s">
        <v>670</v>
      </c>
    </row>
    <row r="14" spans="1:3">
      <c r="B14" t="s">
        <v>671</v>
      </c>
    </row>
    <row r="15" spans="1:3">
      <c r="B15" t="s">
        <v>672</v>
      </c>
    </row>
    <row r="17" spans="2:11">
      <c r="B17" t="s">
        <v>673</v>
      </c>
    </row>
    <row r="19" spans="2:11">
      <c r="B19" t="s">
        <v>657</v>
      </c>
    </row>
    <row r="20" spans="2:11">
      <c r="C20" s="1" t="s">
        <v>658</v>
      </c>
      <c r="E20" t="s">
        <v>1481</v>
      </c>
      <c r="G20" t="s">
        <v>1484</v>
      </c>
      <c r="I20" t="s">
        <v>1487</v>
      </c>
      <c r="K20" t="s">
        <v>1489</v>
      </c>
    </row>
    <row r="21" spans="2:11">
      <c r="C21" s="1" t="s">
        <v>659</v>
      </c>
      <c r="E21" t="s">
        <v>1482</v>
      </c>
      <c r="G21" t="s">
        <v>1485</v>
      </c>
      <c r="I21" t="s">
        <v>1488</v>
      </c>
      <c r="K21" t="s">
        <v>1490</v>
      </c>
    </row>
    <row r="22" spans="2:11">
      <c r="C22" s="1" t="s">
        <v>660</v>
      </c>
      <c r="E22" t="s">
        <v>1483</v>
      </c>
      <c r="G22" t="s">
        <v>1486</v>
      </c>
      <c r="K22" t="s">
        <v>1491</v>
      </c>
    </row>
    <row r="23" spans="2:11">
      <c r="C23" s="1" t="s">
        <v>661</v>
      </c>
    </row>
    <row r="24" spans="2:11">
      <c r="C24" s="1" t="s">
        <v>662</v>
      </c>
    </row>
    <row r="25" spans="2:11">
      <c r="C25" s="1" t="s">
        <v>663</v>
      </c>
    </row>
    <row r="26" spans="2:11">
      <c r="C26" s="1" t="s">
        <v>664</v>
      </c>
    </row>
    <row r="27" spans="2:11">
      <c r="C27" s="1" t="s">
        <v>665</v>
      </c>
    </row>
    <row r="28" spans="2:11">
      <c r="C28" s="1" t="s">
        <v>666</v>
      </c>
    </row>
    <row r="29" spans="2:11">
      <c r="C29" s="1" t="s">
        <v>667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570E0-5BDF-4F24-A314-E2201A4BE43F}">
  <dimension ref="A1:Q501"/>
  <sheetViews>
    <sheetView topLeftCell="A464" zoomScaleNormal="100" workbookViewId="0">
      <selection activeCell="P7" sqref="P7"/>
    </sheetView>
  </sheetViews>
  <sheetFormatPr defaultRowHeight="14.25"/>
  <cols>
    <col min="1" max="1" width="9.265625" bestFit="1" customWidth="1"/>
    <col min="2" max="2" width="15.6640625" customWidth="1"/>
    <col min="3" max="3" width="9.3984375" bestFit="1" customWidth="1"/>
    <col min="4" max="4" width="14.73046875" bestFit="1" customWidth="1"/>
    <col min="5" max="5" width="11.53125" bestFit="1" customWidth="1"/>
    <col min="6" max="6" width="13.265625" customWidth="1"/>
    <col min="7" max="7" width="19.796875" bestFit="1" customWidth="1"/>
    <col min="8" max="8" width="12.59765625" customWidth="1"/>
    <col min="9" max="9" width="6.19921875" bestFit="1" customWidth="1"/>
    <col min="10" max="10" width="8.19921875" bestFit="1" customWidth="1"/>
    <col min="11" max="11" width="20.06640625" bestFit="1" customWidth="1"/>
    <col min="12" max="12" width="21.265625" bestFit="1" customWidth="1"/>
    <col min="13" max="13" width="19.6640625" bestFit="1" customWidth="1"/>
    <col min="14" max="14" width="19.9296875" bestFit="1" customWidth="1"/>
    <col min="15" max="15" width="21.6640625" bestFit="1" customWidth="1"/>
    <col min="16" max="16" width="15.6640625" bestFit="1" customWidth="1"/>
    <col min="17" max="17" width="14.86328125" bestFit="1" customWidth="1"/>
  </cols>
  <sheetData>
    <row r="1" spans="1:17">
      <c r="A1" t="s">
        <v>674</v>
      </c>
      <c r="B1" t="s">
        <v>54</v>
      </c>
      <c r="C1" t="s">
        <v>55</v>
      </c>
      <c r="D1" t="s">
        <v>56</v>
      </c>
      <c r="E1" t="s">
        <v>57</v>
      </c>
      <c r="F1" t="s">
        <v>58</v>
      </c>
      <c r="G1" t="s">
        <v>59</v>
      </c>
      <c r="H1" t="s">
        <v>60</v>
      </c>
      <c r="I1" t="s">
        <v>61</v>
      </c>
      <c r="J1" t="s">
        <v>62</v>
      </c>
      <c r="K1" t="s">
        <v>63</v>
      </c>
      <c r="L1" t="s">
        <v>64</v>
      </c>
      <c r="M1" t="s">
        <v>65</v>
      </c>
      <c r="N1" t="s">
        <v>66</v>
      </c>
      <c r="O1" t="s">
        <v>67</v>
      </c>
      <c r="P1" t="s">
        <v>129</v>
      </c>
      <c r="Q1" t="s">
        <v>643</v>
      </c>
    </row>
    <row r="2" spans="1:17">
      <c r="A2">
        <v>1</v>
      </c>
      <c r="B2" t="s">
        <v>68</v>
      </c>
      <c r="C2" t="s">
        <v>69</v>
      </c>
      <c r="D2" t="s">
        <v>70</v>
      </c>
      <c r="E2" t="s">
        <v>71</v>
      </c>
      <c r="F2" t="s">
        <v>72</v>
      </c>
      <c r="G2" t="s">
        <v>73</v>
      </c>
      <c r="H2" t="s">
        <v>74</v>
      </c>
      <c r="I2">
        <v>26</v>
      </c>
      <c r="J2">
        <v>107487</v>
      </c>
      <c r="K2">
        <v>38</v>
      </c>
      <c r="L2">
        <v>1</v>
      </c>
      <c r="M2">
        <v>2</v>
      </c>
      <c r="N2">
        <v>7</v>
      </c>
      <c r="O2">
        <v>31</v>
      </c>
      <c r="P2" s="2">
        <v>43151</v>
      </c>
      <c r="Q2" t="s">
        <v>143</v>
      </c>
    </row>
    <row r="3" spans="1:17">
      <c r="A3">
        <v>2</v>
      </c>
      <c r="B3" t="s">
        <v>75</v>
      </c>
      <c r="C3" t="s">
        <v>76</v>
      </c>
      <c r="D3" t="s">
        <v>77</v>
      </c>
      <c r="E3" t="s">
        <v>71</v>
      </c>
      <c r="F3" t="s">
        <v>78</v>
      </c>
      <c r="G3" t="s">
        <v>79</v>
      </c>
      <c r="H3" t="s">
        <v>80</v>
      </c>
      <c r="I3">
        <v>24</v>
      </c>
      <c r="J3">
        <v>47438</v>
      </c>
      <c r="K3">
        <v>27</v>
      </c>
      <c r="L3">
        <v>4</v>
      </c>
      <c r="M3">
        <v>11</v>
      </c>
      <c r="N3">
        <v>1</v>
      </c>
      <c r="O3">
        <v>44</v>
      </c>
      <c r="P3" s="2">
        <v>34967</v>
      </c>
      <c r="Q3" t="s">
        <v>144</v>
      </c>
    </row>
    <row r="4" spans="1:17">
      <c r="A4">
        <v>3</v>
      </c>
      <c r="B4" t="s">
        <v>81</v>
      </c>
      <c r="C4" t="s">
        <v>69</v>
      </c>
      <c r="D4" t="s">
        <v>77</v>
      </c>
      <c r="E4" t="s">
        <v>82</v>
      </c>
      <c r="F4" t="s">
        <v>83</v>
      </c>
      <c r="G4" t="s">
        <v>79</v>
      </c>
      <c r="H4" t="s">
        <v>84</v>
      </c>
      <c r="I4">
        <v>44</v>
      </c>
      <c r="J4">
        <v>78515</v>
      </c>
      <c r="K4">
        <v>34</v>
      </c>
      <c r="L4">
        <v>12</v>
      </c>
      <c r="M4">
        <v>13</v>
      </c>
      <c r="N4">
        <v>2</v>
      </c>
      <c r="O4">
        <v>36</v>
      </c>
      <c r="P4" s="2">
        <v>45009</v>
      </c>
      <c r="Q4" t="s">
        <v>145</v>
      </c>
    </row>
    <row r="5" spans="1:17">
      <c r="A5">
        <v>4</v>
      </c>
      <c r="B5" t="s">
        <v>68</v>
      </c>
      <c r="C5" t="s">
        <v>85</v>
      </c>
      <c r="D5" t="s">
        <v>77</v>
      </c>
      <c r="E5" t="s">
        <v>71</v>
      </c>
      <c r="F5" t="s">
        <v>86</v>
      </c>
      <c r="G5" t="s">
        <v>87</v>
      </c>
      <c r="H5" t="s">
        <v>84</v>
      </c>
      <c r="I5">
        <v>47</v>
      </c>
      <c r="J5">
        <v>35744</v>
      </c>
      <c r="K5">
        <v>15</v>
      </c>
      <c r="L5">
        <v>10</v>
      </c>
      <c r="M5">
        <v>7</v>
      </c>
      <c r="N5">
        <v>1</v>
      </c>
      <c r="O5">
        <v>45</v>
      </c>
      <c r="P5" s="2">
        <v>34855</v>
      </c>
      <c r="Q5" t="s">
        <v>146</v>
      </c>
    </row>
    <row r="6" spans="1:17">
      <c r="A6">
        <v>5</v>
      </c>
      <c r="B6" t="s">
        <v>88</v>
      </c>
      <c r="C6" t="s">
        <v>85</v>
      </c>
      <c r="D6" t="s">
        <v>70</v>
      </c>
      <c r="E6" t="s">
        <v>71</v>
      </c>
      <c r="F6" t="s">
        <v>83</v>
      </c>
      <c r="G6" t="s">
        <v>79</v>
      </c>
      <c r="H6" t="s">
        <v>89</v>
      </c>
      <c r="I6">
        <v>58</v>
      </c>
      <c r="J6">
        <v>113820</v>
      </c>
      <c r="K6">
        <v>32</v>
      </c>
      <c r="L6">
        <v>13</v>
      </c>
      <c r="M6">
        <v>14</v>
      </c>
      <c r="N6">
        <v>9</v>
      </c>
      <c r="O6">
        <v>33</v>
      </c>
      <c r="P6" s="2">
        <v>40090</v>
      </c>
      <c r="Q6" t="s">
        <v>147</v>
      </c>
    </row>
    <row r="7" spans="1:17">
      <c r="A7">
        <v>6</v>
      </c>
      <c r="B7" t="s">
        <v>81</v>
      </c>
      <c r="C7" t="s">
        <v>85</v>
      </c>
      <c r="D7" t="s">
        <v>90</v>
      </c>
      <c r="E7" t="s">
        <v>91</v>
      </c>
      <c r="F7" t="s">
        <v>78</v>
      </c>
      <c r="G7" t="s">
        <v>73</v>
      </c>
      <c r="H7" t="s">
        <v>92</v>
      </c>
      <c r="I7">
        <v>45</v>
      </c>
      <c r="J7">
        <v>72417</v>
      </c>
      <c r="K7">
        <v>21</v>
      </c>
      <c r="L7">
        <v>14</v>
      </c>
      <c r="M7">
        <v>8</v>
      </c>
      <c r="N7">
        <v>9</v>
      </c>
      <c r="O7">
        <v>55</v>
      </c>
      <c r="P7" s="2">
        <v>38463</v>
      </c>
      <c r="Q7" t="s">
        <v>148</v>
      </c>
    </row>
    <row r="8" spans="1:17">
      <c r="A8">
        <v>7</v>
      </c>
      <c r="B8" t="s">
        <v>81</v>
      </c>
      <c r="C8" t="s">
        <v>85</v>
      </c>
      <c r="D8" t="s">
        <v>90</v>
      </c>
      <c r="E8" t="s">
        <v>93</v>
      </c>
      <c r="F8" t="s">
        <v>94</v>
      </c>
      <c r="G8" t="s">
        <v>87</v>
      </c>
      <c r="H8" t="s">
        <v>92</v>
      </c>
      <c r="I8">
        <v>40</v>
      </c>
      <c r="J8">
        <v>37069</v>
      </c>
      <c r="K8">
        <v>5</v>
      </c>
      <c r="L8">
        <v>5</v>
      </c>
      <c r="M8">
        <v>8</v>
      </c>
      <c r="N8">
        <v>7</v>
      </c>
      <c r="O8">
        <v>42</v>
      </c>
      <c r="P8" s="2">
        <v>35437</v>
      </c>
      <c r="Q8" t="s">
        <v>149</v>
      </c>
    </row>
    <row r="9" spans="1:17">
      <c r="A9">
        <v>8</v>
      </c>
      <c r="B9" t="s">
        <v>68</v>
      </c>
      <c r="C9" t="s">
        <v>69</v>
      </c>
      <c r="D9" t="s">
        <v>90</v>
      </c>
      <c r="E9" t="s">
        <v>82</v>
      </c>
      <c r="F9" t="s">
        <v>78</v>
      </c>
      <c r="G9" t="s">
        <v>87</v>
      </c>
      <c r="H9" t="s">
        <v>84</v>
      </c>
      <c r="I9">
        <v>46</v>
      </c>
      <c r="J9">
        <v>72359</v>
      </c>
      <c r="K9">
        <v>6</v>
      </c>
      <c r="L9">
        <v>4</v>
      </c>
      <c r="M9">
        <v>11</v>
      </c>
      <c r="N9">
        <v>3</v>
      </c>
      <c r="O9">
        <v>25</v>
      </c>
      <c r="P9" s="2">
        <v>39310</v>
      </c>
      <c r="Q9" t="s">
        <v>150</v>
      </c>
    </row>
    <row r="10" spans="1:17">
      <c r="A10">
        <v>9</v>
      </c>
      <c r="B10" t="s">
        <v>95</v>
      </c>
      <c r="C10" t="s">
        <v>76</v>
      </c>
      <c r="D10" t="s">
        <v>70</v>
      </c>
      <c r="E10" t="s">
        <v>82</v>
      </c>
      <c r="F10" t="s">
        <v>96</v>
      </c>
      <c r="G10" t="s">
        <v>87</v>
      </c>
      <c r="H10" t="s">
        <v>92</v>
      </c>
      <c r="I10">
        <v>42</v>
      </c>
      <c r="J10">
        <v>49799</v>
      </c>
      <c r="K10">
        <v>38</v>
      </c>
      <c r="L10">
        <v>14</v>
      </c>
      <c r="M10">
        <v>10</v>
      </c>
      <c r="N10">
        <v>5</v>
      </c>
      <c r="O10">
        <v>24</v>
      </c>
      <c r="P10" s="2">
        <v>38113</v>
      </c>
      <c r="Q10" t="s">
        <v>151</v>
      </c>
    </row>
    <row r="11" spans="1:17">
      <c r="A11">
        <v>10</v>
      </c>
      <c r="B11" t="s">
        <v>88</v>
      </c>
      <c r="C11" t="s">
        <v>85</v>
      </c>
      <c r="D11" t="s">
        <v>77</v>
      </c>
      <c r="E11" t="s">
        <v>91</v>
      </c>
      <c r="F11" t="s">
        <v>72</v>
      </c>
      <c r="G11" t="s">
        <v>73</v>
      </c>
      <c r="H11" t="s">
        <v>84</v>
      </c>
      <c r="I11">
        <v>33</v>
      </c>
      <c r="J11">
        <v>100188</v>
      </c>
      <c r="K11">
        <v>22</v>
      </c>
      <c r="L11">
        <v>10</v>
      </c>
      <c r="M11">
        <v>11</v>
      </c>
      <c r="N11">
        <v>4</v>
      </c>
      <c r="O11">
        <v>44</v>
      </c>
      <c r="P11" s="2">
        <v>39080</v>
      </c>
      <c r="Q11" t="s">
        <v>152</v>
      </c>
    </row>
    <row r="12" spans="1:17">
      <c r="A12">
        <v>11</v>
      </c>
      <c r="B12" t="s">
        <v>68</v>
      </c>
      <c r="C12" t="s">
        <v>76</v>
      </c>
      <c r="D12" t="s">
        <v>90</v>
      </c>
      <c r="E12" t="s">
        <v>91</v>
      </c>
      <c r="F12" t="s">
        <v>72</v>
      </c>
      <c r="G12" t="s">
        <v>79</v>
      </c>
      <c r="H12" t="s">
        <v>89</v>
      </c>
      <c r="I12">
        <v>62</v>
      </c>
      <c r="J12">
        <v>119859</v>
      </c>
      <c r="K12">
        <v>18</v>
      </c>
      <c r="L12">
        <v>17</v>
      </c>
      <c r="M12">
        <v>13</v>
      </c>
      <c r="N12">
        <v>7</v>
      </c>
      <c r="O12">
        <v>37</v>
      </c>
      <c r="P12" s="2">
        <v>38599</v>
      </c>
      <c r="Q12" t="s">
        <v>153</v>
      </c>
    </row>
    <row r="13" spans="1:17">
      <c r="A13">
        <v>12</v>
      </c>
      <c r="B13" t="s">
        <v>88</v>
      </c>
      <c r="C13" t="s">
        <v>69</v>
      </c>
      <c r="D13" t="s">
        <v>70</v>
      </c>
      <c r="E13" t="s">
        <v>71</v>
      </c>
      <c r="F13" t="s">
        <v>83</v>
      </c>
      <c r="G13" t="s">
        <v>73</v>
      </c>
      <c r="H13" t="s">
        <v>97</v>
      </c>
      <c r="I13">
        <v>54</v>
      </c>
      <c r="J13">
        <v>37597</v>
      </c>
      <c r="K13">
        <v>14</v>
      </c>
      <c r="L13">
        <v>10</v>
      </c>
      <c r="M13">
        <v>7</v>
      </c>
      <c r="N13">
        <v>9</v>
      </c>
      <c r="O13">
        <v>32</v>
      </c>
      <c r="P13" s="2">
        <v>35388</v>
      </c>
      <c r="Q13" t="s">
        <v>154</v>
      </c>
    </row>
    <row r="14" spans="1:17">
      <c r="A14">
        <v>13</v>
      </c>
      <c r="B14" t="s">
        <v>88</v>
      </c>
      <c r="C14" t="s">
        <v>69</v>
      </c>
      <c r="D14" t="s">
        <v>90</v>
      </c>
      <c r="E14" t="s">
        <v>82</v>
      </c>
      <c r="F14" t="s">
        <v>86</v>
      </c>
      <c r="G14" t="s">
        <v>87</v>
      </c>
      <c r="H14" t="s">
        <v>84</v>
      </c>
      <c r="I14">
        <v>25</v>
      </c>
      <c r="J14">
        <v>77093</v>
      </c>
      <c r="K14">
        <v>10</v>
      </c>
      <c r="L14">
        <v>7</v>
      </c>
      <c r="M14">
        <v>5</v>
      </c>
      <c r="N14">
        <v>2</v>
      </c>
      <c r="O14">
        <v>33</v>
      </c>
      <c r="P14" s="2">
        <v>41198</v>
      </c>
      <c r="Q14" t="s">
        <v>155</v>
      </c>
    </row>
    <row r="15" spans="1:17">
      <c r="A15">
        <v>14</v>
      </c>
      <c r="B15" t="s">
        <v>81</v>
      </c>
      <c r="C15" t="s">
        <v>69</v>
      </c>
      <c r="D15" t="s">
        <v>98</v>
      </c>
      <c r="E15" t="s">
        <v>93</v>
      </c>
      <c r="F15" t="s">
        <v>94</v>
      </c>
      <c r="G15" t="s">
        <v>73</v>
      </c>
      <c r="H15" t="s">
        <v>74</v>
      </c>
      <c r="I15">
        <v>63</v>
      </c>
      <c r="J15">
        <v>67226</v>
      </c>
      <c r="K15">
        <v>13</v>
      </c>
      <c r="L15">
        <v>16</v>
      </c>
      <c r="M15">
        <v>1</v>
      </c>
      <c r="N15">
        <v>8</v>
      </c>
      <c r="O15">
        <v>47</v>
      </c>
      <c r="P15" s="2">
        <v>36446</v>
      </c>
      <c r="Q15" t="s">
        <v>156</v>
      </c>
    </row>
    <row r="16" spans="1:17">
      <c r="A16">
        <v>15</v>
      </c>
      <c r="B16" t="s">
        <v>75</v>
      </c>
      <c r="C16" t="s">
        <v>85</v>
      </c>
      <c r="D16" t="s">
        <v>90</v>
      </c>
      <c r="E16" t="s">
        <v>91</v>
      </c>
      <c r="F16" t="s">
        <v>99</v>
      </c>
      <c r="G16" t="s">
        <v>73</v>
      </c>
      <c r="H16" t="s">
        <v>92</v>
      </c>
      <c r="I16">
        <v>28</v>
      </c>
      <c r="J16">
        <v>102127</v>
      </c>
      <c r="K16">
        <v>31</v>
      </c>
      <c r="L16">
        <v>1</v>
      </c>
      <c r="M16">
        <v>12</v>
      </c>
      <c r="N16">
        <v>9</v>
      </c>
      <c r="O16">
        <v>37</v>
      </c>
      <c r="P16" s="2">
        <v>41986</v>
      </c>
      <c r="Q16" t="s">
        <v>157</v>
      </c>
    </row>
    <row r="17" spans="1:17">
      <c r="A17">
        <v>16</v>
      </c>
      <c r="B17" t="s">
        <v>88</v>
      </c>
      <c r="C17" t="s">
        <v>76</v>
      </c>
      <c r="D17" t="s">
        <v>90</v>
      </c>
      <c r="E17" t="s">
        <v>93</v>
      </c>
      <c r="F17" t="s">
        <v>72</v>
      </c>
      <c r="G17" t="s">
        <v>79</v>
      </c>
      <c r="H17" t="s">
        <v>84</v>
      </c>
      <c r="I17">
        <v>43</v>
      </c>
      <c r="J17">
        <v>107362</v>
      </c>
      <c r="K17">
        <v>30</v>
      </c>
      <c r="L17">
        <v>17</v>
      </c>
      <c r="M17">
        <v>9</v>
      </c>
      <c r="N17">
        <v>9</v>
      </c>
      <c r="O17">
        <v>47</v>
      </c>
      <c r="P17" s="2">
        <v>35889</v>
      </c>
      <c r="Q17" t="s">
        <v>158</v>
      </c>
    </row>
    <row r="18" spans="1:17">
      <c r="A18">
        <v>17</v>
      </c>
      <c r="B18" t="s">
        <v>100</v>
      </c>
      <c r="C18" t="s">
        <v>76</v>
      </c>
      <c r="D18" t="s">
        <v>77</v>
      </c>
      <c r="E18" t="s">
        <v>93</v>
      </c>
      <c r="F18" t="s">
        <v>96</v>
      </c>
      <c r="G18" t="s">
        <v>79</v>
      </c>
      <c r="H18" t="s">
        <v>84</v>
      </c>
      <c r="I18">
        <v>54</v>
      </c>
      <c r="J18">
        <v>56417</v>
      </c>
      <c r="K18">
        <v>3</v>
      </c>
      <c r="L18">
        <v>9</v>
      </c>
      <c r="M18">
        <v>13</v>
      </c>
      <c r="N18">
        <v>7</v>
      </c>
      <c r="O18">
        <v>46</v>
      </c>
      <c r="P18" s="2">
        <v>39511</v>
      </c>
      <c r="Q18" t="s">
        <v>159</v>
      </c>
    </row>
    <row r="19" spans="1:17">
      <c r="A19">
        <v>18</v>
      </c>
      <c r="B19" t="s">
        <v>81</v>
      </c>
      <c r="C19" t="s">
        <v>76</v>
      </c>
      <c r="D19" t="s">
        <v>70</v>
      </c>
      <c r="E19" t="s">
        <v>82</v>
      </c>
      <c r="F19" t="s">
        <v>83</v>
      </c>
      <c r="G19" t="s">
        <v>87</v>
      </c>
      <c r="H19" t="s">
        <v>89</v>
      </c>
      <c r="I19">
        <v>38</v>
      </c>
      <c r="J19">
        <v>48693</v>
      </c>
      <c r="K19">
        <v>30</v>
      </c>
      <c r="L19">
        <v>6</v>
      </c>
      <c r="M19">
        <v>7</v>
      </c>
      <c r="N19">
        <v>9</v>
      </c>
      <c r="O19">
        <v>51</v>
      </c>
      <c r="P19" s="2">
        <v>40870</v>
      </c>
      <c r="Q19" t="s">
        <v>160</v>
      </c>
    </row>
    <row r="20" spans="1:17">
      <c r="A20">
        <v>19</v>
      </c>
      <c r="B20" t="s">
        <v>95</v>
      </c>
      <c r="C20" t="s">
        <v>69</v>
      </c>
      <c r="D20" t="s">
        <v>77</v>
      </c>
      <c r="E20" t="s">
        <v>82</v>
      </c>
      <c r="F20" t="s">
        <v>83</v>
      </c>
      <c r="G20" t="s">
        <v>73</v>
      </c>
      <c r="H20" t="s">
        <v>92</v>
      </c>
      <c r="I20">
        <v>45</v>
      </c>
      <c r="J20">
        <v>109674</v>
      </c>
      <c r="K20">
        <v>6</v>
      </c>
      <c r="L20">
        <v>19</v>
      </c>
      <c r="M20">
        <v>2</v>
      </c>
      <c r="N20">
        <v>9</v>
      </c>
      <c r="O20">
        <v>28</v>
      </c>
      <c r="P20" s="2">
        <v>41356</v>
      </c>
      <c r="Q20" t="s">
        <v>161</v>
      </c>
    </row>
    <row r="21" spans="1:17">
      <c r="A21">
        <v>20</v>
      </c>
      <c r="B21" t="s">
        <v>75</v>
      </c>
      <c r="C21" t="s">
        <v>85</v>
      </c>
      <c r="D21" t="s">
        <v>77</v>
      </c>
      <c r="E21" t="s">
        <v>91</v>
      </c>
      <c r="F21" t="s">
        <v>99</v>
      </c>
      <c r="G21" t="s">
        <v>73</v>
      </c>
      <c r="H21" t="s">
        <v>97</v>
      </c>
      <c r="I21">
        <v>55</v>
      </c>
      <c r="J21">
        <v>83161</v>
      </c>
      <c r="K21">
        <v>29</v>
      </c>
      <c r="L21">
        <v>13</v>
      </c>
      <c r="M21">
        <v>6</v>
      </c>
      <c r="N21">
        <v>3</v>
      </c>
      <c r="O21">
        <v>59</v>
      </c>
      <c r="P21" s="2">
        <v>43158</v>
      </c>
      <c r="Q21" t="s">
        <v>162</v>
      </c>
    </row>
    <row r="22" spans="1:17">
      <c r="A22">
        <v>21</v>
      </c>
      <c r="B22" t="s">
        <v>100</v>
      </c>
      <c r="C22" t="s">
        <v>69</v>
      </c>
      <c r="D22" t="s">
        <v>77</v>
      </c>
      <c r="E22" t="s">
        <v>82</v>
      </c>
      <c r="F22" t="s">
        <v>96</v>
      </c>
      <c r="G22" t="s">
        <v>79</v>
      </c>
      <c r="H22" t="s">
        <v>89</v>
      </c>
      <c r="I22">
        <v>49</v>
      </c>
      <c r="J22">
        <v>32169</v>
      </c>
      <c r="K22">
        <v>8</v>
      </c>
      <c r="L22">
        <v>3</v>
      </c>
      <c r="M22">
        <v>2</v>
      </c>
      <c r="N22">
        <v>4</v>
      </c>
      <c r="O22">
        <v>51</v>
      </c>
      <c r="P22" s="2">
        <v>38089</v>
      </c>
      <c r="Q22" t="s">
        <v>163</v>
      </c>
    </row>
    <row r="23" spans="1:17">
      <c r="A23">
        <v>22</v>
      </c>
      <c r="B23" t="s">
        <v>100</v>
      </c>
      <c r="C23" t="s">
        <v>69</v>
      </c>
      <c r="D23" t="s">
        <v>77</v>
      </c>
      <c r="E23" t="s">
        <v>82</v>
      </c>
      <c r="F23" t="s">
        <v>86</v>
      </c>
      <c r="G23" t="s">
        <v>73</v>
      </c>
      <c r="H23" t="s">
        <v>97</v>
      </c>
      <c r="I23">
        <v>64</v>
      </c>
      <c r="J23">
        <v>114092</v>
      </c>
      <c r="K23">
        <v>33</v>
      </c>
      <c r="L23">
        <v>7</v>
      </c>
      <c r="M23">
        <v>1</v>
      </c>
      <c r="N23">
        <v>2</v>
      </c>
      <c r="O23">
        <v>39</v>
      </c>
      <c r="P23" s="2">
        <v>45509</v>
      </c>
      <c r="Q23" t="s">
        <v>164</v>
      </c>
    </row>
    <row r="24" spans="1:17">
      <c r="A24">
        <v>23</v>
      </c>
      <c r="B24" t="s">
        <v>95</v>
      </c>
      <c r="C24" t="s">
        <v>76</v>
      </c>
      <c r="D24" t="s">
        <v>77</v>
      </c>
      <c r="E24" t="s">
        <v>82</v>
      </c>
      <c r="F24" t="s">
        <v>96</v>
      </c>
      <c r="G24" t="s">
        <v>73</v>
      </c>
      <c r="H24" t="s">
        <v>89</v>
      </c>
      <c r="I24">
        <v>62</v>
      </c>
      <c r="J24">
        <v>52052</v>
      </c>
      <c r="K24">
        <v>17</v>
      </c>
      <c r="L24">
        <v>9</v>
      </c>
      <c r="M24">
        <v>14</v>
      </c>
      <c r="N24">
        <v>3</v>
      </c>
      <c r="O24">
        <v>47</v>
      </c>
      <c r="P24" s="2">
        <v>42503</v>
      </c>
      <c r="Q24" t="s">
        <v>165</v>
      </c>
    </row>
    <row r="25" spans="1:17">
      <c r="A25">
        <v>24</v>
      </c>
      <c r="B25" t="s">
        <v>75</v>
      </c>
      <c r="C25" t="s">
        <v>69</v>
      </c>
      <c r="D25" t="s">
        <v>90</v>
      </c>
      <c r="E25" t="s">
        <v>93</v>
      </c>
      <c r="F25" t="s">
        <v>86</v>
      </c>
      <c r="G25" t="s">
        <v>73</v>
      </c>
      <c r="H25" t="s">
        <v>92</v>
      </c>
      <c r="I25">
        <v>60</v>
      </c>
      <c r="J25">
        <v>101849</v>
      </c>
      <c r="K25">
        <v>11</v>
      </c>
      <c r="L25">
        <v>5</v>
      </c>
      <c r="M25">
        <v>7</v>
      </c>
      <c r="N25">
        <v>5</v>
      </c>
      <c r="O25">
        <v>52</v>
      </c>
      <c r="P25" s="2">
        <v>41283</v>
      </c>
      <c r="Q25" t="s">
        <v>166</v>
      </c>
    </row>
    <row r="26" spans="1:17">
      <c r="A26">
        <v>25</v>
      </c>
      <c r="B26" t="s">
        <v>81</v>
      </c>
      <c r="C26" t="s">
        <v>76</v>
      </c>
      <c r="D26" t="s">
        <v>77</v>
      </c>
      <c r="E26" t="s">
        <v>91</v>
      </c>
      <c r="F26" t="s">
        <v>96</v>
      </c>
      <c r="G26" t="s">
        <v>79</v>
      </c>
      <c r="H26" t="s">
        <v>101</v>
      </c>
      <c r="I26">
        <v>43</v>
      </c>
      <c r="J26">
        <v>103851</v>
      </c>
      <c r="K26">
        <v>13</v>
      </c>
      <c r="L26" t="s">
        <v>675</v>
      </c>
      <c r="M26">
        <v>13</v>
      </c>
      <c r="N26">
        <v>5</v>
      </c>
      <c r="O26">
        <v>23</v>
      </c>
      <c r="P26" s="2">
        <v>38198</v>
      </c>
      <c r="Q26" t="s">
        <v>167</v>
      </c>
    </row>
    <row r="27" spans="1:17">
      <c r="A27">
        <v>26</v>
      </c>
      <c r="B27" t="s">
        <v>102</v>
      </c>
      <c r="C27" t="s">
        <v>85</v>
      </c>
      <c r="D27" t="s">
        <v>77</v>
      </c>
      <c r="E27" t="s">
        <v>71</v>
      </c>
      <c r="F27" t="s">
        <v>96</v>
      </c>
      <c r="G27" t="s">
        <v>87</v>
      </c>
      <c r="H27" t="s">
        <v>92</v>
      </c>
      <c r="I27">
        <v>38</v>
      </c>
      <c r="J27">
        <v>38036</v>
      </c>
      <c r="K27">
        <v>11</v>
      </c>
      <c r="L27">
        <v>17</v>
      </c>
      <c r="M27">
        <v>2</v>
      </c>
      <c r="N27">
        <v>6</v>
      </c>
      <c r="O27">
        <v>53</v>
      </c>
      <c r="P27" s="2">
        <v>43284</v>
      </c>
      <c r="Q27" t="s">
        <v>168</v>
      </c>
    </row>
    <row r="28" spans="1:17">
      <c r="A28">
        <v>27</v>
      </c>
      <c r="B28" t="s">
        <v>75</v>
      </c>
      <c r="C28" t="s">
        <v>76</v>
      </c>
      <c r="D28" t="s">
        <v>70</v>
      </c>
      <c r="E28" t="s">
        <v>93</v>
      </c>
      <c r="F28" t="s">
        <v>78</v>
      </c>
      <c r="G28" t="s">
        <v>87</v>
      </c>
      <c r="H28" t="s">
        <v>92</v>
      </c>
      <c r="I28">
        <v>55</v>
      </c>
      <c r="J28">
        <v>61778</v>
      </c>
      <c r="K28">
        <v>31</v>
      </c>
      <c r="L28">
        <v>12</v>
      </c>
      <c r="M28">
        <v>13</v>
      </c>
      <c r="N28">
        <v>7</v>
      </c>
      <c r="O28">
        <v>22</v>
      </c>
      <c r="P28" s="2">
        <v>40290</v>
      </c>
      <c r="Q28" t="s">
        <v>169</v>
      </c>
    </row>
    <row r="29" spans="1:17">
      <c r="A29">
        <v>28</v>
      </c>
      <c r="B29" t="s">
        <v>95</v>
      </c>
      <c r="C29" t="s">
        <v>85</v>
      </c>
      <c r="D29" t="s">
        <v>98</v>
      </c>
      <c r="E29" t="s">
        <v>82</v>
      </c>
      <c r="F29" t="s">
        <v>83</v>
      </c>
      <c r="G29" t="s">
        <v>73</v>
      </c>
      <c r="H29" t="s">
        <v>97</v>
      </c>
      <c r="I29">
        <v>27</v>
      </c>
      <c r="J29">
        <v>57734</v>
      </c>
      <c r="K29">
        <v>28</v>
      </c>
      <c r="L29">
        <v>16</v>
      </c>
      <c r="M29">
        <v>14</v>
      </c>
      <c r="N29">
        <v>7</v>
      </c>
      <c r="O29">
        <v>45</v>
      </c>
      <c r="P29" s="2">
        <v>41780</v>
      </c>
      <c r="Q29" t="s">
        <v>170</v>
      </c>
    </row>
    <row r="30" spans="1:17">
      <c r="A30">
        <v>29</v>
      </c>
      <c r="B30" t="s">
        <v>100</v>
      </c>
      <c r="C30" t="s">
        <v>76</v>
      </c>
      <c r="D30" t="s">
        <v>90</v>
      </c>
      <c r="E30" t="s">
        <v>93</v>
      </c>
      <c r="F30" t="s">
        <v>96</v>
      </c>
      <c r="G30" t="s">
        <v>87</v>
      </c>
      <c r="H30" t="s">
        <v>97</v>
      </c>
      <c r="I30">
        <v>27</v>
      </c>
      <c r="J30">
        <v>53173</v>
      </c>
      <c r="K30">
        <v>6</v>
      </c>
      <c r="L30">
        <v>3</v>
      </c>
      <c r="M30">
        <v>14</v>
      </c>
      <c r="N30">
        <v>1</v>
      </c>
      <c r="O30">
        <v>27</v>
      </c>
      <c r="P30" s="2">
        <v>44119</v>
      </c>
      <c r="Q30" t="s">
        <v>171</v>
      </c>
    </row>
    <row r="31" spans="1:17">
      <c r="A31">
        <v>30</v>
      </c>
      <c r="B31" t="s">
        <v>81</v>
      </c>
      <c r="C31" t="s">
        <v>69</v>
      </c>
      <c r="D31" t="s">
        <v>90</v>
      </c>
      <c r="E31" t="s">
        <v>82</v>
      </c>
      <c r="F31" t="s">
        <v>99</v>
      </c>
      <c r="G31" t="s">
        <v>79</v>
      </c>
      <c r="H31" t="s">
        <v>92</v>
      </c>
      <c r="I31">
        <v>55</v>
      </c>
      <c r="J31">
        <v>60403</v>
      </c>
      <c r="K31">
        <v>16</v>
      </c>
      <c r="L31">
        <v>9</v>
      </c>
      <c r="M31">
        <v>2</v>
      </c>
      <c r="N31">
        <v>2</v>
      </c>
      <c r="O31">
        <v>25</v>
      </c>
      <c r="P31" s="2">
        <v>36252</v>
      </c>
      <c r="Q31" t="s">
        <v>172</v>
      </c>
    </row>
    <row r="32" spans="1:17">
      <c r="A32">
        <v>31</v>
      </c>
      <c r="B32" t="s">
        <v>75</v>
      </c>
      <c r="C32" t="s">
        <v>69</v>
      </c>
      <c r="D32" t="s">
        <v>90</v>
      </c>
      <c r="E32" t="s">
        <v>82</v>
      </c>
      <c r="F32" t="s">
        <v>96</v>
      </c>
      <c r="G32" t="s">
        <v>79</v>
      </c>
      <c r="H32" t="s">
        <v>92</v>
      </c>
      <c r="I32">
        <v>22</v>
      </c>
      <c r="J32">
        <v>96321</v>
      </c>
      <c r="K32">
        <v>4</v>
      </c>
      <c r="L32">
        <v>15</v>
      </c>
      <c r="M32">
        <v>13</v>
      </c>
      <c r="N32">
        <v>9</v>
      </c>
      <c r="O32">
        <v>35</v>
      </c>
      <c r="P32" s="2">
        <v>35080</v>
      </c>
      <c r="Q32" t="s">
        <v>173</v>
      </c>
    </row>
    <row r="33" spans="1:17">
      <c r="A33">
        <v>32</v>
      </c>
      <c r="B33" t="s">
        <v>102</v>
      </c>
      <c r="C33" t="s">
        <v>85</v>
      </c>
      <c r="D33" t="s">
        <v>77</v>
      </c>
      <c r="E33" t="s">
        <v>93</v>
      </c>
      <c r="F33" t="s">
        <v>72</v>
      </c>
      <c r="G33" t="s">
        <v>87</v>
      </c>
      <c r="H33" t="s">
        <v>92</v>
      </c>
      <c r="I33">
        <v>31</v>
      </c>
      <c r="J33">
        <v>101675</v>
      </c>
      <c r="K33">
        <v>35</v>
      </c>
      <c r="L33">
        <v>5</v>
      </c>
      <c r="M33">
        <v>11</v>
      </c>
      <c r="N33">
        <v>2</v>
      </c>
      <c r="O33">
        <v>43</v>
      </c>
      <c r="P33" s="2">
        <v>45439</v>
      </c>
      <c r="Q33" t="s">
        <v>174</v>
      </c>
    </row>
    <row r="34" spans="1:17">
      <c r="A34">
        <v>33</v>
      </c>
      <c r="B34" t="s">
        <v>102</v>
      </c>
      <c r="C34" t="s">
        <v>85</v>
      </c>
      <c r="D34" t="s">
        <v>77</v>
      </c>
      <c r="E34" t="s">
        <v>91</v>
      </c>
      <c r="F34" t="s">
        <v>83</v>
      </c>
      <c r="G34" t="s">
        <v>87</v>
      </c>
      <c r="H34" t="s">
        <v>97</v>
      </c>
      <c r="I34">
        <v>42</v>
      </c>
      <c r="J34">
        <v>36344</v>
      </c>
      <c r="K34">
        <v>26</v>
      </c>
      <c r="L34">
        <v>13</v>
      </c>
      <c r="M34">
        <v>5</v>
      </c>
      <c r="N34">
        <v>6</v>
      </c>
      <c r="O34">
        <v>58</v>
      </c>
      <c r="P34" s="2">
        <v>44546</v>
      </c>
      <c r="Q34" t="s">
        <v>175</v>
      </c>
    </row>
    <row r="35" spans="1:17">
      <c r="A35">
        <v>34</v>
      </c>
      <c r="B35" t="s">
        <v>88</v>
      </c>
      <c r="C35" t="s">
        <v>85</v>
      </c>
      <c r="D35" t="s">
        <v>77</v>
      </c>
      <c r="E35" t="s">
        <v>82</v>
      </c>
      <c r="F35" t="s">
        <v>72</v>
      </c>
      <c r="G35" t="s">
        <v>73</v>
      </c>
      <c r="H35" t="s">
        <v>92</v>
      </c>
      <c r="I35">
        <v>26</v>
      </c>
      <c r="J35">
        <v>48800</v>
      </c>
      <c r="K35">
        <v>12</v>
      </c>
      <c r="L35">
        <v>14</v>
      </c>
      <c r="M35">
        <v>14</v>
      </c>
      <c r="N35">
        <v>1</v>
      </c>
      <c r="O35">
        <v>49</v>
      </c>
      <c r="P35" s="2">
        <v>44968</v>
      </c>
      <c r="Q35" t="s">
        <v>176</v>
      </c>
    </row>
    <row r="36" spans="1:17">
      <c r="A36">
        <v>35</v>
      </c>
      <c r="B36" t="s">
        <v>88</v>
      </c>
      <c r="C36" t="s">
        <v>76</v>
      </c>
      <c r="D36" t="s">
        <v>70</v>
      </c>
      <c r="E36" t="s">
        <v>91</v>
      </c>
      <c r="F36" t="s">
        <v>83</v>
      </c>
      <c r="G36" t="s">
        <v>87</v>
      </c>
      <c r="H36" t="s">
        <v>92</v>
      </c>
      <c r="I36">
        <v>23</v>
      </c>
      <c r="J36">
        <v>55372</v>
      </c>
      <c r="K36">
        <v>11</v>
      </c>
      <c r="L36">
        <v>15</v>
      </c>
      <c r="M36">
        <v>5</v>
      </c>
      <c r="N36">
        <v>3</v>
      </c>
      <c r="O36">
        <v>32</v>
      </c>
      <c r="P36" s="2">
        <v>35627</v>
      </c>
      <c r="Q36" t="s">
        <v>177</v>
      </c>
    </row>
    <row r="37" spans="1:17">
      <c r="A37">
        <v>36</v>
      </c>
      <c r="B37" t="s">
        <v>68</v>
      </c>
      <c r="C37" t="s">
        <v>76</v>
      </c>
      <c r="D37" t="s">
        <v>98</v>
      </c>
      <c r="E37" t="s">
        <v>71</v>
      </c>
      <c r="F37" t="s">
        <v>72</v>
      </c>
      <c r="G37" t="s">
        <v>73</v>
      </c>
      <c r="H37" t="s">
        <v>80</v>
      </c>
      <c r="I37">
        <v>43</v>
      </c>
      <c r="J37">
        <v>91516</v>
      </c>
      <c r="K37">
        <v>37</v>
      </c>
      <c r="L37">
        <v>16</v>
      </c>
      <c r="M37">
        <v>7</v>
      </c>
      <c r="N37">
        <v>2</v>
      </c>
      <c r="O37">
        <v>24</v>
      </c>
      <c r="P37" s="2">
        <v>37249</v>
      </c>
      <c r="Q37" t="s">
        <v>178</v>
      </c>
    </row>
    <row r="38" spans="1:17">
      <c r="A38">
        <v>37</v>
      </c>
      <c r="B38" t="s">
        <v>95</v>
      </c>
      <c r="C38" t="s">
        <v>85</v>
      </c>
      <c r="D38" t="s">
        <v>77</v>
      </c>
      <c r="E38" t="s">
        <v>82</v>
      </c>
      <c r="F38" t="s">
        <v>96</v>
      </c>
      <c r="G38" t="s">
        <v>73</v>
      </c>
      <c r="H38" t="s">
        <v>101</v>
      </c>
      <c r="I38">
        <v>23</v>
      </c>
      <c r="J38">
        <v>50538</v>
      </c>
      <c r="K38">
        <v>25</v>
      </c>
      <c r="L38">
        <v>13</v>
      </c>
      <c r="M38">
        <v>1</v>
      </c>
      <c r="N38">
        <v>3</v>
      </c>
      <c r="O38">
        <v>44</v>
      </c>
      <c r="P38" s="2">
        <v>43247</v>
      </c>
      <c r="Q38" t="s">
        <v>179</v>
      </c>
    </row>
    <row r="39" spans="1:17">
      <c r="A39">
        <v>38</v>
      </c>
      <c r="B39" t="s">
        <v>75</v>
      </c>
      <c r="C39" t="s">
        <v>69</v>
      </c>
      <c r="D39" t="s">
        <v>98</v>
      </c>
      <c r="E39" t="s">
        <v>91</v>
      </c>
      <c r="F39" t="s">
        <v>96</v>
      </c>
      <c r="G39" t="s">
        <v>79</v>
      </c>
      <c r="H39" t="s">
        <v>74</v>
      </c>
      <c r="I39">
        <v>31</v>
      </c>
      <c r="J39">
        <v>93918</v>
      </c>
      <c r="K39">
        <v>18</v>
      </c>
      <c r="L39">
        <v>17</v>
      </c>
      <c r="M39">
        <v>8</v>
      </c>
      <c r="N39">
        <v>5</v>
      </c>
      <c r="O39">
        <v>39</v>
      </c>
      <c r="P39" s="2">
        <v>38099</v>
      </c>
      <c r="Q39" t="s">
        <v>180</v>
      </c>
    </row>
    <row r="40" spans="1:17">
      <c r="A40">
        <v>39</v>
      </c>
      <c r="B40" t="s">
        <v>75</v>
      </c>
      <c r="C40" t="s">
        <v>76</v>
      </c>
      <c r="D40" t="s">
        <v>70</v>
      </c>
      <c r="E40" t="s">
        <v>91</v>
      </c>
      <c r="F40" t="s">
        <v>78</v>
      </c>
      <c r="G40" t="s">
        <v>79</v>
      </c>
      <c r="H40" t="s">
        <v>101</v>
      </c>
      <c r="I40">
        <v>55</v>
      </c>
      <c r="J40">
        <v>44973</v>
      </c>
      <c r="K40">
        <v>19</v>
      </c>
      <c r="L40">
        <v>8</v>
      </c>
      <c r="M40">
        <v>3</v>
      </c>
      <c r="N40">
        <v>6</v>
      </c>
      <c r="O40">
        <v>37</v>
      </c>
      <c r="P40" s="2">
        <v>37009</v>
      </c>
      <c r="Q40" t="s">
        <v>181</v>
      </c>
    </row>
    <row r="41" spans="1:17">
      <c r="A41">
        <v>40</v>
      </c>
      <c r="B41" t="s">
        <v>68</v>
      </c>
      <c r="C41" t="s">
        <v>76</v>
      </c>
      <c r="D41" t="s">
        <v>90</v>
      </c>
      <c r="E41" t="s">
        <v>71</v>
      </c>
      <c r="F41" t="s">
        <v>99</v>
      </c>
      <c r="G41" t="s">
        <v>79</v>
      </c>
      <c r="H41" t="s">
        <v>80</v>
      </c>
      <c r="I41">
        <v>37</v>
      </c>
      <c r="J41">
        <v>101155</v>
      </c>
      <c r="K41">
        <v>23</v>
      </c>
      <c r="L41">
        <v>2</v>
      </c>
      <c r="M41">
        <v>4</v>
      </c>
      <c r="N41">
        <v>9</v>
      </c>
      <c r="O41">
        <v>37</v>
      </c>
      <c r="P41" s="2">
        <v>44942</v>
      </c>
      <c r="Q41" t="s">
        <v>182</v>
      </c>
    </row>
    <row r="42" spans="1:17">
      <c r="A42">
        <v>41</v>
      </c>
      <c r="B42" t="s">
        <v>100</v>
      </c>
      <c r="C42" t="s">
        <v>76</v>
      </c>
      <c r="D42" t="s">
        <v>77</v>
      </c>
      <c r="E42" t="s">
        <v>91</v>
      </c>
      <c r="F42" t="s">
        <v>72</v>
      </c>
      <c r="G42" t="s">
        <v>79</v>
      </c>
      <c r="H42" t="s">
        <v>74</v>
      </c>
      <c r="I42">
        <v>60</v>
      </c>
      <c r="J42">
        <v>89500</v>
      </c>
      <c r="K42">
        <v>38</v>
      </c>
      <c r="L42">
        <v>5</v>
      </c>
      <c r="M42">
        <v>9</v>
      </c>
      <c r="N42">
        <v>4</v>
      </c>
      <c r="O42">
        <v>21</v>
      </c>
      <c r="P42" s="2">
        <v>44910</v>
      </c>
      <c r="Q42" t="s">
        <v>183</v>
      </c>
    </row>
    <row r="43" spans="1:17">
      <c r="A43">
        <v>42</v>
      </c>
      <c r="B43" t="s">
        <v>100</v>
      </c>
      <c r="C43" t="s">
        <v>85</v>
      </c>
      <c r="D43" t="s">
        <v>98</v>
      </c>
      <c r="E43" t="s">
        <v>91</v>
      </c>
      <c r="F43" t="s">
        <v>86</v>
      </c>
      <c r="G43" t="s">
        <v>87</v>
      </c>
      <c r="H43" t="s">
        <v>89</v>
      </c>
      <c r="I43">
        <v>43</v>
      </c>
      <c r="J43">
        <v>66575</v>
      </c>
      <c r="K43">
        <v>18</v>
      </c>
      <c r="L43">
        <v>6</v>
      </c>
      <c r="M43">
        <v>4</v>
      </c>
      <c r="N43">
        <v>7</v>
      </c>
      <c r="O43">
        <v>29</v>
      </c>
      <c r="P43" s="2">
        <v>35095</v>
      </c>
      <c r="Q43" t="s">
        <v>184</v>
      </c>
    </row>
    <row r="44" spans="1:17">
      <c r="A44">
        <v>43</v>
      </c>
      <c r="B44" t="s">
        <v>68</v>
      </c>
      <c r="C44" t="s">
        <v>85</v>
      </c>
      <c r="D44" t="s">
        <v>98</v>
      </c>
      <c r="E44" t="s">
        <v>71</v>
      </c>
      <c r="F44" t="s">
        <v>78</v>
      </c>
      <c r="G44" t="s">
        <v>79</v>
      </c>
      <c r="H44" t="s">
        <v>92</v>
      </c>
      <c r="I44">
        <v>33</v>
      </c>
      <c r="J44">
        <v>72261</v>
      </c>
      <c r="K44">
        <v>26</v>
      </c>
      <c r="L44">
        <v>12</v>
      </c>
      <c r="M44">
        <v>10</v>
      </c>
      <c r="N44">
        <v>6</v>
      </c>
      <c r="O44">
        <v>31</v>
      </c>
      <c r="P44" s="2">
        <v>37748</v>
      </c>
      <c r="Q44" t="s">
        <v>185</v>
      </c>
    </row>
    <row r="45" spans="1:17">
      <c r="A45">
        <v>44</v>
      </c>
      <c r="B45" t="s">
        <v>100</v>
      </c>
      <c r="C45" t="s">
        <v>85</v>
      </c>
      <c r="D45" t="s">
        <v>77</v>
      </c>
      <c r="E45" t="s">
        <v>82</v>
      </c>
      <c r="F45" t="s">
        <v>72</v>
      </c>
      <c r="G45" t="s">
        <v>87</v>
      </c>
      <c r="H45" t="s">
        <v>80</v>
      </c>
      <c r="I45">
        <v>45</v>
      </c>
      <c r="J45">
        <v>57716</v>
      </c>
      <c r="K45">
        <v>6</v>
      </c>
      <c r="L45">
        <v>18</v>
      </c>
      <c r="M45">
        <v>12</v>
      </c>
      <c r="N45">
        <v>2</v>
      </c>
      <c r="O45">
        <v>32</v>
      </c>
      <c r="P45" s="2">
        <v>34772</v>
      </c>
      <c r="Q45" t="s">
        <v>186</v>
      </c>
    </row>
    <row r="46" spans="1:17">
      <c r="A46">
        <v>45</v>
      </c>
      <c r="B46" t="s">
        <v>88</v>
      </c>
      <c r="C46" t="s">
        <v>85</v>
      </c>
      <c r="D46" t="s">
        <v>90</v>
      </c>
      <c r="E46" t="s">
        <v>91</v>
      </c>
      <c r="F46" t="s">
        <v>72</v>
      </c>
      <c r="G46" t="s">
        <v>79</v>
      </c>
      <c r="H46" t="s">
        <v>89</v>
      </c>
      <c r="I46">
        <v>61</v>
      </c>
      <c r="J46">
        <v>33236</v>
      </c>
      <c r="K46">
        <v>4</v>
      </c>
      <c r="L46">
        <v>1</v>
      </c>
      <c r="M46">
        <v>5</v>
      </c>
      <c r="N46">
        <v>8</v>
      </c>
      <c r="O46">
        <v>30</v>
      </c>
      <c r="P46" s="2">
        <v>41938</v>
      </c>
      <c r="Q46" t="s">
        <v>187</v>
      </c>
    </row>
    <row r="47" spans="1:17">
      <c r="A47">
        <v>46</v>
      </c>
      <c r="B47" t="s">
        <v>75</v>
      </c>
      <c r="C47" t="s">
        <v>85</v>
      </c>
      <c r="D47" t="s">
        <v>90</v>
      </c>
      <c r="E47" t="s">
        <v>91</v>
      </c>
      <c r="F47" t="s">
        <v>78</v>
      </c>
      <c r="G47" t="s">
        <v>87</v>
      </c>
      <c r="H47" t="s">
        <v>92</v>
      </c>
      <c r="I47">
        <v>59</v>
      </c>
      <c r="J47">
        <v>45848</v>
      </c>
      <c r="K47">
        <v>29</v>
      </c>
      <c r="L47">
        <v>17</v>
      </c>
      <c r="M47">
        <v>7</v>
      </c>
      <c r="N47">
        <v>7</v>
      </c>
      <c r="O47">
        <v>38</v>
      </c>
      <c r="P47" s="2">
        <v>42435</v>
      </c>
      <c r="Q47" t="s">
        <v>188</v>
      </c>
    </row>
    <row r="48" spans="1:17">
      <c r="A48">
        <v>47</v>
      </c>
      <c r="B48" t="s">
        <v>68</v>
      </c>
      <c r="C48" t="s">
        <v>69</v>
      </c>
      <c r="D48" t="s">
        <v>90</v>
      </c>
      <c r="E48" t="s">
        <v>91</v>
      </c>
      <c r="F48" t="s">
        <v>96</v>
      </c>
      <c r="G48" t="s">
        <v>73</v>
      </c>
      <c r="H48" t="s">
        <v>97</v>
      </c>
      <c r="I48">
        <v>31</v>
      </c>
      <c r="J48">
        <v>32352</v>
      </c>
      <c r="K48">
        <v>34</v>
      </c>
      <c r="L48">
        <v>11</v>
      </c>
      <c r="M48">
        <v>4</v>
      </c>
      <c r="N48">
        <v>7</v>
      </c>
      <c r="O48">
        <v>54</v>
      </c>
      <c r="P48" s="2">
        <v>38579</v>
      </c>
      <c r="Q48" t="s">
        <v>189</v>
      </c>
    </row>
    <row r="49" spans="1:17">
      <c r="A49">
        <v>48</v>
      </c>
      <c r="B49" t="s">
        <v>75</v>
      </c>
      <c r="C49" t="s">
        <v>69</v>
      </c>
      <c r="D49" t="s">
        <v>70</v>
      </c>
      <c r="E49" t="s">
        <v>93</v>
      </c>
      <c r="F49" t="s">
        <v>72</v>
      </c>
      <c r="G49" t="s">
        <v>87</v>
      </c>
      <c r="H49" t="s">
        <v>84</v>
      </c>
      <c r="I49">
        <v>56</v>
      </c>
      <c r="J49">
        <v>31932</v>
      </c>
      <c r="K49">
        <v>17</v>
      </c>
      <c r="L49">
        <v>10</v>
      </c>
      <c r="M49">
        <v>14</v>
      </c>
      <c r="N49">
        <v>8</v>
      </c>
      <c r="O49">
        <v>58</v>
      </c>
      <c r="P49" s="2">
        <v>44865</v>
      </c>
      <c r="Q49" t="s">
        <v>190</v>
      </c>
    </row>
    <row r="50" spans="1:17">
      <c r="A50">
        <v>49</v>
      </c>
      <c r="B50" t="s">
        <v>102</v>
      </c>
      <c r="C50" t="s">
        <v>85</v>
      </c>
      <c r="D50" t="s">
        <v>98</v>
      </c>
      <c r="E50" t="s">
        <v>71</v>
      </c>
      <c r="F50" t="s">
        <v>96</v>
      </c>
      <c r="G50" t="s">
        <v>87</v>
      </c>
      <c r="H50" t="s">
        <v>80</v>
      </c>
      <c r="I50">
        <v>53</v>
      </c>
      <c r="J50">
        <v>106449</v>
      </c>
      <c r="K50">
        <v>16</v>
      </c>
      <c r="L50">
        <v>19</v>
      </c>
      <c r="M50">
        <v>1</v>
      </c>
      <c r="N50">
        <v>1</v>
      </c>
      <c r="O50">
        <v>45</v>
      </c>
      <c r="P50" s="2">
        <v>43754</v>
      </c>
      <c r="Q50" t="s">
        <v>191</v>
      </c>
    </row>
    <row r="51" spans="1:17">
      <c r="A51">
        <v>50</v>
      </c>
      <c r="B51" t="s">
        <v>88</v>
      </c>
      <c r="C51" t="s">
        <v>76</v>
      </c>
      <c r="D51" t="s">
        <v>98</v>
      </c>
      <c r="E51" t="s">
        <v>93</v>
      </c>
      <c r="F51" t="s">
        <v>78</v>
      </c>
      <c r="G51" t="s">
        <v>79</v>
      </c>
      <c r="H51" t="s">
        <v>97</v>
      </c>
      <c r="I51">
        <v>28</v>
      </c>
      <c r="J51">
        <v>38556</v>
      </c>
      <c r="K51">
        <v>2</v>
      </c>
      <c r="L51">
        <v>14</v>
      </c>
      <c r="M51">
        <v>9</v>
      </c>
      <c r="N51">
        <v>1</v>
      </c>
      <c r="O51">
        <v>33</v>
      </c>
      <c r="P51" s="2">
        <v>41530</v>
      </c>
      <c r="Q51" t="s">
        <v>192</v>
      </c>
    </row>
    <row r="52" spans="1:17">
      <c r="A52">
        <v>51</v>
      </c>
      <c r="B52" t="s">
        <v>81</v>
      </c>
      <c r="C52" t="s">
        <v>85</v>
      </c>
      <c r="D52" t="s">
        <v>98</v>
      </c>
      <c r="E52" t="s">
        <v>71</v>
      </c>
      <c r="F52" t="s">
        <v>96</v>
      </c>
      <c r="G52" t="s">
        <v>87</v>
      </c>
      <c r="H52" t="s">
        <v>80</v>
      </c>
      <c r="I52">
        <v>42</v>
      </c>
      <c r="J52">
        <v>116836</v>
      </c>
      <c r="K52">
        <v>34</v>
      </c>
      <c r="L52">
        <v>10</v>
      </c>
      <c r="M52">
        <v>4</v>
      </c>
      <c r="N52">
        <v>8</v>
      </c>
      <c r="O52">
        <v>43</v>
      </c>
      <c r="P52" s="2">
        <v>43247</v>
      </c>
      <c r="Q52" t="s">
        <v>193</v>
      </c>
    </row>
    <row r="53" spans="1:17">
      <c r="A53">
        <v>52</v>
      </c>
      <c r="B53" t="s">
        <v>88</v>
      </c>
      <c r="C53" t="s">
        <v>69</v>
      </c>
      <c r="D53" t="s">
        <v>70</v>
      </c>
      <c r="E53" t="s">
        <v>82</v>
      </c>
      <c r="F53" t="s">
        <v>83</v>
      </c>
      <c r="G53" t="s">
        <v>73</v>
      </c>
      <c r="H53" t="s">
        <v>80</v>
      </c>
      <c r="I53">
        <v>41</v>
      </c>
      <c r="J53">
        <v>35498</v>
      </c>
      <c r="K53">
        <v>8</v>
      </c>
      <c r="L53">
        <v>15</v>
      </c>
      <c r="M53">
        <v>9</v>
      </c>
      <c r="N53">
        <v>4</v>
      </c>
      <c r="O53">
        <v>20</v>
      </c>
      <c r="P53" s="2">
        <v>45531</v>
      </c>
      <c r="Q53" t="s">
        <v>194</v>
      </c>
    </row>
    <row r="54" spans="1:17">
      <c r="A54">
        <v>53</v>
      </c>
      <c r="B54" t="s">
        <v>68</v>
      </c>
      <c r="C54" t="s">
        <v>69</v>
      </c>
      <c r="D54" t="s">
        <v>98</v>
      </c>
      <c r="E54" t="s">
        <v>82</v>
      </c>
      <c r="F54" t="s">
        <v>86</v>
      </c>
      <c r="G54" t="s">
        <v>73</v>
      </c>
      <c r="H54" t="s">
        <v>97</v>
      </c>
      <c r="I54">
        <v>47</v>
      </c>
      <c r="J54">
        <v>106118</v>
      </c>
      <c r="K54">
        <v>13</v>
      </c>
      <c r="L54">
        <v>19</v>
      </c>
      <c r="M54">
        <v>6</v>
      </c>
      <c r="N54">
        <v>5</v>
      </c>
      <c r="O54">
        <v>41</v>
      </c>
      <c r="P54" s="2">
        <v>45433</v>
      </c>
      <c r="Q54" t="s">
        <v>195</v>
      </c>
    </row>
    <row r="55" spans="1:17">
      <c r="A55">
        <v>54</v>
      </c>
      <c r="B55" t="s">
        <v>81</v>
      </c>
      <c r="C55" t="s">
        <v>76</v>
      </c>
      <c r="D55" t="s">
        <v>70</v>
      </c>
      <c r="E55" t="s">
        <v>91</v>
      </c>
      <c r="F55" t="s">
        <v>94</v>
      </c>
      <c r="G55" t="s">
        <v>79</v>
      </c>
      <c r="H55" t="s">
        <v>74</v>
      </c>
      <c r="I55">
        <v>25</v>
      </c>
      <c r="J55">
        <v>80098</v>
      </c>
      <c r="K55">
        <v>8</v>
      </c>
      <c r="L55">
        <v>4</v>
      </c>
      <c r="M55">
        <v>1</v>
      </c>
      <c r="N55">
        <v>8</v>
      </c>
      <c r="O55">
        <v>42</v>
      </c>
      <c r="P55" s="2">
        <v>43360</v>
      </c>
      <c r="Q55" t="s">
        <v>196</v>
      </c>
    </row>
    <row r="56" spans="1:17">
      <c r="A56">
        <v>55</v>
      </c>
      <c r="B56" t="s">
        <v>102</v>
      </c>
      <c r="C56" t="s">
        <v>69</v>
      </c>
      <c r="D56" t="s">
        <v>90</v>
      </c>
      <c r="E56" t="s">
        <v>71</v>
      </c>
      <c r="F56" t="s">
        <v>72</v>
      </c>
      <c r="G56" t="s">
        <v>73</v>
      </c>
      <c r="H56" t="s">
        <v>101</v>
      </c>
      <c r="I56">
        <v>43</v>
      </c>
      <c r="J56">
        <v>94386</v>
      </c>
      <c r="K56">
        <v>30</v>
      </c>
      <c r="L56">
        <v>2</v>
      </c>
      <c r="M56">
        <v>12</v>
      </c>
      <c r="N56">
        <v>5</v>
      </c>
      <c r="O56">
        <v>38</v>
      </c>
      <c r="P56" s="2">
        <v>45192</v>
      </c>
      <c r="Q56" t="s">
        <v>197</v>
      </c>
    </row>
    <row r="57" spans="1:17">
      <c r="A57">
        <v>56</v>
      </c>
      <c r="B57" t="s">
        <v>68</v>
      </c>
      <c r="C57" t="s">
        <v>85</v>
      </c>
      <c r="D57" t="s">
        <v>77</v>
      </c>
      <c r="E57" t="s">
        <v>82</v>
      </c>
      <c r="F57" t="s">
        <v>99</v>
      </c>
      <c r="G57" t="s">
        <v>87</v>
      </c>
      <c r="H57" t="s">
        <v>92</v>
      </c>
      <c r="I57">
        <v>36</v>
      </c>
      <c r="J57">
        <v>39569</v>
      </c>
      <c r="K57">
        <v>32</v>
      </c>
      <c r="L57">
        <v>9</v>
      </c>
      <c r="M57">
        <v>3</v>
      </c>
      <c r="N57">
        <v>4</v>
      </c>
      <c r="O57">
        <v>37</v>
      </c>
      <c r="P57" s="2">
        <v>42722</v>
      </c>
      <c r="Q57" t="s">
        <v>198</v>
      </c>
    </row>
    <row r="58" spans="1:17">
      <c r="A58">
        <v>57</v>
      </c>
      <c r="B58" t="s">
        <v>95</v>
      </c>
      <c r="C58" t="s">
        <v>76</v>
      </c>
      <c r="D58" t="s">
        <v>98</v>
      </c>
      <c r="E58" t="s">
        <v>71</v>
      </c>
      <c r="F58" t="s">
        <v>86</v>
      </c>
      <c r="G58" t="s">
        <v>73</v>
      </c>
      <c r="H58" t="s">
        <v>80</v>
      </c>
      <c r="I58">
        <v>61</v>
      </c>
      <c r="J58">
        <v>86882</v>
      </c>
      <c r="K58">
        <v>36</v>
      </c>
      <c r="L58">
        <v>10</v>
      </c>
      <c r="M58">
        <v>11</v>
      </c>
      <c r="N58">
        <v>6</v>
      </c>
      <c r="O58">
        <v>31</v>
      </c>
      <c r="P58" s="2">
        <v>41495</v>
      </c>
      <c r="Q58" t="s">
        <v>199</v>
      </c>
    </row>
    <row r="59" spans="1:17">
      <c r="A59">
        <v>58</v>
      </c>
      <c r="B59" t="s">
        <v>75</v>
      </c>
      <c r="C59" t="s">
        <v>85</v>
      </c>
      <c r="D59" t="s">
        <v>98</v>
      </c>
      <c r="E59" t="s">
        <v>82</v>
      </c>
      <c r="F59" t="s">
        <v>94</v>
      </c>
      <c r="G59" t="s">
        <v>79</v>
      </c>
      <c r="H59" t="s">
        <v>92</v>
      </c>
      <c r="I59">
        <v>42</v>
      </c>
      <c r="J59">
        <v>100393</v>
      </c>
      <c r="K59">
        <v>30</v>
      </c>
      <c r="L59">
        <v>11</v>
      </c>
      <c r="M59">
        <v>2</v>
      </c>
      <c r="N59">
        <v>5</v>
      </c>
      <c r="O59">
        <v>47</v>
      </c>
      <c r="P59" s="2">
        <v>44284</v>
      </c>
      <c r="Q59" t="s">
        <v>200</v>
      </c>
    </row>
    <row r="60" spans="1:17">
      <c r="A60">
        <v>59</v>
      </c>
      <c r="B60" t="s">
        <v>102</v>
      </c>
      <c r="C60" t="s">
        <v>85</v>
      </c>
      <c r="D60" t="s">
        <v>90</v>
      </c>
      <c r="E60" t="s">
        <v>93</v>
      </c>
      <c r="F60" t="s">
        <v>96</v>
      </c>
      <c r="G60" t="s">
        <v>87</v>
      </c>
      <c r="H60" t="s">
        <v>84</v>
      </c>
      <c r="I60">
        <v>36</v>
      </c>
      <c r="J60">
        <v>30340</v>
      </c>
      <c r="K60">
        <v>1</v>
      </c>
      <c r="L60">
        <v>14</v>
      </c>
      <c r="M60">
        <v>9</v>
      </c>
      <c r="N60">
        <v>7</v>
      </c>
      <c r="O60">
        <v>47</v>
      </c>
      <c r="P60" s="2">
        <v>38369</v>
      </c>
      <c r="Q60" t="s">
        <v>201</v>
      </c>
    </row>
    <row r="61" spans="1:17">
      <c r="A61">
        <v>60</v>
      </c>
      <c r="B61" t="s">
        <v>75</v>
      </c>
      <c r="C61" t="s">
        <v>76</v>
      </c>
      <c r="D61" t="s">
        <v>77</v>
      </c>
      <c r="E61" t="s">
        <v>82</v>
      </c>
      <c r="F61" t="s">
        <v>72</v>
      </c>
      <c r="G61" t="s">
        <v>79</v>
      </c>
      <c r="H61" t="s">
        <v>97</v>
      </c>
      <c r="I61">
        <v>43</v>
      </c>
      <c r="J61">
        <v>73949</v>
      </c>
      <c r="K61">
        <v>39</v>
      </c>
      <c r="L61">
        <v>7</v>
      </c>
      <c r="M61">
        <v>12</v>
      </c>
      <c r="N61">
        <v>7</v>
      </c>
      <c r="O61">
        <v>52</v>
      </c>
      <c r="P61" s="2">
        <v>43234</v>
      </c>
      <c r="Q61" t="s">
        <v>202</v>
      </c>
    </row>
    <row r="62" spans="1:17">
      <c r="A62">
        <v>61</v>
      </c>
      <c r="B62" t="s">
        <v>100</v>
      </c>
      <c r="C62" t="s">
        <v>85</v>
      </c>
      <c r="D62" t="s">
        <v>70</v>
      </c>
      <c r="E62" t="s">
        <v>93</v>
      </c>
      <c r="F62" t="s">
        <v>96</v>
      </c>
      <c r="G62" t="s">
        <v>87</v>
      </c>
      <c r="H62" t="s">
        <v>92</v>
      </c>
      <c r="I62">
        <v>49</v>
      </c>
      <c r="J62">
        <v>112302</v>
      </c>
      <c r="K62">
        <v>17</v>
      </c>
      <c r="L62">
        <v>15</v>
      </c>
      <c r="M62">
        <v>1</v>
      </c>
      <c r="N62">
        <v>4</v>
      </c>
      <c r="O62">
        <v>38</v>
      </c>
      <c r="P62" s="2">
        <v>38279</v>
      </c>
      <c r="Q62" t="s">
        <v>203</v>
      </c>
    </row>
    <row r="63" spans="1:17">
      <c r="A63">
        <v>62</v>
      </c>
      <c r="B63" t="s">
        <v>95</v>
      </c>
      <c r="C63" t="s">
        <v>69</v>
      </c>
      <c r="D63" t="s">
        <v>77</v>
      </c>
      <c r="E63" t="s">
        <v>82</v>
      </c>
      <c r="F63" t="s">
        <v>83</v>
      </c>
      <c r="G63" t="s">
        <v>73</v>
      </c>
      <c r="H63" t="s">
        <v>97</v>
      </c>
      <c r="I63">
        <v>35</v>
      </c>
      <c r="J63">
        <v>92443</v>
      </c>
      <c r="K63">
        <v>20</v>
      </c>
      <c r="L63">
        <v>19</v>
      </c>
      <c r="M63">
        <v>13</v>
      </c>
      <c r="N63">
        <v>5</v>
      </c>
      <c r="O63">
        <v>47</v>
      </c>
      <c r="P63" s="2">
        <v>38028</v>
      </c>
      <c r="Q63" t="s">
        <v>204</v>
      </c>
    </row>
    <row r="64" spans="1:17">
      <c r="A64">
        <v>63</v>
      </c>
      <c r="B64" t="s">
        <v>95</v>
      </c>
      <c r="C64" t="s">
        <v>85</v>
      </c>
      <c r="D64" t="s">
        <v>90</v>
      </c>
      <c r="E64" t="s">
        <v>91</v>
      </c>
      <c r="F64" t="s">
        <v>78</v>
      </c>
      <c r="G64" t="s">
        <v>79</v>
      </c>
      <c r="H64" t="s">
        <v>92</v>
      </c>
      <c r="I64">
        <v>48</v>
      </c>
      <c r="J64">
        <v>104027</v>
      </c>
      <c r="K64">
        <v>24</v>
      </c>
      <c r="L64">
        <v>15</v>
      </c>
      <c r="M64">
        <v>14</v>
      </c>
      <c r="N64">
        <v>3</v>
      </c>
      <c r="O64">
        <v>56</v>
      </c>
      <c r="P64" s="2">
        <v>35597</v>
      </c>
      <c r="Q64" t="s">
        <v>205</v>
      </c>
    </row>
    <row r="65" spans="1:17">
      <c r="A65">
        <v>64</v>
      </c>
      <c r="B65" t="s">
        <v>102</v>
      </c>
      <c r="C65" t="s">
        <v>76</v>
      </c>
      <c r="D65" t="s">
        <v>90</v>
      </c>
      <c r="E65" t="s">
        <v>93</v>
      </c>
      <c r="F65" t="s">
        <v>72</v>
      </c>
      <c r="G65" t="s">
        <v>79</v>
      </c>
      <c r="H65" t="s">
        <v>101</v>
      </c>
      <c r="I65">
        <v>62</v>
      </c>
      <c r="J65">
        <v>30138</v>
      </c>
      <c r="K65">
        <v>22</v>
      </c>
      <c r="L65">
        <v>8</v>
      </c>
      <c r="M65">
        <v>9</v>
      </c>
      <c r="N65">
        <v>4</v>
      </c>
      <c r="O65">
        <v>45</v>
      </c>
      <c r="P65" s="2">
        <v>35170</v>
      </c>
      <c r="Q65" t="s">
        <v>206</v>
      </c>
    </row>
    <row r="66" spans="1:17">
      <c r="A66">
        <v>65</v>
      </c>
      <c r="B66" t="s">
        <v>95</v>
      </c>
      <c r="C66" t="s">
        <v>76</v>
      </c>
      <c r="D66" t="s">
        <v>77</v>
      </c>
      <c r="E66" t="s">
        <v>82</v>
      </c>
      <c r="F66" t="s">
        <v>94</v>
      </c>
      <c r="G66" t="s">
        <v>87</v>
      </c>
      <c r="H66" t="s">
        <v>101</v>
      </c>
      <c r="I66">
        <v>61</v>
      </c>
      <c r="J66">
        <v>30358</v>
      </c>
      <c r="K66">
        <v>29</v>
      </c>
      <c r="L66">
        <v>11</v>
      </c>
      <c r="M66">
        <v>9</v>
      </c>
      <c r="N66">
        <v>4</v>
      </c>
      <c r="O66">
        <v>54</v>
      </c>
      <c r="P66" s="2">
        <v>41601</v>
      </c>
      <c r="Q66" t="s">
        <v>207</v>
      </c>
    </row>
    <row r="67" spans="1:17">
      <c r="A67">
        <v>66</v>
      </c>
      <c r="B67" t="s">
        <v>81</v>
      </c>
      <c r="C67" t="s">
        <v>76</v>
      </c>
      <c r="D67" t="s">
        <v>70</v>
      </c>
      <c r="E67" t="s">
        <v>91</v>
      </c>
      <c r="F67" t="s">
        <v>94</v>
      </c>
      <c r="G67" t="s">
        <v>79</v>
      </c>
      <c r="H67" t="s">
        <v>101</v>
      </c>
      <c r="I67">
        <v>49</v>
      </c>
      <c r="J67">
        <v>105250</v>
      </c>
      <c r="K67">
        <v>22</v>
      </c>
      <c r="L67">
        <v>9</v>
      </c>
      <c r="M67">
        <v>8</v>
      </c>
      <c r="N67">
        <v>3</v>
      </c>
      <c r="O67">
        <v>53</v>
      </c>
      <c r="P67" s="2">
        <v>42223</v>
      </c>
      <c r="Q67" t="s">
        <v>208</v>
      </c>
    </row>
    <row r="68" spans="1:17">
      <c r="A68">
        <v>67</v>
      </c>
      <c r="B68" t="s">
        <v>95</v>
      </c>
      <c r="C68" t="s">
        <v>85</v>
      </c>
      <c r="D68" t="s">
        <v>70</v>
      </c>
      <c r="E68" t="s">
        <v>93</v>
      </c>
      <c r="F68" t="s">
        <v>83</v>
      </c>
      <c r="G68" t="s">
        <v>87</v>
      </c>
      <c r="H68" t="s">
        <v>101</v>
      </c>
      <c r="I68">
        <v>47</v>
      </c>
      <c r="J68">
        <v>115376</v>
      </c>
      <c r="K68">
        <v>9</v>
      </c>
      <c r="L68">
        <v>15</v>
      </c>
      <c r="M68">
        <v>8</v>
      </c>
      <c r="N68">
        <v>5</v>
      </c>
      <c r="O68">
        <v>54</v>
      </c>
      <c r="P68" s="2">
        <v>41247</v>
      </c>
      <c r="Q68" t="s">
        <v>209</v>
      </c>
    </row>
    <row r="69" spans="1:17">
      <c r="A69">
        <v>68</v>
      </c>
      <c r="B69" t="s">
        <v>75</v>
      </c>
      <c r="C69" t="s">
        <v>76</v>
      </c>
      <c r="D69" t="s">
        <v>98</v>
      </c>
      <c r="E69" t="s">
        <v>91</v>
      </c>
      <c r="F69" t="s">
        <v>83</v>
      </c>
      <c r="G69" t="s">
        <v>87</v>
      </c>
      <c r="H69" t="s">
        <v>101</v>
      </c>
      <c r="I69">
        <v>23</v>
      </c>
      <c r="J69">
        <v>60654</v>
      </c>
      <c r="K69">
        <v>37</v>
      </c>
      <c r="L69">
        <v>1</v>
      </c>
      <c r="M69">
        <v>11</v>
      </c>
      <c r="N69">
        <v>5</v>
      </c>
      <c r="O69">
        <v>59</v>
      </c>
      <c r="P69" s="2">
        <v>41399</v>
      </c>
      <c r="Q69" t="s">
        <v>210</v>
      </c>
    </row>
    <row r="70" spans="1:17">
      <c r="A70">
        <v>69</v>
      </c>
      <c r="B70" t="s">
        <v>75</v>
      </c>
      <c r="C70" t="s">
        <v>76</v>
      </c>
      <c r="D70" t="s">
        <v>70</v>
      </c>
      <c r="E70" t="s">
        <v>71</v>
      </c>
      <c r="F70" t="s">
        <v>72</v>
      </c>
      <c r="G70" t="s">
        <v>87</v>
      </c>
      <c r="H70" t="s">
        <v>101</v>
      </c>
      <c r="I70">
        <v>46</v>
      </c>
      <c r="J70">
        <v>55879</v>
      </c>
      <c r="K70">
        <v>10</v>
      </c>
      <c r="L70">
        <v>1</v>
      </c>
      <c r="M70">
        <v>14</v>
      </c>
      <c r="N70">
        <v>7</v>
      </c>
      <c r="O70">
        <v>35</v>
      </c>
      <c r="P70" s="2">
        <v>38856</v>
      </c>
      <c r="Q70" t="s">
        <v>211</v>
      </c>
    </row>
    <row r="71" spans="1:17">
      <c r="A71">
        <v>70</v>
      </c>
      <c r="B71" t="s">
        <v>68</v>
      </c>
      <c r="C71" t="s">
        <v>85</v>
      </c>
      <c r="D71" t="s">
        <v>77</v>
      </c>
      <c r="E71" t="s">
        <v>71</v>
      </c>
      <c r="F71" t="s">
        <v>96</v>
      </c>
      <c r="G71" t="s">
        <v>87</v>
      </c>
      <c r="H71" t="s">
        <v>97</v>
      </c>
      <c r="I71">
        <v>24</v>
      </c>
      <c r="J71">
        <v>111532</v>
      </c>
      <c r="K71">
        <v>36</v>
      </c>
      <c r="L71">
        <v>19</v>
      </c>
      <c r="M71">
        <v>12</v>
      </c>
      <c r="N71">
        <v>4</v>
      </c>
      <c r="O71">
        <v>57</v>
      </c>
      <c r="P71" s="2">
        <v>41182</v>
      </c>
      <c r="Q71" t="s">
        <v>212</v>
      </c>
    </row>
    <row r="72" spans="1:17">
      <c r="A72">
        <v>71</v>
      </c>
      <c r="B72" t="s">
        <v>75</v>
      </c>
      <c r="C72" t="s">
        <v>69</v>
      </c>
      <c r="D72" t="s">
        <v>90</v>
      </c>
      <c r="E72" t="s">
        <v>93</v>
      </c>
      <c r="F72" t="s">
        <v>99</v>
      </c>
      <c r="G72" t="s">
        <v>73</v>
      </c>
      <c r="H72" t="s">
        <v>80</v>
      </c>
      <c r="I72">
        <v>29</v>
      </c>
      <c r="J72">
        <v>85778</v>
      </c>
      <c r="K72">
        <v>37</v>
      </c>
      <c r="L72">
        <v>3</v>
      </c>
      <c r="M72">
        <v>1</v>
      </c>
      <c r="N72">
        <v>4</v>
      </c>
      <c r="O72">
        <v>32</v>
      </c>
      <c r="P72" s="2">
        <v>34705</v>
      </c>
      <c r="Q72" t="s">
        <v>213</v>
      </c>
    </row>
    <row r="73" spans="1:17">
      <c r="A73">
        <v>72</v>
      </c>
      <c r="B73" t="s">
        <v>68</v>
      </c>
      <c r="C73" t="s">
        <v>85</v>
      </c>
      <c r="D73" t="s">
        <v>98</v>
      </c>
      <c r="E73" t="s">
        <v>82</v>
      </c>
      <c r="F73" t="s">
        <v>94</v>
      </c>
      <c r="G73" t="s">
        <v>87</v>
      </c>
      <c r="H73" t="s">
        <v>92</v>
      </c>
      <c r="I73">
        <v>54</v>
      </c>
      <c r="J73">
        <v>67772</v>
      </c>
      <c r="K73">
        <v>28</v>
      </c>
      <c r="L73">
        <v>10</v>
      </c>
      <c r="M73">
        <v>11</v>
      </c>
      <c r="N73">
        <v>9</v>
      </c>
      <c r="O73">
        <v>42</v>
      </c>
      <c r="P73" s="2">
        <v>42384</v>
      </c>
      <c r="Q73" t="s">
        <v>214</v>
      </c>
    </row>
    <row r="74" spans="1:17">
      <c r="A74">
        <v>73</v>
      </c>
      <c r="B74" t="s">
        <v>75</v>
      </c>
      <c r="C74" t="s">
        <v>76</v>
      </c>
      <c r="D74" t="s">
        <v>98</v>
      </c>
      <c r="E74" t="s">
        <v>93</v>
      </c>
      <c r="F74" t="s">
        <v>94</v>
      </c>
      <c r="G74" t="s">
        <v>79</v>
      </c>
      <c r="H74" t="s">
        <v>101</v>
      </c>
      <c r="I74">
        <v>63</v>
      </c>
      <c r="J74">
        <v>88478</v>
      </c>
      <c r="K74">
        <v>28</v>
      </c>
      <c r="L74">
        <v>8</v>
      </c>
      <c r="M74">
        <v>8</v>
      </c>
      <c r="N74">
        <v>6</v>
      </c>
      <c r="O74">
        <v>41</v>
      </c>
      <c r="P74" s="2">
        <v>41791</v>
      </c>
      <c r="Q74" t="s">
        <v>215</v>
      </c>
    </row>
    <row r="75" spans="1:17">
      <c r="A75">
        <v>74</v>
      </c>
      <c r="B75" t="s">
        <v>81</v>
      </c>
      <c r="C75" t="s">
        <v>76</v>
      </c>
      <c r="D75" t="s">
        <v>90</v>
      </c>
      <c r="E75" t="s">
        <v>91</v>
      </c>
      <c r="F75" t="s">
        <v>83</v>
      </c>
      <c r="G75" t="s">
        <v>73</v>
      </c>
      <c r="H75" t="s">
        <v>97</v>
      </c>
      <c r="I75">
        <v>56</v>
      </c>
      <c r="J75">
        <v>94353</v>
      </c>
      <c r="K75">
        <v>21</v>
      </c>
      <c r="L75">
        <v>15</v>
      </c>
      <c r="M75">
        <v>10</v>
      </c>
      <c r="N75">
        <v>4</v>
      </c>
      <c r="O75">
        <v>35</v>
      </c>
      <c r="P75" s="2">
        <v>35557</v>
      </c>
      <c r="Q75" t="s">
        <v>216</v>
      </c>
    </row>
    <row r="76" spans="1:17">
      <c r="A76">
        <v>75</v>
      </c>
      <c r="B76" t="s">
        <v>68</v>
      </c>
      <c r="C76" t="s">
        <v>85</v>
      </c>
      <c r="D76" t="s">
        <v>70</v>
      </c>
      <c r="E76" t="s">
        <v>82</v>
      </c>
      <c r="F76" t="s">
        <v>86</v>
      </c>
      <c r="G76" t="s">
        <v>79</v>
      </c>
      <c r="H76" t="s">
        <v>97</v>
      </c>
      <c r="I76">
        <v>27</v>
      </c>
      <c r="J76">
        <v>56762</v>
      </c>
      <c r="K76">
        <v>24</v>
      </c>
      <c r="L76">
        <v>10</v>
      </c>
      <c r="M76">
        <v>14</v>
      </c>
      <c r="N76">
        <v>2</v>
      </c>
      <c r="O76">
        <v>47</v>
      </c>
      <c r="P76" s="2">
        <v>35939</v>
      </c>
      <c r="Q76" t="s">
        <v>217</v>
      </c>
    </row>
    <row r="77" spans="1:17">
      <c r="A77">
        <v>76</v>
      </c>
      <c r="B77" t="s">
        <v>88</v>
      </c>
      <c r="C77" t="s">
        <v>69</v>
      </c>
      <c r="D77" t="s">
        <v>90</v>
      </c>
      <c r="E77" t="s">
        <v>71</v>
      </c>
      <c r="F77" t="s">
        <v>83</v>
      </c>
      <c r="G77" t="s">
        <v>73</v>
      </c>
      <c r="H77" t="s">
        <v>97</v>
      </c>
      <c r="I77">
        <v>60</v>
      </c>
      <c r="J77">
        <v>43283</v>
      </c>
      <c r="K77">
        <v>2</v>
      </c>
      <c r="L77">
        <v>1</v>
      </c>
      <c r="M77">
        <v>3</v>
      </c>
      <c r="N77">
        <v>6</v>
      </c>
      <c r="O77">
        <v>54</v>
      </c>
      <c r="P77" s="2">
        <v>41943</v>
      </c>
      <c r="Q77" t="s">
        <v>218</v>
      </c>
    </row>
    <row r="78" spans="1:17">
      <c r="A78">
        <v>77</v>
      </c>
      <c r="B78" t="s">
        <v>100</v>
      </c>
      <c r="C78" t="s">
        <v>76</v>
      </c>
      <c r="D78" t="s">
        <v>70</v>
      </c>
      <c r="E78" t="s">
        <v>82</v>
      </c>
      <c r="F78" t="s">
        <v>99</v>
      </c>
      <c r="G78" t="s">
        <v>87</v>
      </c>
      <c r="H78" t="s">
        <v>80</v>
      </c>
      <c r="I78">
        <v>44</v>
      </c>
      <c r="J78">
        <v>93922</v>
      </c>
      <c r="K78">
        <v>8</v>
      </c>
      <c r="L78">
        <v>18</v>
      </c>
      <c r="M78">
        <v>11</v>
      </c>
      <c r="N78">
        <v>2</v>
      </c>
      <c r="O78">
        <v>27</v>
      </c>
      <c r="P78" s="2">
        <v>42647</v>
      </c>
      <c r="Q78" t="s">
        <v>219</v>
      </c>
    </row>
    <row r="79" spans="1:17">
      <c r="A79">
        <v>78</v>
      </c>
      <c r="B79" t="s">
        <v>102</v>
      </c>
      <c r="C79" t="s">
        <v>76</v>
      </c>
      <c r="D79" t="s">
        <v>90</v>
      </c>
      <c r="E79" t="s">
        <v>71</v>
      </c>
      <c r="F79" t="s">
        <v>96</v>
      </c>
      <c r="G79" t="s">
        <v>73</v>
      </c>
      <c r="H79" t="s">
        <v>92</v>
      </c>
      <c r="I79">
        <v>46</v>
      </c>
      <c r="J79">
        <v>69420</v>
      </c>
      <c r="K79">
        <v>27</v>
      </c>
      <c r="L79">
        <v>2</v>
      </c>
      <c r="M79">
        <v>7</v>
      </c>
      <c r="N79">
        <v>5</v>
      </c>
      <c r="O79">
        <v>41</v>
      </c>
      <c r="P79" s="2">
        <v>43916</v>
      </c>
      <c r="Q79" t="s">
        <v>220</v>
      </c>
    </row>
    <row r="80" spans="1:17">
      <c r="A80">
        <v>79</v>
      </c>
      <c r="B80" t="s">
        <v>75</v>
      </c>
      <c r="C80" t="s">
        <v>76</v>
      </c>
      <c r="D80" t="s">
        <v>77</v>
      </c>
      <c r="E80" t="s">
        <v>82</v>
      </c>
      <c r="F80" t="s">
        <v>96</v>
      </c>
      <c r="G80" t="s">
        <v>73</v>
      </c>
      <c r="H80" t="s">
        <v>80</v>
      </c>
      <c r="I80">
        <v>64</v>
      </c>
      <c r="J80">
        <v>85568</v>
      </c>
      <c r="K80">
        <v>22</v>
      </c>
      <c r="L80">
        <v>19</v>
      </c>
      <c r="M80">
        <v>11</v>
      </c>
      <c r="N80">
        <v>6</v>
      </c>
      <c r="O80">
        <v>40</v>
      </c>
      <c r="P80" s="2">
        <v>40118</v>
      </c>
      <c r="Q80" t="s">
        <v>221</v>
      </c>
    </row>
    <row r="81" spans="1:17">
      <c r="A81">
        <v>80</v>
      </c>
      <c r="B81" t="s">
        <v>95</v>
      </c>
      <c r="C81" t="s">
        <v>85</v>
      </c>
      <c r="D81" t="s">
        <v>70</v>
      </c>
      <c r="E81" t="s">
        <v>82</v>
      </c>
      <c r="F81" t="s">
        <v>86</v>
      </c>
      <c r="G81" t="s">
        <v>79</v>
      </c>
      <c r="H81" t="s">
        <v>74</v>
      </c>
      <c r="I81">
        <v>40</v>
      </c>
      <c r="J81">
        <v>115090</v>
      </c>
      <c r="K81">
        <v>37</v>
      </c>
      <c r="L81">
        <v>13</v>
      </c>
      <c r="M81">
        <v>1</v>
      </c>
      <c r="N81">
        <v>4</v>
      </c>
      <c r="O81">
        <v>45</v>
      </c>
      <c r="P81" s="2">
        <v>42185</v>
      </c>
      <c r="Q81" t="s">
        <v>222</v>
      </c>
    </row>
    <row r="82" spans="1:17">
      <c r="A82">
        <v>81</v>
      </c>
      <c r="B82" t="s">
        <v>75</v>
      </c>
      <c r="C82" t="s">
        <v>76</v>
      </c>
      <c r="D82" t="s">
        <v>77</v>
      </c>
      <c r="E82" t="s">
        <v>82</v>
      </c>
      <c r="F82" t="s">
        <v>94</v>
      </c>
      <c r="G82" t="s">
        <v>79</v>
      </c>
      <c r="H82" t="s">
        <v>89</v>
      </c>
      <c r="I82">
        <v>26</v>
      </c>
      <c r="J82">
        <v>50219</v>
      </c>
      <c r="K82">
        <v>27</v>
      </c>
      <c r="L82">
        <v>1</v>
      </c>
      <c r="M82">
        <v>1</v>
      </c>
      <c r="N82">
        <v>3</v>
      </c>
      <c r="O82">
        <v>59</v>
      </c>
      <c r="P82" s="2">
        <v>42511</v>
      </c>
      <c r="Q82" t="s">
        <v>223</v>
      </c>
    </row>
    <row r="83" spans="1:17">
      <c r="A83">
        <v>82</v>
      </c>
      <c r="B83" t="s">
        <v>95</v>
      </c>
      <c r="C83" t="s">
        <v>69</v>
      </c>
      <c r="D83" t="s">
        <v>98</v>
      </c>
      <c r="E83" t="s">
        <v>91</v>
      </c>
      <c r="F83" t="s">
        <v>83</v>
      </c>
      <c r="G83" t="s">
        <v>87</v>
      </c>
      <c r="H83" t="s">
        <v>97</v>
      </c>
      <c r="I83">
        <v>32</v>
      </c>
      <c r="J83">
        <v>87169</v>
      </c>
      <c r="K83">
        <v>29</v>
      </c>
      <c r="L83">
        <v>2</v>
      </c>
      <c r="M83">
        <v>10</v>
      </c>
      <c r="N83">
        <v>7</v>
      </c>
      <c r="O83">
        <v>40</v>
      </c>
      <c r="P83" s="2">
        <v>43580</v>
      </c>
      <c r="Q83" t="s">
        <v>224</v>
      </c>
    </row>
    <row r="84" spans="1:17">
      <c r="A84">
        <v>83</v>
      </c>
      <c r="B84" t="s">
        <v>100</v>
      </c>
      <c r="C84" t="s">
        <v>76</v>
      </c>
      <c r="D84" t="s">
        <v>90</v>
      </c>
      <c r="E84" t="s">
        <v>91</v>
      </c>
      <c r="F84" t="s">
        <v>96</v>
      </c>
      <c r="G84" t="s">
        <v>73</v>
      </c>
      <c r="H84" t="s">
        <v>74</v>
      </c>
      <c r="I84">
        <v>33</v>
      </c>
      <c r="J84">
        <v>104965</v>
      </c>
      <c r="K84">
        <v>3</v>
      </c>
      <c r="L84">
        <v>16</v>
      </c>
      <c r="M84">
        <v>13</v>
      </c>
      <c r="N84">
        <v>2</v>
      </c>
      <c r="O84">
        <v>44</v>
      </c>
      <c r="P84" s="2">
        <v>41238</v>
      </c>
      <c r="Q84" t="s">
        <v>225</v>
      </c>
    </row>
    <row r="85" spans="1:17">
      <c r="A85">
        <v>84</v>
      </c>
      <c r="B85" t="s">
        <v>100</v>
      </c>
      <c r="C85" t="s">
        <v>76</v>
      </c>
      <c r="D85" t="s">
        <v>98</v>
      </c>
      <c r="E85" t="s">
        <v>93</v>
      </c>
      <c r="F85" t="s">
        <v>99</v>
      </c>
      <c r="G85" t="s">
        <v>73</v>
      </c>
      <c r="H85" t="s">
        <v>84</v>
      </c>
      <c r="I85">
        <v>31</v>
      </c>
      <c r="J85">
        <v>76840</v>
      </c>
      <c r="K85">
        <v>13</v>
      </c>
      <c r="L85">
        <v>15</v>
      </c>
      <c r="M85">
        <v>5</v>
      </c>
      <c r="N85">
        <v>6</v>
      </c>
      <c r="O85">
        <v>20</v>
      </c>
      <c r="P85" s="2">
        <v>42718</v>
      </c>
      <c r="Q85" t="s">
        <v>226</v>
      </c>
    </row>
    <row r="86" spans="1:17">
      <c r="A86">
        <v>85</v>
      </c>
      <c r="B86" t="s">
        <v>100</v>
      </c>
      <c r="C86" t="s">
        <v>69</v>
      </c>
      <c r="D86" t="s">
        <v>98</v>
      </c>
      <c r="E86" t="s">
        <v>93</v>
      </c>
      <c r="F86" t="s">
        <v>72</v>
      </c>
      <c r="G86" t="s">
        <v>73</v>
      </c>
      <c r="H86" t="s">
        <v>101</v>
      </c>
      <c r="I86">
        <v>29</v>
      </c>
      <c r="J86">
        <v>74695</v>
      </c>
      <c r="K86">
        <v>10</v>
      </c>
      <c r="L86">
        <v>13</v>
      </c>
      <c r="M86">
        <v>5</v>
      </c>
      <c r="N86">
        <v>4</v>
      </c>
      <c r="O86">
        <v>25</v>
      </c>
      <c r="P86" s="2">
        <v>45081</v>
      </c>
      <c r="Q86" t="s">
        <v>227</v>
      </c>
    </row>
    <row r="87" spans="1:17">
      <c r="A87">
        <v>86</v>
      </c>
      <c r="B87" t="s">
        <v>95</v>
      </c>
      <c r="C87" t="s">
        <v>76</v>
      </c>
      <c r="D87" t="s">
        <v>98</v>
      </c>
      <c r="E87" t="s">
        <v>71</v>
      </c>
      <c r="F87" t="s">
        <v>78</v>
      </c>
      <c r="G87" t="s">
        <v>87</v>
      </c>
      <c r="H87" t="s">
        <v>89</v>
      </c>
      <c r="I87">
        <v>45</v>
      </c>
      <c r="J87">
        <v>114754</v>
      </c>
      <c r="K87">
        <v>36</v>
      </c>
      <c r="L87">
        <v>16</v>
      </c>
      <c r="M87">
        <v>8</v>
      </c>
      <c r="N87">
        <v>6</v>
      </c>
      <c r="O87">
        <v>42</v>
      </c>
      <c r="P87" s="2">
        <v>35808</v>
      </c>
      <c r="Q87" t="s">
        <v>228</v>
      </c>
    </row>
    <row r="88" spans="1:17">
      <c r="A88">
        <v>87</v>
      </c>
      <c r="B88" t="s">
        <v>75</v>
      </c>
      <c r="C88" t="s">
        <v>85</v>
      </c>
      <c r="D88" t="s">
        <v>98</v>
      </c>
      <c r="E88" t="s">
        <v>91</v>
      </c>
      <c r="F88" t="s">
        <v>78</v>
      </c>
      <c r="G88" t="s">
        <v>87</v>
      </c>
      <c r="H88" t="s">
        <v>101</v>
      </c>
      <c r="I88">
        <v>49</v>
      </c>
      <c r="J88">
        <v>107988</v>
      </c>
      <c r="K88">
        <v>9</v>
      </c>
      <c r="L88">
        <v>17</v>
      </c>
      <c r="M88">
        <v>7</v>
      </c>
      <c r="N88">
        <v>4</v>
      </c>
      <c r="O88">
        <v>42</v>
      </c>
      <c r="P88" s="2">
        <v>40476</v>
      </c>
      <c r="Q88" t="s">
        <v>229</v>
      </c>
    </row>
    <row r="89" spans="1:17">
      <c r="A89">
        <v>88</v>
      </c>
      <c r="B89" t="s">
        <v>100</v>
      </c>
      <c r="C89" t="s">
        <v>85</v>
      </c>
      <c r="D89" t="s">
        <v>90</v>
      </c>
      <c r="E89" t="s">
        <v>71</v>
      </c>
      <c r="F89" t="s">
        <v>78</v>
      </c>
      <c r="G89" t="s">
        <v>87</v>
      </c>
      <c r="H89" t="s">
        <v>80</v>
      </c>
      <c r="I89">
        <v>62</v>
      </c>
      <c r="J89">
        <v>88342</v>
      </c>
      <c r="K89">
        <v>27</v>
      </c>
      <c r="L89">
        <v>7</v>
      </c>
      <c r="M89">
        <v>8</v>
      </c>
      <c r="N89">
        <v>4</v>
      </c>
      <c r="O89">
        <v>42</v>
      </c>
      <c r="P89" s="2">
        <v>35625</v>
      </c>
      <c r="Q89" t="s">
        <v>230</v>
      </c>
    </row>
    <row r="90" spans="1:17">
      <c r="A90">
        <v>89</v>
      </c>
      <c r="B90" t="s">
        <v>81</v>
      </c>
      <c r="C90" t="s">
        <v>85</v>
      </c>
      <c r="D90" t="s">
        <v>98</v>
      </c>
      <c r="E90" t="s">
        <v>93</v>
      </c>
      <c r="F90" t="s">
        <v>94</v>
      </c>
      <c r="G90" t="s">
        <v>87</v>
      </c>
      <c r="H90" t="s">
        <v>89</v>
      </c>
      <c r="I90">
        <v>57</v>
      </c>
      <c r="J90">
        <v>48951</v>
      </c>
      <c r="K90">
        <v>34</v>
      </c>
      <c r="L90">
        <v>17</v>
      </c>
      <c r="M90">
        <v>6</v>
      </c>
      <c r="N90">
        <v>4</v>
      </c>
      <c r="O90">
        <v>51</v>
      </c>
      <c r="P90" s="2">
        <v>39529</v>
      </c>
      <c r="Q90" t="s">
        <v>231</v>
      </c>
    </row>
    <row r="91" spans="1:17">
      <c r="A91">
        <v>90</v>
      </c>
      <c r="B91" t="s">
        <v>68</v>
      </c>
      <c r="C91" t="s">
        <v>69</v>
      </c>
      <c r="D91" t="s">
        <v>90</v>
      </c>
      <c r="E91" t="s">
        <v>71</v>
      </c>
      <c r="F91" t="s">
        <v>83</v>
      </c>
      <c r="G91" t="s">
        <v>87</v>
      </c>
      <c r="H91" t="s">
        <v>92</v>
      </c>
      <c r="I91">
        <v>58</v>
      </c>
      <c r="J91">
        <v>31307</v>
      </c>
      <c r="K91">
        <v>1</v>
      </c>
      <c r="L91">
        <v>7</v>
      </c>
      <c r="M91">
        <v>6</v>
      </c>
      <c r="N91">
        <v>9</v>
      </c>
      <c r="O91">
        <v>49</v>
      </c>
      <c r="P91" s="2">
        <v>37733</v>
      </c>
      <c r="Q91" t="s">
        <v>232</v>
      </c>
    </row>
    <row r="92" spans="1:17">
      <c r="A92">
        <v>91</v>
      </c>
      <c r="B92" t="s">
        <v>95</v>
      </c>
      <c r="C92" t="s">
        <v>76</v>
      </c>
      <c r="D92" t="s">
        <v>90</v>
      </c>
      <c r="E92" t="s">
        <v>93</v>
      </c>
      <c r="F92" t="s">
        <v>86</v>
      </c>
      <c r="G92" t="s">
        <v>79</v>
      </c>
      <c r="H92" t="s">
        <v>74</v>
      </c>
      <c r="I92">
        <v>42</v>
      </c>
      <c r="J92">
        <v>110388</v>
      </c>
      <c r="K92">
        <v>32</v>
      </c>
      <c r="L92">
        <v>13</v>
      </c>
      <c r="M92">
        <v>2</v>
      </c>
      <c r="N92">
        <v>7</v>
      </c>
      <c r="O92">
        <v>32</v>
      </c>
      <c r="P92" s="2">
        <v>42597</v>
      </c>
      <c r="Q92" t="s">
        <v>233</v>
      </c>
    </row>
    <row r="93" spans="1:17">
      <c r="A93">
        <v>92</v>
      </c>
      <c r="B93" t="s">
        <v>95</v>
      </c>
      <c r="C93" t="s">
        <v>85</v>
      </c>
      <c r="D93" t="s">
        <v>77</v>
      </c>
      <c r="E93" t="s">
        <v>91</v>
      </c>
      <c r="F93" t="s">
        <v>96</v>
      </c>
      <c r="G93" t="s">
        <v>73</v>
      </c>
      <c r="H93" t="s">
        <v>92</v>
      </c>
      <c r="I93">
        <v>29</v>
      </c>
      <c r="J93">
        <v>65428</v>
      </c>
      <c r="K93">
        <v>25</v>
      </c>
      <c r="L93">
        <v>5</v>
      </c>
      <c r="M93">
        <v>6</v>
      </c>
      <c r="N93">
        <v>3</v>
      </c>
      <c r="O93">
        <v>37</v>
      </c>
      <c r="P93" s="2">
        <v>35717</v>
      </c>
      <c r="Q93" t="s">
        <v>234</v>
      </c>
    </row>
    <row r="94" spans="1:17">
      <c r="A94">
        <v>93</v>
      </c>
      <c r="B94" t="s">
        <v>75</v>
      </c>
      <c r="C94" t="s">
        <v>69</v>
      </c>
      <c r="D94" t="s">
        <v>70</v>
      </c>
      <c r="E94" t="s">
        <v>82</v>
      </c>
      <c r="F94" t="s">
        <v>72</v>
      </c>
      <c r="G94" t="s">
        <v>73</v>
      </c>
      <c r="H94" t="s">
        <v>80</v>
      </c>
      <c r="I94">
        <v>30</v>
      </c>
      <c r="J94">
        <v>105774</v>
      </c>
      <c r="K94">
        <v>29</v>
      </c>
      <c r="L94">
        <v>17</v>
      </c>
      <c r="M94">
        <v>5</v>
      </c>
      <c r="N94">
        <v>3</v>
      </c>
      <c r="O94">
        <v>42</v>
      </c>
      <c r="P94" s="2">
        <v>38930</v>
      </c>
      <c r="Q94" t="s">
        <v>235</v>
      </c>
    </row>
    <row r="95" spans="1:17">
      <c r="A95">
        <v>94</v>
      </c>
      <c r="B95" t="s">
        <v>95</v>
      </c>
      <c r="C95" t="s">
        <v>76</v>
      </c>
      <c r="D95" t="s">
        <v>70</v>
      </c>
      <c r="E95" t="s">
        <v>91</v>
      </c>
      <c r="F95" t="s">
        <v>99</v>
      </c>
      <c r="G95" t="s">
        <v>73</v>
      </c>
      <c r="H95" t="s">
        <v>101</v>
      </c>
      <c r="I95">
        <v>36</v>
      </c>
      <c r="J95">
        <v>68975</v>
      </c>
      <c r="K95">
        <v>7</v>
      </c>
      <c r="L95">
        <v>3</v>
      </c>
      <c r="M95">
        <v>13</v>
      </c>
      <c r="N95">
        <v>6</v>
      </c>
      <c r="O95">
        <v>34</v>
      </c>
      <c r="P95" s="2">
        <v>39177</v>
      </c>
      <c r="Q95" t="s">
        <v>236</v>
      </c>
    </row>
    <row r="96" spans="1:17">
      <c r="A96">
        <v>95</v>
      </c>
      <c r="B96" t="s">
        <v>95</v>
      </c>
      <c r="C96" t="s">
        <v>69</v>
      </c>
      <c r="D96" t="s">
        <v>90</v>
      </c>
      <c r="E96" t="s">
        <v>71</v>
      </c>
      <c r="F96" t="s">
        <v>72</v>
      </c>
      <c r="G96" t="s">
        <v>73</v>
      </c>
      <c r="H96" t="s">
        <v>89</v>
      </c>
      <c r="I96">
        <v>61</v>
      </c>
      <c r="J96">
        <v>31140</v>
      </c>
      <c r="K96">
        <v>3</v>
      </c>
      <c r="L96">
        <v>7</v>
      </c>
      <c r="M96">
        <v>3</v>
      </c>
      <c r="N96">
        <v>6</v>
      </c>
      <c r="O96">
        <v>52</v>
      </c>
      <c r="P96" s="2">
        <v>43012</v>
      </c>
      <c r="Q96" t="s">
        <v>237</v>
      </c>
    </row>
    <row r="97" spans="1:17">
      <c r="A97">
        <v>96</v>
      </c>
      <c r="B97" t="s">
        <v>100</v>
      </c>
      <c r="C97" t="s">
        <v>85</v>
      </c>
      <c r="D97" t="s">
        <v>77</v>
      </c>
      <c r="E97" t="s">
        <v>71</v>
      </c>
      <c r="F97" t="s">
        <v>99</v>
      </c>
      <c r="G97" t="s">
        <v>73</v>
      </c>
      <c r="H97" t="s">
        <v>92</v>
      </c>
      <c r="I97">
        <v>39</v>
      </c>
      <c r="J97">
        <v>54842</v>
      </c>
      <c r="K97">
        <v>20</v>
      </c>
      <c r="L97">
        <v>17</v>
      </c>
      <c r="M97">
        <v>6</v>
      </c>
      <c r="N97">
        <v>4</v>
      </c>
      <c r="O97">
        <v>40</v>
      </c>
      <c r="P97" s="2">
        <v>36266</v>
      </c>
      <c r="Q97" t="s">
        <v>238</v>
      </c>
    </row>
    <row r="98" spans="1:17">
      <c r="A98">
        <v>97</v>
      </c>
      <c r="B98" t="s">
        <v>75</v>
      </c>
      <c r="C98" t="s">
        <v>85</v>
      </c>
      <c r="D98" t="s">
        <v>90</v>
      </c>
      <c r="E98" t="s">
        <v>91</v>
      </c>
      <c r="F98" t="s">
        <v>94</v>
      </c>
      <c r="G98" t="s">
        <v>73</v>
      </c>
      <c r="H98" t="s">
        <v>92</v>
      </c>
      <c r="I98">
        <v>63</v>
      </c>
      <c r="J98">
        <v>56421</v>
      </c>
      <c r="K98">
        <v>20</v>
      </c>
      <c r="L98">
        <v>7</v>
      </c>
      <c r="M98">
        <v>8</v>
      </c>
      <c r="N98">
        <v>9</v>
      </c>
      <c r="O98">
        <v>58</v>
      </c>
      <c r="P98" s="2">
        <v>44638</v>
      </c>
      <c r="Q98" t="s">
        <v>239</v>
      </c>
    </row>
    <row r="99" spans="1:17">
      <c r="A99">
        <v>98</v>
      </c>
      <c r="B99" t="s">
        <v>100</v>
      </c>
      <c r="C99" t="s">
        <v>85</v>
      </c>
      <c r="D99" t="s">
        <v>90</v>
      </c>
      <c r="E99" t="s">
        <v>91</v>
      </c>
      <c r="F99" t="s">
        <v>83</v>
      </c>
      <c r="G99" t="s">
        <v>73</v>
      </c>
      <c r="H99" t="s">
        <v>101</v>
      </c>
      <c r="I99">
        <v>41</v>
      </c>
      <c r="J99">
        <v>31708</v>
      </c>
      <c r="K99">
        <v>30</v>
      </c>
      <c r="L99">
        <v>1</v>
      </c>
      <c r="M99">
        <v>9</v>
      </c>
      <c r="N99">
        <v>4</v>
      </c>
      <c r="O99">
        <v>42</v>
      </c>
      <c r="P99" s="2">
        <v>44403</v>
      </c>
      <c r="Q99" t="s">
        <v>240</v>
      </c>
    </row>
    <row r="100" spans="1:17">
      <c r="A100">
        <v>99</v>
      </c>
      <c r="B100" t="s">
        <v>68</v>
      </c>
      <c r="C100" t="s">
        <v>69</v>
      </c>
      <c r="D100" t="s">
        <v>90</v>
      </c>
      <c r="E100" t="s">
        <v>93</v>
      </c>
      <c r="F100" t="s">
        <v>78</v>
      </c>
      <c r="G100" t="s">
        <v>73</v>
      </c>
      <c r="H100" t="s">
        <v>89</v>
      </c>
      <c r="I100">
        <v>27</v>
      </c>
      <c r="J100">
        <v>33630</v>
      </c>
      <c r="K100">
        <v>35</v>
      </c>
      <c r="L100">
        <v>17</v>
      </c>
      <c r="M100">
        <v>1</v>
      </c>
      <c r="N100">
        <v>9</v>
      </c>
      <c r="O100">
        <v>46</v>
      </c>
      <c r="P100" s="2">
        <v>36280</v>
      </c>
      <c r="Q100" t="s">
        <v>241</v>
      </c>
    </row>
    <row r="101" spans="1:17">
      <c r="A101">
        <v>100</v>
      </c>
      <c r="B101" t="s">
        <v>68</v>
      </c>
      <c r="C101" t="s">
        <v>69</v>
      </c>
      <c r="D101" t="s">
        <v>77</v>
      </c>
      <c r="E101" t="s">
        <v>71</v>
      </c>
      <c r="F101" t="s">
        <v>83</v>
      </c>
      <c r="G101" t="s">
        <v>79</v>
      </c>
      <c r="H101" t="s">
        <v>74</v>
      </c>
      <c r="I101">
        <v>33</v>
      </c>
      <c r="J101">
        <v>49595</v>
      </c>
      <c r="K101">
        <v>35</v>
      </c>
      <c r="L101">
        <v>17</v>
      </c>
      <c r="M101">
        <v>3</v>
      </c>
      <c r="N101">
        <v>4</v>
      </c>
      <c r="O101">
        <v>37</v>
      </c>
      <c r="P101" s="2">
        <v>43395</v>
      </c>
      <c r="Q101" t="s">
        <v>242</v>
      </c>
    </row>
    <row r="102" spans="1:17">
      <c r="A102">
        <v>101</v>
      </c>
      <c r="B102" t="s">
        <v>100</v>
      </c>
      <c r="C102" t="s">
        <v>85</v>
      </c>
      <c r="D102" t="s">
        <v>70</v>
      </c>
      <c r="E102" t="s">
        <v>71</v>
      </c>
      <c r="F102" t="s">
        <v>94</v>
      </c>
      <c r="G102" t="s">
        <v>73</v>
      </c>
      <c r="H102" t="s">
        <v>101</v>
      </c>
      <c r="I102">
        <v>23</v>
      </c>
      <c r="J102">
        <v>106021</v>
      </c>
      <c r="K102">
        <v>39</v>
      </c>
      <c r="L102">
        <v>11</v>
      </c>
      <c r="M102">
        <v>3</v>
      </c>
      <c r="N102">
        <v>2</v>
      </c>
      <c r="O102">
        <v>43</v>
      </c>
      <c r="P102" s="2">
        <v>40819</v>
      </c>
      <c r="Q102" t="s">
        <v>243</v>
      </c>
    </row>
    <row r="103" spans="1:17">
      <c r="A103">
        <v>102</v>
      </c>
      <c r="B103" t="s">
        <v>68</v>
      </c>
      <c r="C103" t="s">
        <v>69</v>
      </c>
      <c r="D103" t="s">
        <v>77</v>
      </c>
      <c r="E103" t="s">
        <v>91</v>
      </c>
      <c r="F103" t="s">
        <v>86</v>
      </c>
      <c r="G103" t="s">
        <v>79</v>
      </c>
      <c r="H103" t="s">
        <v>92</v>
      </c>
      <c r="I103">
        <v>28</v>
      </c>
      <c r="J103">
        <v>58308</v>
      </c>
      <c r="K103">
        <v>27</v>
      </c>
      <c r="L103">
        <v>3</v>
      </c>
      <c r="M103">
        <v>11</v>
      </c>
      <c r="N103">
        <v>2</v>
      </c>
      <c r="O103">
        <v>59</v>
      </c>
      <c r="P103" s="2">
        <v>37089</v>
      </c>
      <c r="Q103" t="s">
        <v>244</v>
      </c>
    </row>
    <row r="104" spans="1:17">
      <c r="A104">
        <v>103</v>
      </c>
      <c r="B104" t="s">
        <v>75</v>
      </c>
      <c r="C104" t="s">
        <v>85</v>
      </c>
      <c r="D104" t="s">
        <v>98</v>
      </c>
      <c r="E104" t="s">
        <v>82</v>
      </c>
      <c r="F104" t="s">
        <v>86</v>
      </c>
      <c r="G104" t="s">
        <v>87</v>
      </c>
      <c r="H104" t="s">
        <v>74</v>
      </c>
      <c r="I104">
        <v>37</v>
      </c>
      <c r="J104">
        <v>74789</v>
      </c>
      <c r="K104">
        <v>26</v>
      </c>
      <c r="L104">
        <v>15</v>
      </c>
      <c r="M104">
        <v>8</v>
      </c>
      <c r="N104">
        <v>5</v>
      </c>
      <c r="O104">
        <v>26</v>
      </c>
      <c r="P104" s="2">
        <v>36789</v>
      </c>
      <c r="Q104" t="s">
        <v>245</v>
      </c>
    </row>
    <row r="105" spans="1:17">
      <c r="A105">
        <v>104</v>
      </c>
      <c r="B105" t="s">
        <v>102</v>
      </c>
      <c r="C105" t="s">
        <v>85</v>
      </c>
      <c r="D105" t="s">
        <v>77</v>
      </c>
      <c r="E105" t="s">
        <v>71</v>
      </c>
      <c r="F105" t="s">
        <v>94</v>
      </c>
      <c r="G105" t="s">
        <v>73</v>
      </c>
      <c r="H105" t="s">
        <v>74</v>
      </c>
      <c r="I105">
        <v>24</v>
      </c>
      <c r="J105">
        <v>85690</v>
      </c>
      <c r="K105">
        <v>14</v>
      </c>
      <c r="L105">
        <v>11</v>
      </c>
      <c r="M105">
        <v>1</v>
      </c>
      <c r="N105">
        <v>4</v>
      </c>
      <c r="O105">
        <v>39</v>
      </c>
      <c r="P105" s="2">
        <v>42183</v>
      </c>
      <c r="Q105" t="s">
        <v>246</v>
      </c>
    </row>
    <row r="106" spans="1:17">
      <c r="A106">
        <v>105</v>
      </c>
      <c r="B106" t="s">
        <v>100</v>
      </c>
      <c r="C106" t="s">
        <v>76</v>
      </c>
      <c r="D106" t="s">
        <v>77</v>
      </c>
      <c r="E106" t="s">
        <v>82</v>
      </c>
      <c r="F106" t="s">
        <v>99</v>
      </c>
      <c r="G106" t="s">
        <v>87</v>
      </c>
      <c r="H106" t="s">
        <v>101</v>
      </c>
      <c r="I106">
        <v>24</v>
      </c>
      <c r="J106">
        <v>56086</v>
      </c>
      <c r="K106">
        <v>17</v>
      </c>
      <c r="L106">
        <v>16</v>
      </c>
      <c r="M106">
        <v>5</v>
      </c>
      <c r="N106">
        <v>7</v>
      </c>
      <c r="O106">
        <v>46</v>
      </c>
      <c r="P106" s="2">
        <v>41891</v>
      </c>
      <c r="Q106" t="s">
        <v>247</v>
      </c>
    </row>
    <row r="107" spans="1:17">
      <c r="A107">
        <v>106</v>
      </c>
      <c r="B107" t="s">
        <v>81</v>
      </c>
      <c r="C107" t="s">
        <v>69</v>
      </c>
      <c r="D107" t="s">
        <v>77</v>
      </c>
      <c r="E107" t="s">
        <v>91</v>
      </c>
      <c r="F107" t="s">
        <v>96</v>
      </c>
      <c r="G107" t="s">
        <v>87</v>
      </c>
      <c r="H107" t="s">
        <v>92</v>
      </c>
      <c r="I107">
        <v>48</v>
      </c>
      <c r="J107">
        <v>46859</v>
      </c>
      <c r="K107">
        <v>18</v>
      </c>
      <c r="L107">
        <v>9</v>
      </c>
      <c r="M107">
        <v>3</v>
      </c>
      <c r="N107">
        <v>5</v>
      </c>
      <c r="O107">
        <v>25</v>
      </c>
      <c r="P107" s="2">
        <v>38412</v>
      </c>
      <c r="Q107" t="s">
        <v>248</v>
      </c>
    </row>
    <row r="108" spans="1:17">
      <c r="A108">
        <v>107</v>
      </c>
      <c r="B108" t="s">
        <v>81</v>
      </c>
      <c r="C108" t="s">
        <v>85</v>
      </c>
      <c r="D108" t="s">
        <v>77</v>
      </c>
      <c r="E108" t="s">
        <v>91</v>
      </c>
      <c r="F108" t="s">
        <v>96</v>
      </c>
      <c r="G108" t="s">
        <v>87</v>
      </c>
      <c r="H108" t="s">
        <v>80</v>
      </c>
      <c r="I108">
        <v>64</v>
      </c>
      <c r="J108">
        <v>37684</v>
      </c>
      <c r="K108">
        <v>29</v>
      </c>
      <c r="L108">
        <v>1</v>
      </c>
      <c r="M108">
        <v>2</v>
      </c>
      <c r="N108">
        <v>6</v>
      </c>
      <c r="O108">
        <v>46</v>
      </c>
      <c r="P108" s="2">
        <v>37569</v>
      </c>
      <c r="Q108" t="s">
        <v>249</v>
      </c>
    </row>
    <row r="109" spans="1:17">
      <c r="A109">
        <v>108</v>
      </c>
      <c r="B109" t="s">
        <v>95</v>
      </c>
      <c r="C109" t="s">
        <v>85</v>
      </c>
      <c r="D109" t="s">
        <v>70</v>
      </c>
      <c r="E109" t="s">
        <v>93</v>
      </c>
      <c r="F109" t="s">
        <v>99</v>
      </c>
      <c r="G109" t="s">
        <v>79</v>
      </c>
      <c r="H109" t="s">
        <v>92</v>
      </c>
      <c r="I109">
        <v>61</v>
      </c>
      <c r="J109">
        <v>31207</v>
      </c>
      <c r="K109">
        <v>20</v>
      </c>
      <c r="L109">
        <v>16</v>
      </c>
      <c r="M109">
        <v>8</v>
      </c>
      <c r="N109">
        <v>4</v>
      </c>
      <c r="O109">
        <v>28</v>
      </c>
      <c r="P109" s="2">
        <v>43583</v>
      </c>
      <c r="Q109" t="s">
        <v>250</v>
      </c>
    </row>
    <row r="110" spans="1:17">
      <c r="A110">
        <v>109</v>
      </c>
      <c r="B110" t="s">
        <v>68</v>
      </c>
      <c r="C110" t="s">
        <v>69</v>
      </c>
      <c r="D110" t="s">
        <v>98</v>
      </c>
      <c r="E110" t="s">
        <v>71</v>
      </c>
      <c r="F110" t="s">
        <v>86</v>
      </c>
      <c r="G110" t="s">
        <v>87</v>
      </c>
      <c r="H110" t="s">
        <v>97</v>
      </c>
      <c r="I110">
        <v>59</v>
      </c>
      <c r="J110">
        <v>76099</v>
      </c>
      <c r="K110">
        <v>27</v>
      </c>
      <c r="L110">
        <v>9</v>
      </c>
      <c r="M110">
        <v>3</v>
      </c>
      <c r="N110">
        <v>2</v>
      </c>
      <c r="O110">
        <v>50</v>
      </c>
      <c r="P110" s="2">
        <v>43354</v>
      </c>
      <c r="Q110" t="s">
        <v>251</v>
      </c>
    </row>
    <row r="111" spans="1:17">
      <c r="A111">
        <v>110</v>
      </c>
      <c r="B111" t="s">
        <v>81</v>
      </c>
      <c r="C111" t="s">
        <v>76</v>
      </c>
      <c r="D111" t="s">
        <v>70</v>
      </c>
      <c r="E111" t="s">
        <v>82</v>
      </c>
      <c r="F111" t="s">
        <v>86</v>
      </c>
      <c r="G111" t="s">
        <v>87</v>
      </c>
      <c r="H111" t="s">
        <v>89</v>
      </c>
      <c r="I111">
        <v>54</v>
      </c>
      <c r="J111">
        <v>97496</v>
      </c>
      <c r="K111">
        <v>18</v>
      </c>
      <c r="L111">
        <v>19</v>
      </c>
      <c r="M111">
        <v>7</v>
      </c>
      <c r="N111">
        <v>9</v>
      </c>
      <c r="O111">
        <v>40</v>
      </c>
      <c r="P111" s="2">
        <v>37063</v>
      </c>
      <c r="Q111" t="s">
        <v>252</v>
      </c>
    </row>
    <row r="112" spans="1:17">
      <c r="A112">
        <v>111</v>
      </c>
      <c r="B112" t="s">
        <v>95</v>
      </c>
      <c r="C112" t="s">
        <v>76</v>
      </c>
      <c r="D112" t="s">
        <v>70</v>
      </c>
      <c r="E112" t="s">
        <v>93</v>
      </c>
      <c r="F112" t="s">
        <v>86</v>
      </c>
      <c r="G112" t="s">
        <v>87</v>
      </c>
      <c r="H112" t="s">
        <v>84</v>
      </c>
      <c r="I112">
        <v>49</v>
      </c>
      <c r="J112">
        <v>96093</v>
      </c>
      <c r="K112">
        <v>4</v>
      </c>
      <c r="L112">
        <v>12</v>
      </c>
      <c r="M112">
        <v>12</v>
      </c>
      <c r="N112">
        <v>7</v>
      </c>
      <c r="O112">
        <v>45</v>
      </c>
      <c r="P112" s="2">
        <v>36755</v>
      </c>
      <c r="Q112" t="s">
        <v>253</v>
      </c>
    </row>
    <row r="113" spans="1:17">
      <c r="A113">
        <v>112</v>
      </c>
      <c r="B113" t="s">
        <v>102</v>
      </c>
      <c r="C113" t="s">
        <v>85</v>
      </c>
      <c r="D113" t="s">
        <v>77</v>
      </c>
      <c r="E113" t="s">
        <v>71</v>
      </c>
      <c r="F113" t="s">
        <v>83</v>
      </c>
      <c r="G113" t="s">
        <v>73</v>
      </c>
      <c r="H113" t="s">
        <v>80</v>
      </c>
      <c r="I113">
        <v>22</v>
      </c>
      <c r="J113">
        <v>59689</v>
      </c>
      <c r="K113">
        <v>1</v>
      </c>
      <c r="L113">
        <v>19</v>
      </c>
      <c r="M113">
        <v>11</v>
      </c>
      <c r="N113">
        <v>4</v>
      </c>
      <c r="O113">
        <v>59</v>
      </c>
      <c r="P113" s="2">
        <v>41741</v>
      </c>
      <c r="Q113" t="s">
        <v>254</v>
      </c>
    </row>
    <row r="114" spans="1:17">
      <c r="A114">
        <v>113</v>
      </c>
      <c r="B114" t="s">
        <v>75</v>
      </c>
      <c r="C114" t="s">
        <v>69</v>
      </c>
      <c r="D114" t="s">
        <v>90</v>
      </c>
      <c r="E114" t="s">
        <v>93</v>
      </c>
      <c r="F114" t="s">
        <v>86</v>
      </c>
      <c r="G114" t="s">
        <v>73</v>
      </c>
      <c r="H114" t="s">
        <v>74</v>
      </c>
      <c r="I114">
        <v>29</v>
      </c>
      <c r="J114">
        <v>78651</v>
      </c>
      <c r="K114">
        <v>1</v>
      </c>
      <c r="L114">
        <v>9</v>
      </c>
      <c r="M114">
        <v>1</v>
      </c>
      <c r="N114">
        <v>3</v>
      </c>
      <c r="O114">
        <v>32</v>
      </c>
      <c r="P114" s="2">
        <v>40567</v>
      </c>
      <c r="Q114" t="s">
        <v>255</v>
      </c>
    </row>
    <row r="115" spans="1:17">
      <c r="A115">
        <v>114</v>
      </c>
      <c r="B115" t="s">
        <v>75</v>
      </c>
      <c r="C115" t="s">
        <v>76</v>
      </c>
      <c r="D115" t="s">
        <v>90</v>
      </c>
      <c r="E115" t="s">
        <v>91</v>
      </c>
      <c r="F115" t="s">
        <v>72</v>
      </c>
      <c r="G115" t="s">
        <v>79</v>
      </c>
      <c r="H115" t="s">
        <v>80</v>
      </c>
      <c r="I115">
        <v>58</v>
      </c>
      <c r="J115">
        <v>43893</v>
      </c>
      <c r="K115">
        <v>26</v>
      </c>
      <c r="L115">
        <v>7</v>
      </c>
      <c r="M115">
        <v>6</v>
      </c>
      <c r="N115">
        <v>3</v>
      </c>
      <c r="O115">
        <v>42</v>
      </c>
      <c r="P115" s="2">
        <v>41744</v>
      </c>
      <c r="Q115" t="s">
        <v>256</v>
      </c>
    </row>
    <row r="116" spans="1:17">
      <c r="A116">
        <v>115</v>
      </c>
      <c r="B116" t="s">
        <v>75</v>
      </c>
      <c r="C116" t="s">
        <v>69</v>
      </c>
      <c r="D116" t="s">
        <v>70</v>
      </c>
      <c r="E116" t="s">
        <v>71</v>
      </c>
      <c r="F116" t="s">
        <v>78</v>
      </c>
      <c r="G116" t="s">
        <v>79</v>
      </c>
      <c r="H116" t="s">
        <v>89</v>
      </c>
      <c r="I116">
        <v>53</v>
      </c>
      <c r="J116">
        <v>96418</v>
      </c>
      <c r="K116">
        <v>20</v>
      </c>
      <c r="L116">
        <v>14</v>
      </c>
      <c r="M116">
        <v>3</v>
      </c>
      <c r="N116">
        <v>9</v>
      </c>
      <c r="O116">
        <v>39</v>
      </c>
      <c r="P116" s="2">
        <v>45152</v>
      </c>
      <c r="Q116" t="s">
        <v>257</v>
      </c>
    </row>
    <row r="117" spans="1:17">
      <c r="A117">
        <v>116</v>
      </c>
      <c r="B117" t="s">
        <v>81</v>
      </c>
      <c r="C117" t="s">
        <v>69</v>
      </c>
      <c r="D117" t="s">
        <v>70</v>
      </c>
      <c r="E117" t="s">
        <v>93</v>
      </c>
      <c r="F117" t="s">
        <v>86</v>
      </c>
      <c r="G117" t="s">
        <v>73</v>
      </c>
      <c r="H117" t="s">
        <v>74</v>
      </c>
      <c r="I117">
        <v>64</v>
      </c>
      <c r="J117">
        <v>90011</v>
      </c>
      <c r="K117">
        <v>23</v>
      </c>
      <c r="L117">
        <v>19</v>
      </c>
      <c r="M117">
        <v>8</v>
      </c>
      <c r="N117">
        <v>5</v>
      </c>
      <c r="O117">
        <v>56</v>
      </c>
      <c r="P117" s="2">
        <v>42314</v>
      </c>
      <c r="Q117" t="s">
        <v>258</v>
      </c>
    </row>
    <row r="118" spans="1:17">
      <c r="A118">
        <v>117</v>
      </c>
      <c r="B118" t="s">
        <v>102</v>
      </c>
      <c r="C118" t="s">
        <v>85</v>
      </c>
      <c r="D118" t="s">
        <v>77</v>
      </c>
      <c r="E118" t="s">
        <v>93</v>
      </c>
      <c r="F118" t="s">
        <v>99</v>
      </c>
      <c r="G118" t="s">
        <v>79</v>
      </c>
      <c r="H118" t="s">
        <v>89</v>
      </c>
      <c r="I118">
        <v>58</v>
      </c>
      <c r="J118">
        <v>68635</v>
      </c>
      <c r="K118">
        <v>10</v>
      </c>
      <c r="L118">
        <v>19</v>
      </c>
      <c r="M118">
        <v>6</v>
      </c>
      <c r="N118">
        <v>3</v>
      </c>
      <c r="O118">
        <v>47</v>
      </c>
      <c r="P118" s="2">
        <v>38802</v>
      </c>
      <c r="Q118" t="s">
        <v>259</v>
      </c>
    </row>
    <row r="119" spans="1:17">
      <c r="A119">
        <v>118</v>
      </c>
      <c r="B119" t="s">
        <v>81</v>
      </c>
      <c r="C119" t="s">
        <v>76</v>
      </c>
      <c r="D119" t="s">
        <v>70</v>
      </c>
      <c r="E119" t="s">
        <v>82</v>
      </c>
      <c r="F119" t="s">
        <v>78</v>
      </c>
      <c r="G119" t="s">
        <v>73</v>
      </c>
      <c r="H119" t="s">
        <v>74</v>
      </c>
      <c r="I119">
        <v>25</v>
      </c>
      <c r="J119">
        <v>86115</v>
      </c>
      <c r="K119">
        <v>11</v>
      </c>
      <c r="L119">
        <v>2</v>
      </c>
      <c r="M119">
        <v>12</v>
      </c>
      <c r="N119">
        <v>5</v>
      </c>
      <c r="O119">
        <v>36</v>
      </c>
      <c r="P119" s="2">
        <v>36763</v>
      </c>
      <c r="Q119" t="s">
        <v>260</v>
      </c>
    </row>
    <row r="120" spans="1:17">
      <c r="A120">
        <v>119</v>
      </c>
      <c r="B120" t="s">
        <v>68</v>
      </c>
      <c r="C120" t="s">
        <v>85</v>
      </c>
      <c r="D120" t="s">
        <v>77</v>
      </c>
      <c r="E120" t="s">
        <v>93</v>
      </c>
      <c r="F120" t="s">
        <v>83</v>
      </c>
      <c r="G120" t="s">
        <v>87</v>
      </c>
      <c r="H120" t="s">
        <v>80</v>
      </c>
      <c r="I120">
        <v>51</v>
      </c>
      <c r="J120">
        <v>108405</v>
      </c>
      <c r="K120">
        <v>5</v>
      </c>
      <c r="L120">
        <v>9</v>
      </c>
      <c r="M120">
        <v>2</v>
      </c>
      <c r="N120">
        <v>2</v>
      </c>
      <c r="O120">
        <v>47</v>
      </c>
      <c r="P120" s="2">
        <v>42891</v>
      </c>
      <c r="Q120" t="s">
        <v>261</v>
      </c>
    </row>
    <row r="121" spans="1:17">
      <c r="A121">
        <v>120</v>
      </c>
      <c r="B121" t="s">
        <v>81</v>
      </c>
      <c r="C121" t="s">
        <v>76</v>
      </c>
      <c r="D121" t="s">
        <v>90</v>
      </c>
      <c r="E121" t="s">
        <v>71</v>
      </c>
      <c r="F121" t="s">
        <v>99</v>
      </c>
      <c r="G121" t="s">
        <v>87</v>
      </c>
      <c r="H121" t="s">
        <v>74</v>
      </c>
      <c r="I121">
        <v>27</v>
      </c>
      <c r="J121">
        <v>102702</v>
      </c>
      <c r="K121">
        <v>1</v>
      </c>
      <c r="L121">
        <v>13</v>
      </c>
      <c r="M121">
        <v>6</v>
      </c>
      <c r="N121">
        <v>4</v>
      </c>
      <c r="O121">
        <v>21</v>
      </c>
      <c r="P121" s="2">
        <v>40137</v>
      </c>
      <c r="Q121" t="s">
        <v>262</v>
      </c>
    </row>
    <row r="122" spans="1:17">
      <c r="A122">
        <v>121</v>
      </c>
      <c r="B122" t="s">
        <v>102</v>
      </c>
      <c r="C122" t="s">
        <v>76</v>
      </c>
      <c r="D122" t="s">
        <v>90</v>
      </c>
      <c r="E122" t="s">
        <v>71</v>
      </c>
      <c r="F122" t="s">
        <v>78</v>
      </c>
      <c r="G122" t="s">
        <v>79</v>
      </c>
      <c r="H122" t="s">
        <v>74</v>
      </c>
      <c r="I122">
        <v>40</v>
      </c>
      <c r="J122">
        <v>108518</v>
      </c>
      <c r="K122">
        <v>17</v>
      </c>
      <c r="L122">
        <v>15</v>
      </c>
      <c r="M122">
        <v>7</v>
      </c>
      <c r="N122">
        <v>2</v>
      </c>
      <c r="O122">
        <v>44</v>
      </c>
      <c r="P122" s="2">
        <v>36680</v>
      </c>
      <c r="Q122" t="s">
        <v>263</v>
      </c>
    </row>
    <row r="123" spans="1:17">
      <c r="A123">
        <v>122</v>
      </c>
      <c r="B123" t="s">
        <v>102</v>
      </c>
      <c r="C123" t="s">
        <v>76</v>
      </c>
      <c r="D123" t="s">
        <v>98</v>
      </c>
      <c r="E123" t="s">
        <v>82</v>
      </c>
      <c r="F123" t="s">
        <v>99</v>
      </c>
      <c r="G123" t="s">
        <v>73</v>
      </c>
      <c r="H123" t="s">
        <v>97</v>
      </c>
      <c r="I123">
        <v>53</v>
      </c>
      <c r="J123">
        <v>102805</v>
      </c>
      <c r="K123">
        <v>22</v>
      </c>
      <c r="L123">
        <v>3</v>
      </c>
      <c r="M123">
        <v>5</v>
      </c>
      <c r="N123">
        <v>2</v>
      </c>
      <c r="O123">
        <v>25</v>
      </c>
      <c r="P123" s="2">
        <v>37585</v>
      </c>
      <c r="Q123" t="s">
        <v>264</v>
      </c>
    </row>
    <row r="124" spans="1:17">
      <c r="A124">
        <v>123</v>
      </c>
      <c r="B124" t="s">
        <v>68</v>
      </c>
      <c r="C124" t="s">
        <v>76</v>
      </c>
      <c r="D124" t="s">
        <v>90</v>
      </c>
      <c r="E124" t="s">
        <v>71</v>
      </c>
      <c r="F124" t="s">
        <v>83</v>
      </c>
      <c r="G124" t="s">
        <v>73</v>
      </c>
      <c r="H124" t="s">
        <v>92</v>
      </c>
      <c r="I124">
        <v>30</v>
      </c>
      <c r="J124">
        <v>88954</v>
      </c>
      <c r="K124">
        <v>34</v>
      </c>
      <c r="L124">
        <v>11</v>
      </c>
      <c r="M124">
        <v>3</v>
      </c>
      <c r="N124">
        <v>8</v>
      </c>
      <c r="O124">
        <v>30</v>
      </c>
      <c r="P124" s="2">
        <v>43149</v>
      </c>
      <c r="Q124" t="s">
        <v>265</v>
      </c>
    </row>
    <row r="125" spans="1:17">
      <c r="A125">
        <v>124</v>
      </c>
      <c r="B125" t="s">
        <v>102</v>
      </c>
      <c r="C125" t="s">
        <v>76</v>
      </c>
      <c r="D125" t="s">
        <v>70</v>
      </c>
      <c r="E125" t="s">
        <v>91</v>
      </c>
      <c r="F125" t="s">
        <v>72</v>
      </c>
      <c r="G125" t="s">
        <v>79</v>
      </c>
      <c r="H125" t="s">
        <v>92</v>
      </c>
      <c r="I125">
        <v>33</v>
      </c>
      <c r="J125">
        <v>58064</v>
      </c>
      <c r="K125">
        <v>29</v>
      </c>
      <c r="L125">
        <v>14</v>
      </c>
      <c r="M125">
        <v>4</v>
      </c>
      <c r="N125">
        <v>1</v>
      </c>
      <c r="O125">
        <v>57</v>
      </c>
      <c r="P125" s="2">
        <v>43869</v>
      </c>
      <c r="Q125" t="s">
        <v>266</v>
      </c>
    </row>
    <row r="126" spans="1:17">
      <c r="A126">
        <v>125</v>
      </c>
      <c r="B126" t="s">
        <v>102</v>
      </c>
      <c r="C126" t="s">
        <v>69</v>
      </c>
      <c r="D126" t="s">
        <v>90</v>
      </c>
      <c r="E126" t="s">
        <v>71</v>
      </c>
      <c r="F126" t="s">
        <v>83</v>
      </c>
      <c r="G126" t="s">
        <v>73</v>
      </c>
      <c r="H126" t="s">
        <v>84</v>
      </c>
      <c r="I126">
        <v>32</v>
      </c>
      <c r="J126">
        <v>109063</v>
      </c>
      <c r="K126">
        <v>4</v>
      </c>
      <c r="L126">
        <v>8</v>
      </c>
      <c r="M126">
        <v>4</v>
      </c>
      <c r="N126">
        <v>7</v>
      </c>
      <c r="O126">
        <v>25</v>
      </c>
      <c r="P126" s="2">
        <v>40205</v>
      </c>
      <c r="Q126" t="s">
        <v>267</v>
      </c>
    </row>
    <row r="127" spans="1:17">
      <c r="A127">
        <v>126</v>
      </c>
      <c r="B127" t="s">
        <v>75</v>
      </c>
      <c r="C127" t="s">
        <v>85</v>
      </c>
      <c r="D127" t="s">
        <v>77</v>
      </c>
      <c r="E127" t="s">
        <v>71</v>
      </c>
      <c r="F127" t="s">
        <v>83</v>
      </c>
      <c r="G127" t="s">
        <v>87</v>
      </c>
      <c r="H127" t="s">
        <v>84</v>
      </c>
      <c r="I127">
        <v>37</v>
      </c>
      <c r="J127">
        <v>32454</v>
      </c>
      <c r="K127">
        <v>5</v>
      </c>
      <c r="L127">
        <v>18</v>
      </c>
      <c r="M127">
        <v>6</v>
      </c>
      <c r="N127">
        <v>5</v>
      </c>
      <c r="O127">
        <v>30</v>
      </c>
      <c r="P127" s="2">
        <v>38822</v>
      </c>
      <c r="Q127" t="s">
        <v>268</v>
      </c>
    </row>
    <row r="128" spans="1:17">
      <c r="A128">
        <v>127</v>
      </c>
      <c r="B128" t="s">
        <v>68</v>
      </c>
      <c r="C128" t="s">
        <v>69</v>
      </c>
      <c r="D128" t="s">
        <v>90</v>
      </c>
      <c r="E128" t="s">
        <v>93</v>
      </c>
      <c r="F128" t="s">
        <v>99</v>
      </c>
      <c r="G128" t="s">
        <v>79</v>
      </c>
      <c r="H128" t="s">
        <v>97</v>
      </c>
      <c r="I128">
        <v>22</v>
      </c>
      <c r="J128">
        <v>50878</v>
      </c>
      <c r="K128">
        <v>11</v>
      </c>
      <c r="L128">
        <v>19</v>
      </c>
      <c r="M128">
        <v>10</v>
      </c>
      <c r="N128">
        <v>8</v>
      </c>
      <c r="O128">
        <v>33</v>
      </c>
      <c r="P128" s="2">
        <v>45180</v>
      </c>
      <c r="Q128" t="s">
        <v>269</v>
      </c>
    </row>
    <row r="129" spans="1:17">
      <c r="A129">
        <v>128</v>
      </c>
      <c r="B129" t="s">
        <v>88</v>
      </c>
      <c r="C129" t="s">
        <v>76</v>
      </c>
      <c r="D129" t="s">
        <v>98</v>
      </c>
      <c r="E129" t="s">
        <v>93</v>
      </c>
      <c r="F129" t="s">
        <v>94</v>
      </c>
      <c r="G129" t="s">
        <v>79</v>
      </c>
      <c r="H129" t="s">
        <v>84</v>
      </c>
      <c r="I129">
        <v>42</v>
      </c>
      <c r="J129">
        <v>81098</v>
      </c>
      <c r="K129">
        <v>21</v>
      </c>
      <c r="L129">
        <v>16</v>
      </c>
      <c r="M129">
        <v>1</v>
      </c>
      <c r="N129">
        <v>1</v>
      </c>
      <c r="O129">
        <v>21</v>
      </c>
      <c r="P129" s="2">
        <v>40916</v>
      </c>
      <c r="Q129" t="s">
        <v>270</v>
      </c>
    </row>
    <row r="130" spans="1:17">
      <c r="A130">
        <v>129</v>
      </c>
      <c r="B130" t="s">
        <v>88</v>
      </c>
      <c r="C130" t="s">
        <v>85</v>
      </c>
      <c r="D130" t="s">
        <v>90</v>
      </c>
      <c r="E130" t="s">
        <v>71</v>
      </c>
      <c r="F130" t="s">
        <v>96</v>
      </c>
      <c r="G130" t="s">
        <v>73</v>
      </c>
      <c r="H130" t="s">
        <v>89</v>
      </c>
      <c r="I130">
        <v>51</v>
      </c>
      <c r="J130">
        <v>92154</v>
      </c>
      <c r="K130">
        <v>35</v>
      </c>
      <c r="L130">
        <v>2</v>
      </c>
      <c r="M130">
        <v>11</v>
      </c>
      <c r="N130">
        <v>7</v>
      </c>
      <c r="O130">
        <v>59</v>
      </c>
      <c r="P130" s="2">
        <v>40734</v>
      </c>
      <c r="Q130" t="s">
        <v>271</v>
      </c>
    </row>
    <row r="131" spans="1:17">
      <c r="A131">
        <v>130</v>
      </c>
      <c r="B131" t="s">
        <v>102</v>
      </c>
      <c r="C131" t="s">
        <v>76</v>
      </c>
      <c r="D131" t="s">
        <v>77</v>
      </c>
      <c r="E131" t="s">
        <v>82</v>
      </c>
      <c r="F131" t="s">
        <v>86</v>
      </c>
      <c r="G131" t="s">
        <v>79</v>
      </c>
      <c r="H131" t="s">
        <v>80</v>
      </c>
      <c r="I131">
        <v>34</v>
      </c>
      <c r="J131">
        <v>42991</v>
      </c>
      <c r="K131">
        <v>12</v>
      </c>
      <c r="L131">
        <v>8</v>
      </c>
      <c r="M131">
        <v>4</v>
      </c>
      <c r="N131">
        <v>5</v>
      </c>
      <c r="O131">
        <v>22</v>
      </c>
      <c r="P131" s="2">
        <v>36314</v>
      </c>
      <c r="Q131" t="s">
        <v>272</v>
      </c>
    </row>
    <row r="132" spans="1:17">
      <c r="A132">
        <v>131</v>
      </c>
      <c r="B132" t="s">
        <v>88</v>
      </c>
      <c r="C132" t="s">
        <v>85</v>
      </c>
      <c r="D132" t="s">
        <v>77</v>
      </c>
      <c r="E132" t="s">
        <v>93</v>
      </c>
      <c r="F132" t="s">
        <v>86</v>
      </c>
      <c r="G132" t="s">
        <v>73</v>
      </c>
      <c r="H132" t="s">
        <v>101</v>
      </c>
      <c r="I132">
        <v>55</v>
      </c>
      <c r="J132">
        <v>98344</v>
      </c>
      <c r="K132">
        <v>26</v>
      </c>
      <c r="L132">
        <v>6</v>
      </c>
      <c r="M132">
        <v>10</v>
      </c>
      <c r="N132">
        <v>4</v>
      </c>
      <c r="O132">
        <v>54</v>
      </c>
      <c r="P132" s="2">
        <v>42360</v>
      </c>
      <c r="Q132" t="s">
        <v>273</v>
      </c>
    </row>
    <row r="133" spans="1:17">
      <c r="A133">
        <v>132</v>
      </c>
      <c r="B133" t="s">
        <v>88</v>
      </c>
      <c r="C133" t="s">
        <v>69</v>
      </c>
      <c r="D133" t="s">
        <v>70</v>
      </c>
      <c r="E133" t="s">
        <v>82</v>
      </c>
      <c r="F133" t="s">
        <v>72</v>
      </c>
      <c r="G133" t="s">
        <v>73</v>
      </c>
      <c r="H133" t="s">
        <v>89</v>
      </c>
      <c r="I133">
        <v>25</v>
      </c>
      <c r="J133">
        <v>66593</v>
      </c>
      <c r="K133">
        <v>19</v>
      </c>
      <c r="L133">
        <v>12</v>
      </c>
      <c r="M133">
        <v>13</v>
      </c>
      <c r="N133">
        <v>7</v>
      </c>
      <c r="O133">
        <v>52</v>
      </c>
      <c r="P133" s="2">
        <v>41630</v>
      </c>
      <c r="Q133" t="s">
        <v>274</v>
      </c>
    </row>
    <row r="134" spans="1:17">
      <c r="A134">
        <v>133</v>
      </c>
      <c r="B134" t="s">
        <v>102</v>
      </c>
      <c r="C134" t="s">
        <v>85</v>
      </c>
      <c r="D134" t="s">
        <v>90</v>
      </c>
      <c r="E134" t="s">
        <v>71</v>
      </c>
      <c r="F134" t="s">
        <v>72</v>
      </c>
      <c r="G134" t="s">
        <v>73</v>
      </c>
      <c r="H134" t="s">
        <v>101</v>
      </c>
      <c r="I134">
        <v>49</v>
      </c>
      <c r="J134">
        <v>66304</v>
      </c>
      <c r="K134">
        <v>7</v>
      </c>
      <c r="L134">
        <v>15</v>
      </c>
      <c r="M134">
        <v>4</v>
      </c>
      <c r="N134">
        <v>2</v>
      </c>
      <c r="O134">
        <v>43</v>
      </c>
      <c r="P134" s="2">
        <v>42197</v>
      </c>
      <c r="Q134" t="s">
        <v>275</v>
      </c>
    </row>
    <row r="135" spans="1:17">
      <c r="A135">
        <v>134</v>
      </c>
      <c r="B135" t="s">
        <v>88</v>
      </c>
      <c r="C135" t="s">
        <v>85</v>
      </c>
      <c r="D135" t="s">
        <v>77</v>
      </c>
      <c r="E135" t="s">
        <v>71</v>
      </c>
      <c r="F135" t="s">
        <v>86</v>
      </c>
      <c r="G135" t="s">
        <v>73</v>
      </c>
      <c r="H135" t="s">
        <v>101</v>
      </c>
      <c r="I135">
        <v>59</v>
      </c>
      <c r="J135">
        <v>60386</v>
      </c>
      <c r="K135">
        <v>7</v>
      </c>
      <c r="L135">
        <v>8</v>
      </c>
      <c r="M135">
        <v>10</v>
      </c>
      <c r="N135">
        <v>1</v>
      </c>
      <c r="O135">
        <v>38</v>
      </c>
      <c r="P135" s="2">
        <v>39130</v>
      </c>
      <c r="Q135" t="s">
        <v>276</v>
      </c>
    </row>
    <row r="136" spans="1:17">
      <c r="A136">
        <v>135</v>
      </c>
      <c r="B136" t="s">
        <v>81</v>
      </c>
      <c r="C136" t="s">
        <v>85</v>
      </c>
      <c r="D136" t="s">
        <v>98</v>
      </c>
      <c r="E136" t="s">
        <v>91</v>
      </c>
      <c r="F136" t="s">
        <v>96</v>
      </c>
      <c r="G136" t="s">
        <v>73</v>
      </c>
      <c r="H136" t="s">
        <v>97</v>
      </c>
      <c r="I136">
        <v>52</v>
      </c>
      <c r="J136">
        <v>85220</v>
      </c>
      <c r="K136">
        <v>26</v>
      </c>
      <c r="L136">
        <v>4</v>
      </c>
      <c r="M136">
        <v>1</v>
      </c>
      <c r="N136">
        <v>1</v>
      </c>
      <c r="O136">
        <v>37</v>
      </c>
      <c r="P136" s="2">
        <v>41852</v>
      </c>
      <c r="Q136" t="s">
        <v>277</v>
      </c>
    </row>
    <row r="137" spans="1:17">
      <c r="A137">
        <v>136</v>
      </c>
      <c r="B137" t="s">
        <v>95</v>
      </c>
      <c r="C137" t="s">
        <v>85</v>
      </c>
      <c r="D137" t="s">
        <v>70</v>
      </c>
      <c r="E137" t="s">
        <v>93</v>
      </c>
      <c r="F137" t="s">
        <v>86</v>
      </c>
      <c r="G137" t="s">
        <v>79</v>
      </c>
      <c r="H137" t="s">
        <v>89</v>
      </c>
      <c r="I137">
        <v>48</v>
      </c>
      <c r="J137">
        <v>99338</v>
      </c>
      <c r="K137">
        <v>5</v>
      </c>
      <c r="L137">
        <v>15</v>
      </c>
      <c r="M137">
        <v>9</v>
      </c>
      <c r="N137">
        <v>1</v>
      </c>
      <c r="O137">
        <v>43</v>
      </c>
      <c r="P137" s="2">
        <v>35417</v>
      </c>
      <c r="Q137" t="s">
        <v>278</v>
      </c>
    </row>
    <row r="138" spans="1:17">
      <c r="A138">
        <v>137</v>
      </c>
      <c r="B138" t="s">
        <v>68</v>
      </c>
      <c r="C138" t="s">
        <v>85</v>
      </c>
      <c r="D138" t="s">
        <v>98</v>
      </c>
      <c r="E138" t="s">
        <v>71</v>
      </c>
      <c r="F138" t="s">
        <v>94</v>
      </c>
      <c r="G138" t="s">
        <v>87</v>
      </c>
      <c r="H138" t="s">
        <v>97</v>
      </c>
      <c r="I138">
        <v>26</v>
      </c>
      <c r="J138">
        <v>51083</v>
      </c>
      <c r="K138">
        <v>21</v>
      </c>
      <c r="L138">
        <v>17</v>
      </c>
      <c r="M138">
        <v>4</v>
      </c>
      <c r="N138">
        <v>5</v>
      </c>
      <c r="O138">
        <v>54</v>
      </c>
      <c r="P138" s="2">
        <v>39626</v>
      </c>
      <c r="Q138" t="s">
        <v>279</v>
      </c>
    </row>
    <row r="139" spans="1:17">
      <c r="A139">
        <v>138</v>
      </c>
      <c r="B139" t="s">
        <v>95</v>
      </c>
      <c r="C139" t="s">
        <v>76</v>
      </c>
      <c r="D139" t="s">
        <v>90</v>
      </c>
      <c r="E139" t="s">
        <v>91</v>
      </c>
      <c r="F139" t="s">
        <v>96</v>
      </c>
      <c r="G139" t="s">
        <v>87</v>
      </c>
      <c r="H139" t="s">
        <v>74</v>
      </c>
      <c r="I139">
        <v>46</v>
      </c>
      <c r="J139">
        <v>48354</v>
      </c>
      <c r="K139">
        <v>14</v>
      </c>
      <c r="L139">
        <v>13</v>
      </c>
      <c r="M139">
        <v>7</v>
      </c>
      <c r="N139">
        <v>7</v>
      </c>
      <c r="O139">
        <v>20</v>
      </c>
      <c r="P139" s="2">
        <v>44600</v>
      </c>
      <c r="Q139" t="s">
        <v>280</v>
      </c>
    </row>
    <row r="140" spans="1:17">
      <c r="A140">
        <v>139</v>
      </c>
      <c r="B140" t="s">
        <v>102</v>
      </c>
      <c r="C140" t="s">
        <v>85</v>
      </c>
      <c r="D140" t="s">
        <v>90</v>
      </c>
      <c r="E140" t="s">
        <v>93</v>
      </c>
      <c r="F140" t="s">
        <v>72</v>
      </c>
      <c r="G140" t="s">
        <v>79</v>
      </c>
      <c r="H140" t="s">
        <v>101</v>
      </c>
      <c r="I140">
        <v>24</v>
      </c>
      <c r="J140">
        <v>52190</v>
      </c>
      <c r="K140">
        <v>4</v>
      </c>
      <c r="L140">
        <v>18</v>
      </c>
      <c r="M140">
        <v>12</v>
      </c>
      <c r="N140">
        <v>2</v>
      </c>
      <c r="O140">
        <v>55</v>
      </c>
      <c r="P140" s="2">
        <v>40948</v>
      </c>
      <c r="Q140" t="s">
        <v>281</v>
      </c>
    </row>
    <row r="141" spans="1:17">
      <c r="A141">
        <v>140</v>
      </c>
      <c r="B141" t="s">
        <v>75</v>
      </c>
      <c r="C141" t="s">
        <v>85</v>
      </c>
      <c r="D141" t="s">
        <v>90</v>
      </c>
      <c r="E141" t="s">
        <v>71</v>
      </c>
      <c r="F141" t="s">
        <v>78</v>
      </c>
      <c r="G141" t="s">
        <v>79</v>
      </c>
      <c r="H141" t="s">
        <v>80</v>
      </c>
      <c r="I141">
        <v>54</v>
      </c>
      <c r="J141">
        <v>36142</v>
      </c>
      <c r="K141">
        <v>23</v>
      </c>
      <c r="L141">
        <v>2</v>
      </c>
      <c r="M141">
        <v>14</v>
      </c>
      <c r="N141">
        <v>8</v>
      </c>
      <c r="O141">
        <v>44</v>
      </c>
      <c r="P141" s="2">
        <v>35547</v>
      </c>
      <c r="Q141" t="s">
        <v>282</v>
      </c>
    </row>
    <row r="142" spans="1:17">
      <c r="A142">
        <v>141</v>
      </c>
      <c r="B142" t="s">
        <v>68</v>
      </c>
      <c r="C142" t="s">
        <v>69</v>
      </c>
      <c r="D142" t="s">
        <v>70</v>
      </c>
      <c r="E142" t="s">
        <v>71</v>
      </c>
      <c r="F142" t="s">
        <v>99</v>
      </c>
      <c r="G142" t="s">
        <v>87</v>
      </c>
      <c r="H142" t="s">
        <v>84</v>
      </c>
      <c r="I142">
        <v>25</v>
      </c>
      <c r="J142">
        <v>58398</v>
      </c>
      <c r="K142">
        <v>20</v>
      </c>
      <c r="L142">
        <v>13</v>
      </c>
      <c r="M142">
        <v>3</v>
      </c>
      <c r="N142">
        <v>4</v>
      </c>
      <c r="O142">
        <v>53</v>
      </c>
      <c r="P142" s="2">
        <v>44226</v>
      </c>
      <c r="Q142" t="s">
        <v>283</v>
      </c>
    </row>
    <row r="143" spans="1:17">
      <c r="A143">
        <v>142</v>
      </c>
      <c r="B143" t="s">
        <v>102</v>
      </c>
      <c r="C143" t="s">
        <v>85</v>
      </c>
      <c r="D143" t="s">
        <v>77</v>
      </c>
      <c r="E143" t="s">
        <v>93</v>
      </c>
      <c r="F143" t="s">
        <v>94</v>
      </c>
      <c r="G143" t="s">
        <v>87</v>
      </c>
      <c r="H143" t="s">
        <v>80</v>
      </c>
      <c r="I143">
        <v>46</v>
      </c>
      <c r="J143">
        <v>81971</v>
      </c>
      <c r="K143">
        <v>15</v>
      </c>
      <c r="L143">
        <v>13</v>
      </c>
      <c r="M143">
        <v>10</v>
      </c>
      <c r="N143">
        <v>3</v>
      </c>
      <c r="O143">
        <v>44</v>
      </c>
      <c r="P143" s="2">
        <v>34903</v>
      </c>
      <c r="Q143" t="s">
        <v>284</v>
      </c>
    </row>
    <row r="144" spans="1:17">
      <c r="A144">
        <v>143</v>
      </c>
      <c r="B144" t="s">
        <v>75</v>
      </c>
      <c r="C144" t="s">
        <v>69</v>
      </c>
      <c r="D144" t="s">
        <v>70</v>
      </c>
      <c r="E144" t="s">
        <v>93</v>
      </c>
      <c r="F144" t="s">
        <v>94</v>
      </c>
      <c r="G144" t="s">
        <v>87</v>
      </c>
      <c r="H144" t="s">
        <v>84</v>
      </c>
      <c r="I144">
        <v>41</v>
      </c>
      <c r="J144">
        <v>71862</v>
      </c>
      <c r="K144">
        <v>29</v>
      </c>
      <c r="L144">
        <v>15</v>
      </c>
      <c r="M144">
        <v>12</v>
      </c>
      <c r="N144">
        <v>8</v>
      </c>
      <c r="O144">
        <v>35</v>
      </c>
      <c r="P144" s="2">
        <v>40836</v>
      </c>
      <c r="Q144" t="s">
        <v>285</v>
      </c>
    </row>
    <row r="145" spans="1:17">
      <c r="A145">
        <v>144</v>
      </c>
      <c r="B145" t="s">
        <v>95</v>
      </c>
      <c r="C145" t="s">
        <v>76</v>
      </c>
      <c r="D145" t="s">
        <v>98</v>
      </c>
      <c r="E145" t="s">
        <v>93</v>
      </c>
      <c r="F145" t="s">
        <v>72</v>
      </c>
      <c r="G145" t="s">
        <v>87</v>
      </c>
      <c r="H145" t="s">
        <v>101</v>
      </c>
      <c r="I145">
        <v>55</v>
      </c>
      <c r="J145">
        <v>83410</v>
      </c>
      <c r="K145">
        <v>8</v>
      </c>
      <c r="L145">
        <v>10</v>
      </c>
      <c r="M145">
        <v>3</v>
      </c>
      <c r="N145">
        <v>2</v>
      </c>
      <c r="O145">
        <v>53</v>
      </c>
      <c r="P145" s="2">
        <v>39246</v>
      </c>
      <c r="Q145" t="s">
        <v>286</v>
      </c>
    </row>
    <row r="146" spans="1:17">
      <c r="A146">
        <v>145</v>
      </c>
      <c r="B146" t="s">
        <v>102</v>
      </c>
      <c r="C146" t="s">
        <v>85</v>
      </c>
      <c r="D146" t="s">
        <v>70</v>
      </c>
      <c r="E146" t="s">
        <v>71</v>
      </c>
      <c r="F146" t="s">
        <v>72</v>
      </c>
      <c r="G146" t="s">
        <v>87</v>
      </c>
      <c r="H146" t="s">
        <v>101</v>
      </c>
      <c r="I146">
        <v>47</v>
      </c>
      <c r="J146">
        <v>49503</v>
      </c>
      <c r="K146">
        <v>19</v>
      </c>
      <c r="L146">
        <v>3</v>
      </c>
      <c r="M146">
        <v>14</v>
      </c>
      <c r="N146">
        <v>3</v>
      </c>
      <c r="O146">
        <v>48</v>
      </c>
      <c r="P146" s="2">
        <v>42433</v>
      </c>
      <c r="Q146" t="s">
        <v>287</v>
      </c>
    </row>
    <row r="147" spans="1:17">
      <c r="A147">
        <v>146</v>
      </c>
      <c r="B147" t="s">
        <v>68</v>
      </c>
      <c r="C147" t="s">
        <v>69</v>
      </c>
      <c r="D147" t="s">
        <v>98</v>
      </c>
      <c r="E147" t="s">
        <v>71</v>
      </c>
      <c r="F147" t="s">
        <v>83</v>
      </c>
      <c r="G147" t="s">
        <v>73</v>
      </c>
      <c r="H147" t="s">
        <v>101</v>
      </c>
      <c r="I147">
        <v>26</v>
      </c>
      <c r="J147">
        <v>78456</v>
      </c>
      <c r="K147">
        <v>39</v>
      </c>
      <c r="L147">
        <v>19</v>
      </c>
      <c r="M147">
        <v>8</v>
      </c>
      <c r="N147">
        <v>3</v>
      </c>
      <c r="O147">
        <v>38</v>
      </c>
      <c r="P147" s="2">
        <v>41393</v>
      </c>
      <c r="Q147" t="s">
        <v>288</v>
      </c>
    </row>
    <row r="148" spans="1:17">
      <c r="A148">
        <v>147</v>
      </c>
      <c r="B148" t="s">
        <v>68</v>
      </c>
      <c r="C148" t="s">
        <v>69</v>
      </c>
      <c r="D148" t="s">
        <v>70</v>
      </c>
      <c r="E148" t="s">
        <v>91</v>
      </c>
      <c r="F148" t="s">
        <v>94</v>
      </c>
      <c r="G148" t="s">
        <v>79</v>
      </c>
      <c r="H148" t="s">
        <v>97</v>
      </c>
      <c r="I148">
        <v>56</v>
      </c>
      <c r="J148">
        <v>112035</v>
      </c>
      <c r="K148">
        <v>28</v>
      </c>
      <c r="L148">
        <v>3</v>
      </c>
      <c r="M148">
        <v>8</v>
      </c>
      <c r="N148">
        <v>1</v>
      </c>
      <c r="O148">
        <v>42</v>
      </c>
      <c r="P148" s="2">
        <v>35115</v>
      </c>
      <c r="Q148" t="s">
        <v>289</v>
      </c>
    </row>
    <row r="149" spans="1:17">
      <c r="A149">
        <v>148</v>
      </c>
      <c r="B149" t="s">
        <v>100</v>
      </c>
      <c r="C149" t="s">
        <v>76</v>
      </c>
      <c r="D149" t="s">
        <v>77</v>
      </c>
      <c r="E149" t="s">
        <v>82</v>
      </c>
      <c r="F149" t="s">
        <v>83</v>
      </c>
      <c r="G149" t="s">
        <v>73</v>
      </c>
      <c r="H149" t="s">
        <v>89</v>
      </c>
      <c r="I149">
        <v>49</v>
      </c>
      <c r="J149">
        <v>38016</v>
      </c>
      <c r="K149">
        <v>27</v>
      </c>
      <c r="L149">
        <v>14</v>
      </c>
      <c r="M149">
        <v>11</v>
      </c>
      <c r="N149">
        <v>6</v>
      </c>
      <c r="O149">
        <v>38</v>
      </c>
      <c r="P149" s="2">
        <v>40335</v>
      </c>
      <c r="Q149" t="s">
        <v>290</v>
      </c>
    </row>
    <row r="150" spans="1:17">
      <c r="A150">
        <v>149</v>
      </c>
      <c r="B150" t="s">
        <v>81</v>
      </c>
      <c r="C150" t="s">
        <v>85</v>
      </c>
      <c r="D150" t="s">
        <v>98</v>
      </c>
      <c r="E150" t="s">
        <v>93</v>
      </c>
      <c r="F150" t="s">
        <v>83</v>
      </c>
      <c r="G150" t="s">
        <v>87</v>
      </c>
      <c r="H150" t="s">
        <v>84</v>
      </c>
      <c r="I150">
        <v>50</v>
      </c>
      <c r="J150">
        <v>32384</v>
      </c>
      <c r="K150">
        <v>4</v>
      </c>
      <c r="L150">
        <v>8</v>
      </c>
      <c r="M150">
        <v>12</v>
      </c>
      <c r="N150">
        <v>2</v>
      </c>
      <c r="O150">
        <v>44</v>
      </c>
      <c r="P150" s="2">
        <v>44588</v>
      </c>
      <c r="Q150" t="s">
        <v>291</v>
      </c>
    </row>
    <row r="151" spans="1:17">
      <c r="A151">
        <v>150</v>
      </c>
      <c r="B151" t="s">
        <v>88</v>
      </c>
      <c r="C151" t="s">
        <v>85</v>
      </c>
      <c r="D151" t="s">
        <v>90</v>
      </c>
      <c r="E151" t="s">
        <v>71</v>
      </c>
      <c r="F151" t="s">
        <v>99</v>
      </c>
      <c r="G151" t="s">
        <v>87</v>
      </c>
      <c r="H151" t="s">
        <v>89</v>
      </c>
      <c r="I151">
        <v>30</v>
      </c>
      <c r="J151">
        <v>92320</v>
      </c>
      <c r="K151">
        <v>15</v>
      </c>
      <c r="L151">
        <v>4</v>
      </c>
      <c r="M151">
        <v>1</v>
      </c>
      <c r="N151">
        <v>1</v>
      </c>
      <c r="O151">
        <v>35</v>
      </c>
      <c r="P151" s="2">
        <v>36735</v>
      </c>
      <c r="Q151" t="s">
        <v>292</v>
      </c>
    </row>
    <row r="152" spans="1:17">
      <c r="A152">
        <v>151</v>
      </c>
      <c r="B152" t="s">
        <v>75</v>
      </c>
      <c r="C152" t="s">
        <v>69</v>
      </c>
      <c r="D152" t="s">
        <v>90</v>
      </c>
      <c r="E152" t="s">
        <v>71</v>
      </c>
      <c r="F152" t="s">
        <v>83</v>
      </c>
      <c r="G152" t="s">
        <v>87</v>
      </c>
      <c r="H152" t="s">
        <v>97</v>
      </c>
      <c r="I152">
        <v>59</v>
      </c>
      <c r="J152">
        <v>45072</v>
      </c>
      <c r="K152">
        <v>35</v>
      </c>
      <c r="L152">
        <v>11</v>
      </c>
      <c r="M152">
        <v>10</v>
      </c>
      <c r="N152">
        <v>2</v>
      </c>
      <c r="O152">
        <v>28</v>
      </c>
      <c r="P152" s="2">
        <v>39435</v>
      </c>
      <c r="Q152" t="s">
        <v>293</v>
      </c>
    </row>
    <row r="153" spans="1:17">
      <c r="A153">
        <v>152</v>
      </c>
      <c r="B153" t="s">
        <v>100</v>
      </c>
      <c r="C153" t="s">
        <v>85</v>
      </c>
      <c r="D153" t="s">
        <v>70</v>
      </c>
      <c r="E153" t="s">
        <v>93</v>
      </c>
      <c r="F153" t="s">
        <v>96</v>
      </c>
      <c r="G153" t="s">
        <v>73</v>
      </c>
      <c r="H153" t="s">
        <v>97</v>
      </c>
      <c r="I153">
        <v>27</v>
      </c>
      <c r="J153">
        <v>110018</v>
      </c>
      <c r="K153">
        <v>37</v>
      </c>
      <c r="L153">
        <v>11</v>
      </c>
      <c r="M153">
        <v>2</v>
      </c>
      <c r="N153">
        <v>6</v>
      </c>
      <c r="O153">
        <v>20</v>
      </c>
      <c r="P153" s="2">
        <v>40530</v>
      </c>
      <c r="Q153" t="s">
        <v>294</v>
      </c>
    </row>
    <row r="154" spans="1:17">
      <c r="A154">
        <v>153</v>
      </c>
      <c r="B154" t="s">
        <v>88</v>
      </c>
      <c r="C154" t="s">
        <v>69</v>
      </c>
      <c r="D154" t="s">
        <v>90</v>
      </c>
      <c r="E154" t="s">
        <v>82</v>
      </c>
      <c r="F154" t="s">
        <v>86</v>
      </c>
      <c r="G154" t="s">
        <v>73</v>
      </c>
      <c r="H154" t="s">
        <v>92</v>
      </c>
      <c r="I154">
        <v>40</v>
      </c>
      <c r="J154">
        <v>70510</v>
      </c>
      <c r="K154">
        <v>1</v>
      </c>
      <c r="L154">
        <v>11</v>
      </c>
      <c r="M154">
        <v>8</v>
      </c>
      <c r="N154">
        <v>4</v>
      </c>
      <c r="O154">
        <v>38</v>
      </c>
      <c r="P154" s="2">
        <v>38666</v>
      </c>
      <c r="Q154" t="s">
        <v>295</v>
      </c>
    </row>
    <row r="155" spans="1:17">
      <c r="A155">
        <v>154</v>
      </c>
      <c r="B155" t="s">
        <v>88</v>
      </c>
      <c r="C155" t="s">
        <v>85</v>
      </c>
      <c r="D155" t="s">
        <v>98</v>
      </c>
      <c r="E155" t="s">
        <v>93</v>
      </c>
      <c r="F155" t="s">
        <v>78</v>
      </c>
      <c r="G155" t="s">
        <v>87</v>
      </c>
      <c r="H155" t="s">
        <v>80</v>
      </c>
      <c r="I155">
        <v>32</v>
      </c>
      <c r="J155">
        <v>78933</v>
      </c>
      <c r="K155">
        <v>3</v>
      </c>
      <c r="L155">
        <v>2</v>
      </c>
      <c r="M155">
        <v>1</v>
      </c>
      <c r="N155">
        <v>6</v>
      </c>
      <c r="O155">
        <v>52</v>
      </c>
      <c r="P155" s="2">
        <v>43384</v>
      </c>
      <c r="Q155" t="s">
        <v>296</v>
      </c>
    </row>
    <row r="156" spans="1:17">
      <c r="A156">
        <v>155</v>
      </c>
      <c r="B156" t="s">
        <v>102</v>
      </c>
      <c r="C156" t="s">
        <v>69</v>
      </c>
      <c r="D156" t="s">
        <v>90</v>
      </c>
      <c r="E156" t="s">
        <v>82</v>
      </c>
      <c r="F156" t="s">
        <v>72</v>
      </c>
      <c r="G156" t="s">
        <v>73</v>
      </c>
      <c r="H156" t="s">
        <v>80</v>
      </c>
      <c r="I156">
        <v>23</v>
      </c>
      <c r="J156">
        <v>51826</v>
      </c>
      <c r="K156">
        <v>24</v>
      </c>
      <c r="L156">
        <v>17</v>
      </c>
      <c r="M156">
        <v>12</v>
      </c>
      <c r="N156">
        <v>9</v>
      </c>
      <c r="O156">
        <v>53</v>
      </c>
      <c r="P156" s="2">
        <v>42258</v>
      </c>
      <c r="Q156" t="s">
        <v>297</v>
      </c>
    </row>
    <row r="157" spans="1:17">
      <c r="A157">
        <v>156</v>
      </c>
      <c r="B157" t="s">
        <v>88</v>
      </c>
      <c r="C157" t="s">
        <v>85</v>
      </c>
      <c r="D157" t="s">
        <v>77</v>
      </c>
      <c r="E157" t="s">
        <v>71</v>
      </c>
      <c r="F157" t="s">
        <v>96</v>
      </c>
      <c r="G157" t="s">
        <v>73</v>
      </c>
      <c r="H157" t="s">
        <v>74</v>
      </c>
      <c r="I157">
        <v>30</v>
      </c>
      <c r="J157">
        <v>98026</v>
      </c>
      <c r="K157">
        <v>27</v>
      </c>
      <c r="L157">
        <v>9</v>
      </c>
      <c r="M157">
        <v>8</v>
      </c>
      <c r="N157">
        <v>8</v>
      </c>
      <c r="O157">
        <v>35</v>
      </c>
      <c r="P157" s="2">
        <v>43518</v>
      </c>
      <c r="Q157" t="s">
        <v>298</v>
      </c>
    </row>
    <row r="158" spans="1:17">
      <c r="A158">
        <v>157</v>
      </c>
      <c r="B158" t="s">
        <v>81</v>
      </c>
      <c r="C158" t="s">
        <v>76</v>
      </c>
      <c r="D158" t="s">
        <v>77</v>
      </c>
      <c r="E158" t="s">
        <v>82</v>
      </c>
      <c r="F158" t="s">
        <v>78</v>
      </c>
      <c r="G158" t="s">
        <v>87</v>
      </c>
      <c r="H158" t="s">
        <v>97</v>
      </c>
      <c r="I158">
        <v>42</v>
      </c>
      <c r="J158">
        <v>55518</v>
      </c>
      <c r="K158">
        <v>36</v>
      </c>
      <c r="L158">
        <v>2</v>
      </c>
      <c r="M158">
        <v>8</v>
      </c>
      <c r="N158">
        <v>1</v>
      </c>
      <c r="O158">
        <v>59</v>
      </c>
      <c r="P158" s="2">
        <v>37081</v>
      </c>
      <c r="Q158" t="s">
        <v>299</v>
      </c>
    </row>
    <row r="159" spans="1:17">
      <c r="A159">
        <v>158</v>
      </c>
      <c r="B159" t="s">
        <v>68</v>
      </c>
      <c r="C159" t="s">
        <v>85</v>
      </c>
      <c r="D159" t="s">
        <v>70</v>
      </c>
      <c r="E159" t="s">
        <v>91</v>
      </c>
      <c r="F159" t="s">
        <v>94</v>
      </c>
      <c r="G159" t="s">
        <v>73</v>
      </c>
      <c r="H159" t="s">
        <v>84</v>
      </c>
      <c r="I159">
        <v>45</v>
      </c>
      <c r="J159">
        <v>54045</v>
      </c>
      <c r="K159">
        <v>34</v>
      </c>
      <c r="L159">
        <v>15</v>
      </c>
      <c r="M159">
        <v>2</v>
      </c>
      <c r="N159">
        <v>8</v>
      </c>
      <c r="O159">
        <v>37</v>
      </c>
      <c r="P159" s="2">
        <v>44246</v>
      </c>
      <c r="Q159" t="s">
        <v>300</v>
      </c>
    </row>
    <row r="160" spans="1:17">
      <c r="A160">
        <v>159</v>
      </c>
      <c r="B160" t="s">
        <v>100</v>
      </c>
      <c r="C160" t="s">
        <v>85</v>
      </c>
      <c r="D160" t="s">
        <v>98</v>
      </c>
      <c r="E160" t="s">
        <v>71</v>
      </c>
      <c r="F160" t="s">
        <v>94</v>
      </c>
      <c r="G160" t="s">
        <v>79</v>
      </c>
      <c r="H160" t="s">
        <v>92</v>
      </c>
      <c r="I160">
        <v>55</v>
      </c>
      <c r="J160">
        <v>80876</v>
      </c>
      <c r="K160">
        <v>29</v>
      </c>
      <c r="L160">
        <v>16</v>
      </c>
      <c r="M160">
        <v>4</v>
      </c>
      <c r="N160">
        <v>9</v>
      </c>
      <c r="O160">
        <v>53</v>
      </c>
      <c r="P160" s="2">
        <v>38488</v>
      </c>
      <c r="Q160" t="s">
        <v>301</v>
      </c>
    </row>
    <row r="161" spans="1:17">
      <c r="A161">
        <v>160</v>
      </c>
      <c r="B161" t="s">
        <v>88</v>
      </c>
      <c r="C161" t="s">
        <v>76</v>
      </c>
      <c r="D161" t="s">
        <v>77</v>
      </c>
      <c r="E161" t="s">
        <v>91</v>
      </c>
      <c r="F161" t="s">
        <v>94</v>
      </c>
      <c r="G161" t="s">
        <v>79</v>
      </c>
      <c r="H161" t="s">
        <v>92</v>
      </c>
      <c r="I161">
        <v>43</v>
      </c>
      <c r="J161">
        <v>81919</v>
      </c>
      <c r="K161">
        <v>24</v>
      </c>
      <c r="L161">
        <v>4</v>
      </c>
      <c r="M161">
        <v>6</v>
      </c>
      <c r="N161">
        <v>6</v>
      </c>
      <c r="O161">
        <v>44</v>
      </c>
      <c r="P161" s="2">
        <v>40556</v>
      </c>
      <c r="Q161" t="s">
        <v>302</v>
      </c>
    </row>
    <row r="162" spans="1:17">
      <c r="A162">
        <v>161</v>
      </c>
      <c r="B162" t="s">
        <v>102</v>
      </c>
      <c r="C162" t="s">
        <v>85</v>
      </c>
      <c r="D162" t="s">
        <v>77</v>
      </c>
      <c r="E162" t="s">
        <v>93</v>
      </c>
      <c r="F162" t="s">
        <v>96</v>
      </c>
      <c r="G162" t="s">
        <v>79</v>
      </c>
      <c r="H162" t="s">
        <v>89</v>
      </c>
      <c r="I162">
        <v>24</v>
      </c>
      <c r="J162">
        <v>57103</v>
      </c>
      <c r="K162">
        <v>24</v>
      </c>
      <c r="L162">
        <v>8</v>
      </c>
      <c r="M162">
        <v>12</v>
      </c>
      <c r="N162">
        <v>5</v>
      </c>
      <c r="O162">
        <v>25</v>
      </c>
      <c r="P162" s="2">
        <v>38770</v>
      </c>
      <c r="Q162" t="s">
        <v>303</v>
      </c>
    </row>
    <row r="163" spans="1:17">
      <c r="A163">
        <v>162</v>
      </c>
      <c r="B163" t="s">
        <v>81</v>
      </c>
      <c r="C163" t="s">
        <v>76</v>
      </c>
      <c r="D163" t="s">
        <v>98</v>
      </c>
      <c r="E163" t="s">
        <v>93</v>
      </c>
      <c r="F163" t="s">
        <v>96</v>
      </c>
      <c r="G163" t="s">
        <v>79</v>
      </c>
      <c r="H163" t="s">
        <v>80</v>
      </c>
      <c r="I163">
        <v>33</v>
      </c>
      <c r="J163">
        <v>66188</v>
      </c>
      <c r="K163">
        <v>4</v>
      </c>
      <c r="L163">
        <v>9</v>
      </c>
      <c r="M163">
        <v>11</v>
      </c>
      <c r="N163">
        <v>6</v>
      </c>
      <c r="O163">
        <v>40</v>
      </c>
      <c r="P163" s="2">
        <v>34798</v>
      </c>
      <c r="Q163" t="s">
        <v>304</v>
      </c>
    </row>
    <row r="164" spans="1:17">
      <c r="A164">
        <v>163</v>
      </c>
      <c r="B164" t="s">
        <v>95</v>
      </c>
      <c r="C164" t="s">
        <v>85</v>
      </c>
      <c r="D164" t="s">
        <v>90</v>
      </c>
      <c r="E164" t="s">
        <v>93</v>
      </c>
      <c r="F164" t="s">
        <v>72</v>
      </c>
      <c r="G164" t="s">
        <v>87</v>
      </c>
      <c r="H164" t="s">
        <v>97</v>
      </c>
      <c r="I164">
        <v>49</v>
      </c>
      <c r="J164">
        <v>35845</v>
      </c>
      <c r="K164">
        <v>3</v>
      </c>
      <c r="L164">
        <v>5</v>
      </c>
      <c r="M164">
        <v>9</v>
      </c>
      <c r="N164">
        <v>6</v>
      </c>
      <c r="O164">
        <v>25</v>
      </c>
      <c r="P164" s="2">
        <v>44598</v>
      </c>
      <c r="Q164" t="s">
        <v>305</v>
      </c>
    </row>
    <row r="165" spans="1:17">
      <c r="A165">
        <v>164</v>
      </c>
      <c r="B165" t="s">
        <v>68</v>
      </c>
      <c r="C165" t="s">
        <v>69</v>
      </c>
      <c r="D165" t="s">
        <v>90</v>
      </c>
      <c r="E165" t="s">
        <v>82</v>
      </c>
      <c r="F165" t="s">
        <v>86</v>
      </c>
      <c r="G165" t="s">
        <v>87</v>
      </c>
      <c r="H165" t="s">
        <v>74</v>
      </c>
      <c r="I165">
        <v>51</v>
      </c>
      <c r="J165">
        <v>116698</v>
      </c>
      <c r="K165">
        <v>34</v>
      </c>
      <c r="L165">
        <v>16</v>
      </c>
      <c r="M165">
        <v>8</v>
      </c>
      <c r="N165">
        <v>9</v>
      </c>
      <c r="O165">
        <v>51</v>
      </c>
      <c r="P165" s="2">
        <v>35869</v>
      </c>
      <c r="Q165" t="s">
        <v>306</v>
      </c>
    </row>
    <row r="166" spans="1:17">
      <c r="A166">
        <v>165</v>
      </c>
      <c r="B166" t="s">
        <v>68</v>
      </c>
      <c r="C166" t="s">
        <v>69</v>
      </c>
      <c r="D166" t="s">
        <v>70</v>
      </c>
      <c r="E166" t="s">
        <v>71</v>
      </c>
      <c r="F166" t="s">
        <v>83</v>
      </c>
      <c r="G166" t="s">
        <v>87</v>
      </c>
      <c r="H166" t="s">
        <v>97</v>
      </c>
      <c r="I166">
        <v>47</v>
      </c>
      <c r="J166">
        <v>66674</v>
      </c>
      <c r="K166">
        <v>23</v>
      </c>
      <c r="L166">
        <v>13</v>
      </c>
      <c r="M166">
        <v>12</v>
      </c>
      <c r="N166">
        <v>4</v>
      </c>
      <c r="O166">
        <v>58</v>
      </c>
      <c r="P166" s="2">
        <v>40160</v>
      </c>
      <c r="Q166" t="s">
        <v>307</v>
      </c>
    </row>
    <row r="167" spans="1:17">
      <c r="A167">
        <v>166</v>
      </c>
      <c r="B167" t="s">
        <v>100</v>
      </c>
      <c r="C167" t="s">
        <v>85</v>
      </c>
      <c r="D167" t="s">
        <v>90</v>
      </c>
      <c r="E167" t="s">
        <v>93</v>
      </c>
      <c r="F167" t="s">
        <v>94</v>
      </c>
      <c r="G167" t="s">
        <v>79</v>
      </c>
      <c r="H167" t="s">
        <v>89</v>
      </c>
      <c r="I167">
        <v>42</v>
      </c>
      <c r="J167">
        <v>49337</v>
      </c>
      <c r="K167">
        <v>23</v>
      </c>
      <c r="L167">
        <v>7</v>
      </c>
      <c r="M167">
        <v>8</v>
      </c>
      <c r="N167">
        <v>2</v>
      </c>
      <c r="O167">
        <v>50</v>
      </c>
      <c r="P167" s="2">
        <v>35164</v>
      </c>
      <c r="Q167" t="s">
        <v>308</v>
      </c>
    </row>
    <row r="168" spans="1:17">
      <c r="A168">
        <v>167</v>
      </c>
      <c r="B168" t="s">
        <v>68</v>
      </c>
      <c r="C168" t="s">
        <v>85</v>
      </c>
      <c r="D168" t="s">
        <v>98</v>
      </c>
      <c r="E168" t="s">
        <v>93</v>
      </c>
      <c r="F168" t="s">
        <v>99</v>
      </c>
      <c r="G168" t="s">
        <v>79</v>
      </c>
      <c r="H168" t="s">
        <v>101</v>
      </c>
      <c r="I168">
        <v>49</v>
      </c>
      <c r="J168">
        <v>52313</v>
      </c>
      <c r="K168">
        <v>5</v>
      </c>
      <c r="L168">
        <v>17</v>
      </c>
      <c r="M168">
        <v>7</v>
      </c>
      <c r="N168">
        <v>9</v>
      </c>
      <c r="O168">
        <v>29</v>
      </c>
      <c r="P168" s="2">
        <v>37888</v>
      </c>
      <c r="Q168" t="s">
        <v>309</v>
      </c>
    </row>
    <row r="169" spans="1:17">
      <c r="A169">
        <v>168</v>
      </c>
      <c r="B169" t="s">
        <v>88</v>
      </c>
      <c r="C169" t="s">
        <v>85</v>
      </c>
      <c r="D169" t="s">
        <v>77</v>
      </c>
      <c r="E169" t="s">
        <v>71</v>
      </c>
      <c r="F169" t="s">
        <v>86</v>
      </c>
      <c r="G169" t="s">
        <v>73</v>
      </c>
      <c r="H169" t="s">
        <v>97</v>
      </c>
      <c r="I169">
        <v>47</v>
      </c>
      <c r="J169">
        <v>56943</v>
      </c>
      <c r="K169">
        <v>31</v>
      </c>
      <c r="L169">
        <v>3</v>
      </c>
      <c r="M169">
        <v>14</v>
      </c>
      <c r="N169">
        <v>2</v>
      </c>
      <c r="O169">
        <v>49</v>
      </c>
      <c r="P169" s="2">
        <v>37498</v>
      </c>
      <c r="Q169" t="s">
        <v>310</v>
      </c>
    </row>
    <row r="170" spans="1:17">
      <c r="A170">
        <v>169</v>
      </c>
      <c r="B170" t="s">
        <v>102</v>
      </c>
      <c r="C170" t="s">
        <v>69</v>
      </c>
      <c r="D170" t="s">
        <v>90</v>
      </c>
      <c r="E170" t="s">
        <v>93</v>
      </c>
      <c r="F170" t="s">
        <v>99</v>
      </c>
      <c r="G170" t="s">
        <v>73</v>
      </c>
      <c r="H170" t="s">
        <v>89</v>
      </c>
      <c r="I170">
        <v>54</v>
      </c>
      <c r="J170">
        <v>107949</v>
      </c>
      <c r="K170">
        <v>6</v>
      </c>
      <c r="L170">
        <v>5</v>
      </c>
      <c r="M170">
        <v>13</v>
      </c>
      <c r="N170">
        <v>9</v>
      </c>
      <c r="O170">
        <v>37</v>
      </c>
      <c r="P170" s="2">
        <v>35145</v>
      </c>
      <c r="Q170" t="s">
        <v>311</v>
      </c>
    </row>
    <row r="171" spans="1:17">
      <c r="A171">
        <v>170</v>
      </c>
      <c r="B171" t="s">
        <v>68</v>
      </c>
      <c r="C171" t="s">
        <v>85</v>
      </c>
      <c r="D171" t="s">
        <v>70</v>
      </c>
      <c r="E171" t="s">
        <v>91</v>
      </c>
      <c r="F171" t="s">
        <v>72</v>
      </c>
      <c r="G171" t="s">
        <v>79</v>
      </c>
      <c r="H171" t="s">
        <v>101</v>
      </c>
      <c r="I171">
        <v>42</v>
      </c>
      <c r="J171">
        <v>30276</v>
      </c>
      <c r="K171">
        <v>37</v>
      </c>
      <c r="L171">
        <v>19</v>
      </c>
      <c r="M171">
        <v>9</v>
      </c>
      <c r="N171">
        <v>2</v>
      </c>
      <c r="O171">
        <v>43</v>
      </c>
      <c r="P171" s="2">
        <v>38785</v>
      </c>
      <c r="Q171" t="s">
        <v>312</v>
      </c>
    </row>
    <row r="172" spans="1:17">
      <c r="A172">
        <v>171</v>
      </c>
      <c r="B172" t="s">
        <v>68</v>
      </c>
      <c r="C172" t="s">
        <v>69</v>
      </c>
      <c r="D172" t="s">
        <v>90</v>
      </c>
      <c r="E172" t="s">
        <v>71</v>
      </c>
      <c r="F172" t="s">
        <v>72</v>
      </c>
      <c r="G172" t="s">
        <v>79</v>
      </c>
      <c r="H172" t="s">
        <v>101</v>
      </c>
      <c r="I172">
        <v>56</v>
      </c>
      <c r="J172">
        <v>81151</v>
      </c>
      <c r="K172">
        <v>10</v>
      </c>
      <c r="L172">
        <v>12</v>
      </c>
      <c r="M172">
        <v>2</v>
      </c>
      <c r="N172">
        <v>8</v>
      </c>
      <c r="O172">
        <v>28</v>
      </c>
      <c r="P172" s="2">
        <v>40645</v>
      </c>
      <c r="Q172" t="s">
        <v>313</v>
      </c>
    </row>
    <row r="173" spans="1:17">
      <c r="A173">
        <v>172</v>
      </c>
      <c r="B173" t="s">
        <v>95</v>
      </c>
      <c r="C173" t="s">
        <v>76</v>
      </c>
      <c r="D173" t="s">
        <v>98</v>
      </c>
      <c r="E173" t="s">
        <v>71</v>
      </c>
      <c r="F173" t="s">
        <v>72</v>
      </c>
      <c r="G173" t="s">
        <v>79</v>
      </c>
      <c r="H173" t="s">
        <v>74</v>
      </c>
      <c r="I173">
        <v>55</v>
      </c>
      <c r="J173">
        <v>47611</v>
      </c>
      <c r="K173">
        <v>7</v>
      </c>
      <c r="L173">
        <v>7</v>
      </c>
      <c r="M173">
        <v>3</v>
      </c>
      <c r="N173">
        <v>9</v>
      </c>
      <c r="O173">
        <v>50</v>
      </c>
      <c r="P173" s="2">
        <v>43560</v>
      </c>
      <c r="Q173" t="s">
        <v>314</v>
      </c>
    </row>
    <row r="174" spans="1:17">
      <c r="A174">
        <v>173</v>
      </c>
      <c r="B174" t="s">
        <v>95</v>
      </c>
      <c r="C174" t="s">
        <v>69</v>
      </c>
      <c r="D174" t="s">
        <v>70</v>
      </c>
      <c r="E174" t="s">
        <v>71</v>
      </c>
      <c r="F174" t="s">
        <v>78</v>
      </c>
      <c r="G174" t="s">
        <v>79</v>
      </c>
      <c r="H174" t="s">
        <v>84</v>
      </c>
      <c r="I174">
        <v>62</v>
      </c>
      <c r="J174">
        <v>41944</v>
      </c>
      <c r="K174">
        <v>39</v>
      </c>
      <c r="L174">
        <v>9</v>
      </c>
      <c r="M174">
        <v>10</v>
      </c>
      <c r="N174">
        <v>9</v>
      </c>
      <c r="O174">
        <v>34</v>
      </c>
      <c r="P174" s="2">
        <v>39241</v>
      </c>
      <c r="Q174" t="s">
        <v>315</v>
      </c>
    </row>
    <row r="175" spans="1:17">
      <c r="A175">
        <v>174</v>
      </c>
      <c r="B175" t="s">
        <v>75</v>
      </c>
      <c r="C175" t="s">
        <v>69</v>
      </c>
      <c r="D175" t="s">
        <v>90</v>
      </c>
      <c r="E175" t="s">
        <v>91</v>
      </c>
      <c r="F175" t="s">
        <v>99</v>
      </c>
      <c r="G175" t="s">
        <v>73</v>
      </c>
      <c r="H175" t="s">
        <v>80</v>
      </c>
      <c r="I175">
        <v>39</v>
      </c>
      <c r="J175">
        <v>82887</v>
      </c>
      <c r="K175">
        <v>38</v>
      </c>
      <c r="L175">
        <v>6</v>
      </c>
      <c r="M175">
        <v>8</v>
      </c>
      <c r="N175">
        <v>9</v>
      </c>
      <c r="O175">
        <v>23</v>
      </c>
      <c r="P175" s="2">
        <v>41371</v>
      </c>
      <c r="Q175" t="s">
        <v>316</v>
      </c>
    </row>
    <row r="176" spans="1:17">
      <c r="A176">
        <v>175</v>
      </c>
      <c r="B176" t="s">
        <v>81</v>
      </c>
      <c r="C176" t="s">
        <v>76</v>
      </c>
      <c r="D176" t="s">
        <v>70</v>
      </c>
      <c r="E176" t="s">
        <v>71</v>
      </c>
      <c r="F176" t="s">
        <v>86</v>
      </c>
      <c r="G176" t="s">
        <v>79</v>
      </c>
      <c r="H176" t="s">
        <v>97</v>
      </c>
      <c r="I176">
        <v>32</v>
      </c>
      <c r="J176">
        <v>111442</v>
      </c>
      <c r="K176">
        <v>21</v>
      </c>
      <c r="L176">
        <v>17</v>
      </c>
      <c r="M176">
        <v>14</v>
      </c>
      <c r="N176">
        <v>2</v>
      </c>
      <c r="O176">
        <v>59</v>
      </c>
      <c r="P176" s="2">
        <v>40927</v>
      </c>
      <c r="Q176" t="s">
        <v>317</v>
      </c>
    </row>
    <row r="177" spans="1:17">
      <c r="A177">
        <v>176</v>
      </c>
      <c r="B177" t="s">
        <v>88</v>
      </c>
      <c r="C177" t="s">
        <v>69</v>
      </c>
      <c r="D177" t="s">
        <v>98</v>
      </c>
      <c r="E177" t="s">
        <v>91</v>
      </c>
      <c r="F177" t="s">
        <v>86</v>
      </c>
      <c r="G177" t="s">
        <v>73</v>
      </c>
      <c r="H177" t="s">
        <v>101</v>
      </c>
      <c r="I177">
        <v>44</v>
      </c>
      <c r="J177">
        <v>79847</v>
      </c>
      <c r="K177">
        <v>20</v>
      </c>
      <c r="L177">
        <v>16</v>
      </c>
      <c r="M177">
        <v>6</v>
      </c>
      <c r="N177">
        <v>4</v>
      </c>
      <c r="O177">
        <v>28</v>
      </c>
      <c r="P177" s="2">
        <v>44333</v>
      </c>
      <c r="Q177" t="s">
        <v>318</v>
      </c>
    </row>
    <row r="178" spans="1:17">
      <c r="A178">
        <v>177</v>
      </c>
      <c r="B178" t="s">
        <v>68</v>
      </c>
      <c r="C178" t="s">
        <v>85</v>
      </c>
      <c r="D178" t="s">
        <v>77</v>
      </c>
      <c r="E178" t="s">
        <v>71</v>
      </c>
      <c r="F178" t="s">
        <v>96</v>
      </c>
      <c r="G178" t="s">
        <v>79</v>
      </c>
      <c r="H178" t="s">
        <v>97</v>
      </c>
      <c r="I178">
        <v>43</v>
      </c>
      <c r="J178">
        <v>88653</v>
      </c>
      <c r="K178">
        <v>3</v>
      </c>
      <c r="L178">
        <v>3</v>
      </c>
      <c r="M178">
        <v>10</v>
      </c>
      <c r="N178">
        <v>7</v>
      </c>
      <c r="O178">
        <v>28</v>
      </c>
      <c r="P178" s="2">
        <v>42373</v>
      </c>
      <c r="Q178" t="s">
        <v>319</v>
      </c>
    </row>
    <row r="179" spans="1:17">
      <c r="A179">
        <v>178</v>
      </c>
      <c r="B179" t="s">
        <v>68</v>
      </c>
      <c r="C179" t="s">
        <v>85</v>
      </c>
      <c r="D179" t="s">
        <v>98</v>
      </c>
      <c r="E179" t="s">
        <v>82</v>
      </c>
      <c r="F179" t="s">
        <v>96</v>
      </c>
      <c r="G179" t="s">
        <v>79</v>
      </c>
      <c r="H179" t="s">
        <v>84</v>
      </c>
      <c r="I179">
        <v>38</v>
      </c>
      <c r="J179">
        <v>116072</v>
      </c>
      <c r="K179">
        <v>22</v>
      </c>
      <c r="L179">
        <v>4</v>
      </c>
      <c r="M179">
        <v>9</v>
      </c>
      <c r="N179">
        <v>2</v>
      </c>
      <c r="O179">
        <v>45</v>
      </c>
      <c r="P179" s="2">
        <v>42634</v>
      </c>
      <c r="Q179" t="s">
        <v>320</v>
      </c>
    </row>
    <row r="180" spans="1:17">
      <c r="A180">
        <v>179</v>
      </c>
      <c r="B180" t="s">
        <v>102</v>
      </c>
      <c r="C180" t="s">
        <v>69</v>
      </c>
      <c r="D180" t="s">
        <v>98</v>
      </c>
      <c r="E180" t="s">
        <v>93</v>
      </c>
      <c r="F180" t="s">
        <v>94</v>
      </c>
      <c r="G180" t="s">
        <v>79</v>
      </c>
      <c r="H180" t="s">
        <v>80</v>
      </c>
      <c r="I180">
        <v>26</v>
      </c>
      <c r="J180">
        <v>86622</v>
      </c>
      <c r="K180">
        <v>4</v>
      </c>
      <c r="L180">
        <v>10</v>
      </c>
      <c r="M180">
        <v>10</v>
      </c>
      <c r="N180">
        <v>1</v>
      </c>
      <c r="O180">
        <v>23</v>
      </c>
      <c r="P180" s="2">
        <v>34811</v>
      </c>
      <c r="Q180" t="s">
        <v>321</v>
      </c>
    </row>
    <row r="181" spans="1:17">
      <c r="A181">
        <v>180</v>
      </c>
      <c r="B181" t="s">
        <v>75</v>
      </c>
      <c r="C181" t="s">
        <v>85</v>
      </c>
      <c r="D181" t="s">
        <v>98</v>
      </c>
      <c r="E181" t="s">
        <v>82</v>
      </c>
      <c r="F181" t="s">
        <v>96</v>
      </c>
      <c r="G181" t="s">
        <v>73</v>
      </c>
      <c r="H181" t="s">
        <v>84</v>
      </c>
      <c r="I181">
        <v>32</v>
      </c>
      <c r="J181">
        <v>57810</v>
      </c>
      <c r="K181">
        <v>28</v>
      </c>
      <c r="L181">
        <v>5</v>
      </c>
      <c r="M181">
        <v>4</v>
      </c>
      <c r="N181">
        <v>3</v>
      </c>
      <c r="O181">
        <v>36</v>
      </c>
      <c r="P181" s="2">
        <v>40903</v>
      </c>
      <c r="Q181" t="s">
        <v>322</v>
      </c>
    </row>
    <row r="182" spans="1:17">
      <c r="A182">
        <v>181</v>
      </c>
      <c r="B182" t="s">
        <v>81</v>
      </c>
      <c r="C182" t="s">
        <v>69</v>
      </c>
      <c r="D182" t="s">
        <v>98</v>
      </c>
      <c r="E182" t="s">
        <v>93</v>
      </c>
      <c r="F182" t="s">
        <v>72</v>
      </c>
      <c r="G182" t="s">
        <v>73</v>
      </c>
      <c r="H182" t="s">
        <v>80</v>
      </c>
      <c r="I182">
        <v>51</v>
      </c>
      <c r="J182">
        <v>107842</v>
      </c>
      <c r="K182">
        <v>12</v>
      </c>
      <c r="L182">
        <v>10</v>
      </c>
      <c r="M182">
        <v>8</v>
      </c>
      <c r="N182">
        <v>4</v>
      </c>
      <c r="O182">
        <v>35</v>
      </c>
      <c r="P182" s="2">
        <v>39643</v>
      </c>
      <c r="Q182" t="s">
        <v>323</v>
      </c>
    </row>
    <row r="183" spans="1:17">
      <c r="A183">
        <v>182</v>
      </c>
      <c r="B183" t="s">
        <v>75</v>
      </c>
      <c r="C183" t="s">
        <v>85</v>
      </c>
      <c r="D183" t="s">
        <v>77</v>
      </c>
      <c r="E183" t="s">
        <v>91</v>
      </c>
      <c r="F183" t="s">
        <v>86</v>
      </c>
      <c r="G183" t="s">
        <v>87</v>
      </c>
      <c r="H183" t="s">
        <v>92</v>
      </c>
      <c r="I183">
        <v>36</v>
      </c>
      <c r="J183">
        <v>40503</v>
      </c>
      <c r="K183">
        <v>38</v>
      </c>
      <c r="L183">
        <v>12</v>
      </c>
      <c r="M183">
        <v>10</v>
      </c>
      <c r="N183">
        <v>8</v>
      </c>
      <c r="O183">
        <v>34</v>
      </c>
      <c r="P183" s="2">
        <v>42793</v>
      </c>
      <c r="Q183" t="s">
        <v>324</v>
      </c>
    </row>
    <row r="184" spans="1:17">
      <c r="A184">
        <v>183</v>
      </c>
      <c r="B184" t="s">
        <v>100</v>
      </c>
      <c r="C184" t="s">
        <v>85</v>
      </c>
      <c r="D184" t="s">
        <v>77</v>
      </c>
      <c r="E184" t="s">
        <v>82</v>
      </c>
      <c r="F184" t="s">
        <v>99</v>
      </c>
      <c r="G184" t="s">
        <v>79</v>
      </c>
      <c r="H184" t="s">
        <v>80</v>
      </c>
      <c r="I184">
        <v>48</v>
      </c>
      <c r="J184">
        <v>114761</v>
      </c>
      <c r="K184">
        <v>36</v>
      </c>
      <c r="L184">
        <v>10</v>
      </c>
      <c r="M184">
        <v>3</v>
      </c>
      <c r="N184">
        <v>6</v>
      </c>
      <c r="O184">
        <v>54</v>
      </c>
      <c r="P184" s="2">
        <v>45153</v>
      </c>
      <c r="Q184" t="s">
        <v>325</v>
      </c>
    </row>
    <row r="185" spans="1:17">
      <c r="A185">
        <v>184</v>
      </c>
      <c r="B185" t="s">
        <v>81</v>
      </c>
      <c r="C185" t="s">
        <v>69</v>
      </c>
      <c r="D185" t="s">
        <v>70</v>
      </c>
      <c r="E185" t="s">
        <v>71</v>
      </c>
      <c r="F185" t="s">
        <v>72</v>
      </c>
      <c r="G185" t="s">
        <v>87</v>
      </c>
      <c r="H185" t="s">
        <v>74</v>
      </c>
      <c r="I185">
        <v>56</v>
      </c>
      <c r="J185">
        <v>66976</v>
      </c>
      <c r="K185">
        <v>5</v>
      </c>
      <c r="L185">
        <v>13</v>
      </c>
      <c r="M185">
        <v>3</v>
      </c>
      <c r="N185">
        <v>2</v>
      </c>
      <c r="O185">
        <v>24</v>
      </c>
      <c r="P185" s="2">
        <v>34905</v>
      </c>
      <c r="Q185" t="s">
        <v>326</v>
      </c>
    </row>
    <row r="186" spans="1:17">
      <c r="A186">
        <v>185</v>
      </c>
      <c r="B186" t="s">
        <v>68</v>
      </c>
      <c r="C186" t="s">
        <v>85</v>
      </c>
      <c r="D186" t="s">
        <v>90</v>
      </c>
      <c r="E186" t="s">
        <v>93</v>
      </c>
      <c r="F186" t="s">
        <v>78</v>
      </c>
      <c r="G186" t="s">
        <v>87</v>
      </c>
      <c r="H186" t="s">
        <v>84</v>
      </c>
      <c r="I186">
        <v>54</v>
      </c>
      <c r="J186">
        <v>41590</v>
      </c>
      <c r="K186">
        <v>13</v>
      </c>
      <c r="L186">
        <v>11</v>
      </c>
      <c r="M186">
        <v>8</v>
      </c>
      <c r="N186">
        <v>9</v>
      </c>
      <c r="O186">
        <v>24</v>
      </c>
      <c r="P186" s="2">
        <v>45512</v>
      </c>
      <c r="Q186" t="s">
        <v>327</v>
      </c>
    </row>
    <row r="187" spans="1:17">
      <c r="A187">
        <v>186</v>
      </c>
      <c r="B187" t="s">
        <v>68</v>
      </c>
      <c r="C187" t="s">
        <v>69</v>
      </c>
      <c r="D187" t="s">
        <v>77</v>
      </c>
      <c r="E187" t="s">
        <v>93</v>
      </c>
      <c r="F187" t="s">
        <v>96</v>
      </c>
      <c r="G187" t="s">
        <v>73</v>
      </c>
      <c r="H187" t="s">
        <v>101</v>
      </c>
      <c r="I187">
        <v>41</v>
      </c>
      <c r="J187">
        <v>40886</v>
      </c>
      <c r="K187">
        <v>23</v>
      </c>
      <c r="L187">
        <v>16</v>
      </c>
      <c r="M187">
        <v>5</v>
      </c>
      <c r="N187">
        <v>2</v>
      </c>
      <c r="O187">
        <v>39</v>
      </c>
      <c r="P187" s="2">
        <v>36815</v>
      </c>
      <c r="Q187" t="s">
        <v>328</v>
      </c>
    </row>
    <row r="188" spans="1:17">
      <c r="A188">
        <v>187</v>
      </c>
      <c r="B188" t="s">
        <v>81</v>
      </c>
      <c r="C188" t="s">
        <v>85</v>
      </c>
      <c r="D188" t="s">
        <v>77</v>
      </c>
      <c r="E188" t="s">
        <v>82</v>
      </c>
      <c r="F188" t="s">
        <v>72</v>
      </c>
      <c r="G188" t="s">
        <v>73</v>
      </c>
      <c r="H188" t="s">
        <v>92</v>
      </c>
      <c r="I188">
        <v>37</v>
      </c>
      <c r="J188">
        <v>42866</v>
      </c>
      <c r="K188">
        <v>30</v>
      </c>
      <c r="L188">
        <v>8</v>
      </c>
      <c r="M188">
        <v>3</v>
      </c>
      <c r="N188">
        <v>5</v>
      </c>
      <c r="O188">
        <v>34</v>
      </c>
      <c r="P188" s="2">
        <v>38408</v>
      </c>
      <c r="Q188" t="s">
        <v>329</v>
      </c>
    </row>
    <row r="189" spans="1:17">
      <c r="A189">
        <v>188</v>
      </c>
      <c r="B189" t="s">
        <v>68</v>
      </c>
      <c r="C189" t="s">
        <v>85</v>
      </c>
      <c r="D189" t="s">
        <v>90</v>
      </c>
      <c r="E189" t="s">
        <v>91</v>
      </c>
      <c r="F189" t="s">
        <v>72</v>
      </c>
      <c r="G189" t="s">
        <v>87</v>
      </c>
      <c r="H189" t="s">
        <v>74</v>
      </c>
      <c r="I189">
        <v>55</v>
      </c>
      <c r="J189">
        <v>96624</v>
      </c>
      <c r="K189">
        <v>37</v>
      </c>
      <c r="L189">
        <v>8</v>
      </c>
      <c r="M189">
        <v>10</v>
      </c>
      <c r="N189">
        <v>4</v>
      </c>
      <c r="O189">
        <v>37</v>
      </c>
      <c r="P189" s="2">
        <v>39806</v>
      </c>
      <c r="Q189" t="s">
        <v>330</v>
      </c>
    </row>
    <row r="190" spans="1:17">
      <c r="A190">
        <v>189</v>
      </c>
      <c r="B190" t="s">
        <v>88</v>
      </c>
      <c r="C190" t="s">
        <v>76</v>
      </c>
      <c r="D190" t="s">
        <v>77</v>
      </c>
      <c r="E190" t="s">
        <v>82</v>
      </c>
      <c r="F190" t="s">
        <v>78</v>
      </c>
      <c r="G190" t="s">
        <v>79</v>
      </c>
      <c r="H190" t="s">
        <v>97</v>
      </c>
      <c r="I190">
        <v>23</v>
      </c>
      <c r="J190">
        <v>98899</v>
      </c>
      <c r="K190">
        <v>25</v>
      </c>
      <c r="L190">
        <v>8</v>
      </c>
      <c r="M190">
        <v>11</v>
      </c>
      <c r="N190">
        <v>7</v>
      </c>
      <c r="O190">
        <v>21</v>
      </c>
      <c r="P190" s="2">
        <v>42932</v>
      </c>
      <c r="Q190" t="s">
        <v>331</v>
      </c>
    </row>
    <row r="191" spans="1:17">
      <c r="A191">
        <v>190</v>
      </c>
      <c r="B191" t="s">
        <v>81</v>
      </c>
      <c r="C191" t="s">
        <v>76</v>
      </c>
      <c r="D191" t="s">
        <v>98</v>
      </c>
      <c r="E191" t="s">
        <v>91</v>
      </c>
      <c r="F191" t="s">
        <v>83</v>
      </c>
      <c r="G191" t="s">
        <v>73</v>
      </c>
      <c r="H191" t="s">
        <v>84</v>
      </c>
      <c r="I191">
        <v>56</v>
      </c>
      <c r="J191">
        <v>62792</v>
      </c>
      <c r="K191">
        <v>27</v>
      </c>
      <c r="L191">
        <v>13</v>
      </c>
      <c r="M191">
        <v>1</v>
      </c>
      <c r="N191">
        <v>8</v>
      </c>
      <c r="O191">
        <v>48</v>
      </c>
      <c r="P191" s="2">
        <v>37778</v>
      </c>
      <c r="Q191" t="s">
        <v>332</v>
      </c>
    </row>
    <row r="192" spans="1:17">
      <c r="A192">
        <v>191</v>
      </c>
      <c r="B192" t="s">
        <v>75</v>
      </c>
      <c r="C192" t="s">
        <v>69</v>
      </c>
      <c r="D192" t="s">
        <v>98</v>
      </c>
      <c r="E192" t="s">
        <v>91</v>
      </c>
      <c r="F192" t="s">
        <v>86</v>
      </c>
      <c r="G192" t="s">
        <v>79</v>
      </c>
      <c r="H192" t="s">
        <v>89</v>
      </c>
      <c r="I192">
        <v>61</v>
      </c>
      <c r="J192">
        <v>39764</v>
      </c>
      <c r="K192">
        <v>14</v>
      </c>
      <c r="L192">
        <v>2</v>
      </c>
      <c r="M192">
        <v>3</v>
      </c>
      <c r="N192">
        <v>5</v>
      </c>
      <c r="O192">
        <v>32</v>
      </c>
      <c r="P192" s="2">
        <v>40797</v>
      </c>
      <c r="Q192" t="s">
        <v>333</v>
      </c>
    </row>
    <row r="193" spans="1:17">
      <c r="A193">
        <v>192</v>
      </c>
      <c r="B193" t="s">
        <v>81</v>
      </c>
      <c r="C193" t="s">
        <v>76</v>
      </c>
      <c r="D193" t="s">
        <v>90</v>
      </c>
      <c r="E193" t="s">
        <v>93</v>
      </c>
      <c r="F193" t="s">
        <v>99</v>
      </c>
      <c r="G193" t="s">
        <v>79</v>
      </c>
      <c r="H193" t="s">
        <v>89</v>
      </c>
      <c r="I193">
        <v>49</v>
      </c>
      <c r="J193">
        <v>116156</v>
      </c>
      <c r="K193">
        <v>36</v>
      </c>
      <c r="L193">
        <v>12</v>
      </c>
      <c r="M193">
        <v>12</v>
      </c>
      <c r="N193">
        <v>5</v>
      </c>
      <c r="O193">
        <v>23</v>
      </c>
      <c r="P193" s="2">
        <v>34823</v>
      </c>
      <c r="Q193" t="s">
        <v>334</v>
      </c>
    </row>
    <row r="194" spans="1:17">
      <c r="A194">
        <v>193</v>
      </c>
      <c r="B194" t="s">
        <v>68</v>
      </c>
      <c r="C194" t="s">
        <v>69</v>
      </c>
      <c r="D194" t="s">
        <v>70</v>
      </c>
      <c r="E194" t="s">
        <v>82</v>
      </c>
      <c r="F194" t="s">
        <v>94</v>
      </c>
      <c r="G194" t="s">
        <v>87</v>
      </c>
      <c r="H194" t="s">
        <v>101</v>
      </c>
      <c r="I194">
        <v>60</v>
      </c>
      <c r="J194">
        <v>72727</v>
      </c>
      <c r="K194">
        <v>39</v>
      </c>
      <c r="L194">
        <v>10</v>
      </c>
      <c r="M194">
        <v>9</v>
      </c>
      <c r="N194">
        <v>2</v>
      </c>
      <c r="O194">
        <v>29</v>
      </c>
      <c r="P194" s="2">
        <v>41479</v>
      </c>
      <c r="Q194" t="s">
        <v>335</v>
      </c>
    </row>
    <row r="195" spans="1:17">
      <c r="A195">
        <v>194</v>
      </c>
      <c r="B195" t="s">
        <v>88</v>
      </c>
      <c r="C195" t="s">
        <v>76</v>
      </c>
      <c r="D195" t="s">
        <v>70</v>
      </c>
      <c r="E195" t="s">
        <v>82</v>
      </c>
      <c r="F195" t="s">
        <v>83</v>
      </c>
      <c r="G195" t="s">
        <v>87</v>
      </c>
      <c r="H195" t="s">
        <v>80</v>
      </c>
      <c r="I195">
        <v>27</v>
      </c>
      <c r="J195">
        <v>108471</v>
      </c>
      <c r="K195">
        <v>16</v>
      </c>
      <c r="L195">
        <v>12</v>
      </c>
      <c r="M195">
        <v>5</v>
      </c>
      <c r="N195">
        <v>8</v>
      </c>
      <c r="O195">
        <v>50</v>
      </c>
      <c r="P195" s="2">
        <v>34734</v>
      </c>
      <c r="Q195" t="s">
        <v>336</v>
      </c>
    </row>
    <row r="196" spans="1:17">
      <c r="A196">
        <v>195</v>
      </c>
      <c r="B196" t="s">
        <v>88</v>
      </c>
      <c r="C196" t="s">
        <v>85</v>
      </c>
      <c r="D196" t="s">
        <v>90</v>
      </c>
      <c r="E196" t="s">
        <v>91</v>
      </c>
      <c r="F196" t="s">
        <v>96</v>
      </c>
      <c r="G196" t="s">
        <v>87</v>
      </c>
      <c r="H196" t="s">
        <v>101</v>
      </c>
      <c r="I196">
        <v>30</v>
      </c>
      <c r="J196">
        <v>38068</v>
      </c>
      <c r="K196">
        <v>22</v>
      </c>
      <c r="L196">
        <v>11</v>
      </c>
      <c r="M196">
        <v>12</v>
      </c>
      <c r="N196">
        <v>2</v>
      </c>
      <c r="O196">
        <v>27</v>
      </c>
      <c r="P196" s="2">
        <v>36869</v>
      </c>
      <c r="Q196" t="s">
        <v>337</v>
      </c>
    </row>
    <row r="197" spans="1:17">
      <c r="A197">
        <v>196</v>
      </c>
      <c r="B197" t="s">
        <v>100</v>
      </c>
      <c r="C197" t="s">
        <v>69</v>
      </c>
      <c r="D197" t="s">
        <v>90</v>
      </c>
      <c r="E197" t="s">
        <v>82</v>
      </c>
      <c r="F197" t="s">
        <v>72</v>
      </c>
      <c r="G197" t="s">
        <v>87</v>
      </c>
      <c r="H197" t="s">
        <v>89</v>
      </c>
      <c r="I197">
        <v>41</v>
      </c>
      <c r="J197">
        <v>37295</v>
      </c>
      <c r="K197">
        <v>21</v>
      </c>
      <c r="L197">
        <v>15</v>
      </c>
      <c r="M197">
        <v>10</v>
      </c>
      <c r="N197">
        <v>6</v>
      </c>
      <c r="O197">
        <v>22</v>
      </c>
      <c r="P197" s="2">
        <v>42692</v>
      </c>
      <c r="Q197" t="s">
        <v>338</v>
      </c>
    </row>
    <row r="198" spans="1:17">
      <c r="A198">
        <v>197</v>
      </c>
      <c r="B198" t="s">
        <v>75</v>
      </c>
      <c r="C198" t="s">
        <v>69</v>
      </c>
      <c r="D198" t="s">
        <v>98</v>
      </c>
      <c r="E198" t="s">
        <v>71</v>
      </c>
      <c r="F198" t="s">
        <v>78</v>
      </c>
      <c r="G198" t="s">
        <v>73</v>
      </c>
      <c r="H198" t="s">
        <v>97</v>
      </c>
      <c r="I198">
        <v>22</v>
      </c>
      <c r="J198">
        <v>71160</v>
      </c>
      <c r="K198">
        <v>21</v>
      </c>
      <c r="L198">
        <v>16</v>
      </c>
      <c r="M198">
        <v>2</v>
      </c>
      <c r="N198">
        <v>8</v>
      </c>
      <c r="O198">
        <v>28</v>
      </c>
      <c r="P198" s="2">
        <v>37145</v>
      </c>
      <c r="Q198" t="s">
        <v>339</v>
      </c>
    </row>
    <row r="199" spans="1:17">
      <c r="A199">
        <v>198</v>
      </c>
      <c r="B199" t="s">
        <v>95</v>
      </c>
      <c r="C199" t="s">
        <v>85</v>
      </c>
      <c r="D199" t="s">
        <v>70</v>
      </c>
      <c r="E199" t="s">
        <v>71</v>
      </c>
      <c r="F199" t="s">
        <v>78</v>
      </c>
      <c r="G199" t="s">
        <v>73</v>
      </c>
      <c r="H199" t="s">
        <v>92</v>
      </c>
      <c r="I199">
        <v>29</v>
      </c>
      <c r="J199">
        <v>41390</v>
      </c>
      <c r="K199">
        <v>8</v>
      </c>
      <c r="L199">
        <v>17</v>
      </c>
      <c r="M199">
        <v>7</v>
      </c>
      <c r="N199">
        <v>6</v>
      </c>
      <c r="O199">
        <v>49</v>
      </c>
      <c r="P199" s="2">
        <v>37352</v>
      </c>
      <c r="Q199" t="s">
        <v>340</v>
      </c>
    </row>
    <row r="200" spans="1:17">
      <c r="A200">
        <v>199</v>
      </c>
      <c r="B200" t="s">
        <v>95</v>
      </c>
      <c r="C200" t="s">
        <v>69</v>
      </c>
      <c r="D200" t="s">
        <v>77</v>
      </c>
      <c r="E200" t="s">
        <v>82</v>
      </c>
      <c r="F200" t="s">
        <v>86</v>
      </c>
      <c r="G200" t="s">
        <v>87</v>
      </c>
      <c r="H200" t="s">
        <v>92</v>
      </c>
      <c r="I200">
        <v>44</v>
      </c>
      <c r="J200">
        <v>50131</v>
      </c>
      <c r="K200">
        <v>16</v>
      </c>
      <c r="L200">
        <v>2</v>
      </c>
      <c r="M200">
        <v>2</v>
      </c>
      <c r="N200">
        <v>4</v>
      </c>
      <c r="O200">
        <v>30</v>
      </c>
      <c r="P200" s="2">
        <v>39595</v>
      </c>
      <c r="Q200" t="s">
        <v>341</v>
      </c>
    </row>
    <row r="201" spans="1:17">
      <c r="A201">
        <v>200</v>
      </c>
      <c r="B201" t="s">
        <v>81</v>
      </c>
      <c r="C201" t="s">
        <v>69</v>
      </c>
      <c r="D201" t="s">
        <v>98</v>
      </c>
      <c r="E201" t="s">
        <v>82</v>
      </c>
      <c r="F201" t="s">
        <v>83</v>
      </c>
      <c r="G201" t="s">
        <v>73</v>
      </c>
      <c r="H201" t="s">
        <v>84</v>
      </c>
      <c r="I201">
        <v>24</v>
      </c>
      <c r="J201">
        <v>105969</v>
      </c>
      <c r="K201">
        <v>31</v>
      </c>
      <c r="L201">
        <v>18</v>
      </c>
      <c r="M201">
        <v>4</v>
      </c>
      <c r="N201">
        <v>4</v>
      </c>
      <c r="O201">
        <v>54</v>
      </c>
      <c r="P201" s="2">
        <v>45398</v>
      </c>
      <c r="Q201" t="s">
        <v>342</v>
      </c>
    </row>
    <row r="202" spans="1:17">
      <c r="A202">
        <v>201</v>
      </c>
      <c r="B202" t="s">
        <v>100</v>
      </c>
      <c r="C202" t="s">
        <v>76</v>
      </c>
      <c r="D202" t="s">
        <v>90</v>
      </c>
      <c r="E202" t="s">
        <v>91</v>
      </c>
      <c r="F202" t="s">
        <v>94</v>
      </c>
      <c r="G202" t="s">
        <v>87</v>
      </c>
      <c r="H202" t="s">
        <v>92</v>
      </c>
      <c r="I202">
        <v>25</v>
      </c>
      <c r="J202">
        <v>45038</v>
      </c>
      <c r="K202">
        <v>10</v>
      </c>
      <c r="L202">
        <v>12</v>
      </c>
      <c r="M202">
        <v>12</v>
      </c>
      <c r="N202">
        <v>6</v>
      </c>
      <c r="O202">
        <v>56</v>
      </c>
      <c r="P202" s="2">
        <v>37152</v>
      </c>
      <c r="Q202" t="s">
        <v>343</v>
      </c>
    </row>
    <row r="203" spans="1:17">
      <c r="A203">
        <v>202</v>
      </c>
      <c r="B203" t="s">
        <v>102</v>
      </c>
      <c r="C203" t="s">
        <v>69</v>
      </c>
      <c r="D203" t="s">
        <v>70</v>
      </c>
      <c r="E203" t="s">
        <v>71</v>
      </c>
      <c r="F203" t="s">
        <v>86</v>
      </c>
      <c r="G203" t="s">
        <v>79</v>
      </c>
      <c r="H203" t="s">
        <v>84</v>
      </c>
      <c r="I203">
        <v>46</v>
      </c>
      <c r="J203">
        <v>82327</v>
      </c>
      <c r="K203">
        <v>32</v>
      </c>
      <c r="L203">
        <v>19</v>
      </c>
      <c r="M203">
        <v>7</v>
      </c>
      <c r="N203">
        <v>4</v>
      </c>
      <c r="O203">
        <v>32</v>
      </c>
      <c r="P203" s="2">
        <v>40574</v>
      </c>
      <c r="Q203" t="s">
        <v>344</v>
      </c>
    </row>
    <row r="204" spans="1:17">
      <c r="A204">
        <v>203</v>
      </c>
      <c r="B204" t="s">
        <v>81</v>
      </c>
      <c r="C204" t="s">
        <v>85</v>
      </c>
      <c r="D204" t="s">
        <v>77</v>
      </c>
      <c r="E204" t="s">
        <v>71</v>
      </c>
      <c r="F204" t="s">
        <v>72</v>
      </c>
      <c r="G204" t="s">
        <v>79</v>
      </c>
      <c r="H204" t="s">
        <v>84</v>
      </c>
      <c r="I204">
        <v>59</v>
      </c>
      <c r="J204">
        <v>107064</v>
      </c>
      <c r="K204">
        <v>34</v>
      </c>
      <c r="L204">
        <v>18</v>
      </c>
      <c r="M204">
        <v>4</v>
      </c>
      <c r="N204">
        <v>8</v>
      </c>
      <c r="O204">
        <v>55</v>
      </c>
      <c r="P204" s="2">
        <v>35705</v>
      </c>
      <c r="Q204" t="s">
        <v>345</v>
      </c>
    </row>
    <row r="205" spans="1:17">
      <c r="A205">
        <v>204</v>
      </c>
      <c r="B205" t="s">
        <v>100</v>
      </c>
      <c r="C205" t="s">
        <v>76</v>
      </c>
      <c r="D205" t="s">
        <v>77</v>
      </c>
      <c r="E205" t="s">
        <v>93</v>
      </c>
      <c r="F205" t="s">
        <v>86</v>
      </c>
      <c r="G205" t="s">
        <v>79</v>
      </c>
      <c r="H205" t="s">
        <v>84</v>
      </c>
      <c r="I205">
        <v>36</v>
      </c>
      <c r="J205">
        <v>51281</v>
      </c>
      <c r="K205">
        <v>9</v>
      </c>
      <c r="L205">
        <v>17</v>
      </c>
      <c r="M205">
        <v>7</v>
      </c>
      <c r="N205">
        <v>9</v>
      </c>
      <c r="O205">
        <v>32</v>
      </c>
      <c r="P205" s="2">
        <v>38857</v>
      </c>
      <c r="Q205" t="s">
        <v>346</v>
      </c>
    </row>
    <row r="206" spans="1:17">
      <c r="A206">
        <v>205</v>
      </c>
      <c r="B206" t="s">
        <v>75</v>
      </c>
      <c r="C206" t="s">
        <v>76</v>
      </c>
      <c r="D206" t="s">
        <v>98</v>
      </c>
      <c r="E206" t="s">
        <v>91</v>
      </c>
      <c r="F206" t="s">
        <v>99</v>
      </c>
      <c r="G206" t="s">
        <v>87</v>
      </c>
      <c r="H206" t="s">
        <v>89</v>
      </c>
      <c r="I206">
        <v>42</v>
      </c>
      <c r="J206">
        <v>84189</v>
      </c>
      <c r="K206">
        <v>17</v>
      </c>
      <c r="L206">
        <v>6</v>
      </c>
      <c r="M206">
        <v>7</v>
      </c>
      <c r="N206">
        <v>1</v>
      </c>
      <c r="O206">
        <v>31</v>
      </c>
      <c r="P206" s="2">
        <v>42749</v>
      </c>
      <c r="Q206" t="s">
        <v>347</v>
      </c>
    </row>
    <row r="207" spans="1:17">
      <c r="A207">
        <v>206</v>
      </c>
      <c r="B207" t="s">
        <v>75</v>
      </c>
      <c r="C207" t="s">
        <v>85</v>
      </c>
      <c r="D207" t="s">
        <v>70</v>
      </c>
      <c r="E207" t="s">
        <v>93</v>
      </c>
      <c r="F207" t="s">
        <v>78</v>
      </c>
      <c r="G207" t="s">
        <v>79</v>
      </c>
      <c r="H207" t="s">
        <v>89</v>
      </c>
      <c r="I207">
        <v>56</v>
      </c>
      <c r="J207">
        <v>78511</v>
      </c>
      <c r="K207">
        <v>11</v>
      </c>
      <c r="L207">
        <v>15</v>
      </c>
      <c r="M207">
        <v>1</v>
      </c>
      <c r="N207">
        <v>4</v>
      </c>
      <c r="O207">
        <v>56</v>
      </c>
      <c r="P207" s="2">
        <v>38457</v>
      </c>
      <c r="Q207" t="s">
        <v>348</v>
      </c>
    </row>
    <row r="208" spans="1:17">
      <c r="A208">
        <v>207</v>
      </c>
      <c r="B208" t="s">
        <v>75</v>
      </c>
      <c r="C208" t="s">
        <v>85</v>
      </c>
      <c r="D208" t="s">
        <v>70</v>
      </c>
      <c r="E208" t="s">
        <v>71</v>
      </c>
      <c r="F208" t="s">
        <v>78</v>
      </c>
      <c r="G208" t="s">
        <v>73</v>
      </c>
      <c r="H208" t="s">
        <v>80</v>
      </c>
      <c r="I208">
        <v>35</v>
      </c>
      <c r="J208">
        <v>38605</v>
      </c>
      <c r="K208">
        <v>32</v>
      </c>
      <c r="L208">
        <v>3</v>
      </c>
      <c r="M208">
        <v>6</v>
      </c>
      <c r="N208">
        <v>4</v>
      </c>
      <c r="O208">
        <v>29</v>
      </c>
      <c r="P208" s="2">
        <v>35698</v>
      </c>
      <c r="Q208" t="s">
        <v>349</v>
      </c>
    </row>
    <row r="209" spans="1:17">
      <c r="A209">
        <v>208</v>
      </c>
      <c r="B209" t="s">
        <v>75</v>
      </c>
      <c r="C209" t="s">
        <v>76</v>
      </c>
      <c r="D209" t="s">
        <v>90</v>
      </c>
      <c r="E209" t="s">
        <v>91</v>
      </c>
      <c r="F209" t="s">
        <v>96</v>
      </c>
      <c r="G209" t="s">
        <v>79</v>
      </c>
      <c r="H209" t="s">
        <v>74</v>
      </c>
      <c r="I209">
        <v>57</v>
      </c>
      <c r="J209">
        <v>31381</v>
      </c>
      <c r="K209">
        <v>10</v>
      </c>
      <c r="L209">
        <v>6</v>
      </c>
      <c r="M209">
        <v>9</v>
      </c>
      <c r="N209">
        <v>2</v>
      </c>
      <c r="O209">
        <v>28</v>
      </c>
      <c r="P209" s="2">
        <v>38348</v>
      </c>
      <c r="Q209" t="s">
        <v>350</v>
      </c>
    </row>
    <row r="210" spans="1:17">
      <c r="A210">
        <v>209</v>
      </c>
      <c r="B210" t="s">
        <v>75</v>
      </c>
      <c r="C210" t="s">
        <v>69</v>
      </c>
      <c r="D210" t="s">
        <v>70</v>
      </c>
      <c r="E210" t="s">
        <v>82</v>
      </c>
      <c r="F210" t="s">
        <v>96</v>
      </c>
      <c r="G210" t="s">
        <v>79</v>
      </c>
      <c r="H210" t="s">
        <v>84</v>
      </c>
      <c r="I210">
        <v>33</v>
      </c>
      <c r="J210">
        <v>96634</v>
      </c>
      <c r="K210">
        <v>22</v>
      </c>
      <c r="L210">
        <v>3</v>
      </c>
      <c r="M210">
        <v>2</v>
      </c>
      <c r="N210">
        <v>6</v>
      </c>
      <c r="O210">
        <v>26</v>
      </c>
      <c r="P210" s="2">
        <v>44943</v>
      </c>
      <c r="Q210" t="s">
        <v>351</v>
      </c>
    </row>
    <row r="211" spans="1:17">
      <c r="A211">
        <v>210</v>
      </c>
      <c r="B211" t="s">
        <v>100</v>
      </c>
      <c r="C211" t="s">
        <v>76</v>
      </c>
      <c r="D211" t="s">
        <v>70</v>
      </c>
      <c r="E211" t="s">
        <v>91</v>
      </c>
      <c r="F211" t="s">
        <v>94</v>
      </c>
      <c r="G211" t="s">
        <v>79</v>
      </c>
      <c r="H211" t="s">
        <v>84</v>
      </c>
      <c r="I211">
        <v>38</v>
      </c>
      <c r="J211">
        <v>49810</v>
      </c>
      <c r="K211">
        <v>17</v>
      </c>
      <c r="L211">
        <v>1</v>
      </c>
      <c r="M211">
        <v>14</v>
      </c>
      <c r="N211">
        <v>3</v>
      </c>
      <c r="O211">
        <v>21</v>
      </c>
      <c r="P211" s="2">
        <v>40465</v>
      </c>
      <c r="Q211" t="s">
        <v>352</v>
      </c>
    </row>
    <row r="212" spans="1:17">
      <c r="A212">
        <v>211</v>
      </c>
      <c r="B212" t="s">
        <v>100</v>
      </c>
      <c r="C212" t="s">
        <v>85</v>
      </c>
      <c r="D212" t="s">
        <v>98</v>
      </c>
      <c r="E212" t="s">
        <v>82</v>
      </c>
      <c r="F212" t="s">
        <v>72</v>
      </c>
      <c r="G212" t="s">
        <v>73</v>
      </c>
      <c r="H212" t="s">
        <v>74</v>
      </c>
      <c r="I212">
        <v>60</v>
      </c>
      <c r="J212">
        <v>54322</v>
      </c>
      <c r="K212">
        <v>4</v>
      </c>
      <c r="L212">
        <v>13</v>
      </c>
      <c r="M212">
        <v>3</v>
      </c>
      <c r="N212">
        <v>7</v>
      </c>
      <c r="O212">
        <v>42</v>
      </c>
      <c r="P212" s="2">
        <v>34865</v>
      </c>
      <c r="Q212" t="s">
        <v>353</v>
      </c>
    </row>
    <row r="213" spans="1:17">
      <c r="A213">
        <v>212</v>
      </c>
      <c r="B213" t="s">
        <v>88</v>
      </c>
      <c r="C213" t="s">
        <v>76</v>
      </c>
      <c r="D213" t="s">
        <v>70</v>
      </c>
      <c r="E213" t="s">
        <v>82</v>
      </c>
      <c r="F213" t="s">
        <v>99</v>
      </c>
      <c r="G213" t="s">
        <v>87</v>
      </c>
      <c r="H213" t="s">
        <v>101</v>
      </c>
      <c r="I213">
        <v>30</v>
      </c>
      <c r="J213">
        <v>71869</v>
      </c>
      <c r="K213">
        <v>25</v>
      </c>
      <c r="L213">
        <v>14</v>
      </c>
      <c r="M213">
        <v>10</v>
      </c>
      <c r="N213">
        <v>5</v>
      </c>
      <c r="O213">
        <v>58</v>
      </c>
      <c r="P213" s="2">
        <v>36644</v>
      </c>
      <c r="Q213" t="s">
        <v>354</v>
      </c>
    </row>
    <row r="214" spans="1:17">
      <c r="A214">
        <v>213</v>
      </c>
      <c r="B214" t="s">
        <v>95</v>
      </c>
      <c r="C214" t="s">
        <v>85</v>
      </c>
      <c r="D214" t="s">
        <v>77</v>
      </c>
      <c r="E214" t="s">
        <v>91</v>
      </c>
      <c r="F214" t="s">
        <v>83</v>
      </c>
      <c r="G214" t="s">
        <v>73</v>
      </c>
      <c r="H214" t="s">
        <v>84</v>
      </c>
      <c r="I214">
        <v>56</v>
      </c>
      <c r="J214">
        <v>62955</v>
      </c>
      <c r="K214">
        <v>21</v>
      </c>
      <c r="L214">
        <v>13</v>
      </c>
      <c r="M214">
        <v>5</v>
      </c>
      <c r="N214">
        <v>4</v>
      </c>
      <c r="O214">
        <v>59</v>
      </c>
      <c r="P214" s="2">
        <v>35034</v>
      </c>
      <c r="Q214" t="s">
        <v>355</v>
      </c>
    </row>
    <row r="215" spans="1:17">
      <c r="A215">
        <v>214</v>
      </c>
      <c r="B215" t="s">
        <v>68</v>
      </c>
      <c r="C215" t="s">
        <v>76</v>
      </c>
      <c r="D215" t="s">
        <v>98</v>
      </c>
      <c r="E215" t="s">
        <v>82</v>
      </c>
      <c r="F215" t="s">
        <v>86</v>
      </c>
      <c r="G215" t="s">
        <v>87</v>
      </c>
      <c r="H215" t="s">
        <v>80</v>
      </c>
      <c r="I215">
        <v>34</v>
      </c>
      <c r="J215">
        <v>91388</v>
      </c>
      <c r="K215">
        <v>37</v>
      </c>
      <c r="L215">
        <v>4</v>
      </c>
      <c r="M215">
        <v>9</v>
      </c>
      <c r="N215">
        <v>5</v>
      </c>
      <c r="O215">
        <v>58</v>
      </c>
      <c r="P215" s="2">
        <v>40586</v>
      </c>
      <c r="Q215" t="s">
        <v>356</v>
      </c>
    </row>
    <row r="216" spans="1:17">
      <c r="A216">
        <v>215</v>
      </c>
      <c r="B216" t="s">
        <v>75</v>
      </c>
      <c r="C216" t="s">
        <v>69</v>
      </c>
      <c r="D216" t="s">
        <v>98</v>
      </c>
      <c r="E216" t="s">
        <v>93</v>
      </c>
      <c r="F216" t="s">
        <v>94</v>
      </c>
      <c r="G216" t="s">
        <v>87</v>
      </c>
      <c r="H216" t="s">
        <v>92</v>
      </c>
      <c r="I216">
        <v>36</v>
      </c>
      <c r="J216">
        <v>40207</v>
      </c>
      <c r="K216">
        <v>38</v>
      </c>
      <c r="L216">
        <v>7</v>
      </c>
      <c r="M216">
        <v>4</v>
      </c>
      <c r="N216">
        <v>8</v>
      </c>
      <c r="O216">
        <v>40</v>
      </c>
      <c r="P216" s="2">
        <v>43886</v>
      </c>
      <c r="Q216" t="s">
        <v>357</v>
      </c>
    </row>
    <row r="217" spans="1:17">
      <c r="A217">
        <v>216</v>
      </c>
      <c r="B217" t="s">
        <v>102</v>
      </c>
      <c r="C217" t="s">
        <v>76</v>
      </c>
      <c r="D217" t="s">
        <v>90</v>
      </c>
      <c r="E217" t="s">
        <v>71</v>
      </c>
      <c r="F217" t="s">
        <v>72</v>
      </c>
      <c r="G217" t="s">
        <v>79</v>
      </c>
      <c r="H217" t="s">
        <v>92</v>
      </c>
      <c r="I217">
        <v>39</v>
      </c>
      <c r="J217">
        <v>117329</v>
      </c>
      <c r="K217">
        <v>1</v>
      </c>
      <c r="L217">
        <v>10</v>
      </c>
      <c r="M217">
        <v>1</v>
      </c>
      <c r="N217">
        <v>3</v>
      </c>
      <c r="O217">
        <v>42</v>
      </c>
      <c r="P217" s="2">
        <v>42069</v>
      </c>
      <c r="Q217" t="s">
        <v>358</v>
      </c>
    </row>
    <row r="218" spans="1:17">
      <c r="A218">
        <v>217</v>
      </c>
      <c r="B218" t="s">
        <v>68</v>
      </c>
      <c r="C218" t="s">
        <v>76</v>
      </c>
      <c r="D218" t="s">
        <v>70</v>
      </c>
      <c r="E218" t="s">
        <v>82</v>
      </c>
      <c r="F218" t="s">
        <v>96</v>
      </c>
      <c r="G218" t="s">
        <v>87</v>
      </c>
      <c r="H218" t="s">
        <v>97</v>
      </c>
      <c r="I218">
        <v>54</v>
      </c>
      <c r="J218">
        <v>97628</v>
      </c>
      <c r="K218">
        <v>25</v>
      </c>
      <c r="L218">
        <v>7</v>
      </c>
      <c r="M218">
        <v>4</v>
      </c>
      <c r="N218">
        <v>7</v>
      </c>
      <c r="O218">
        <v>48</v>
      </c>
      <c r="P218" s="2">
        <v>34764</v>
      </c>
      <c r="Q218" t="s">
        <v>359</v>
      </c>
    </row>
    <row r="219" spans="1:17">
      <c r="A219">
        <v>218</v>
      </c>
      <c r="B219" t="s">
        <v>100</v>
      </c>
      <c r="C219" t="s">
        <v>85</v>
      </c>
      <c r="D219" t="s">
        <v>90</v>
      </c>
      <c r="E219" t="s">
        <v>93</v>
      </c>
      <c r="F219" t="s">
        <v>86</v>
      </c>
      <c r="G219" t="s">
        <v>73</v>
      </c>
      <c r="H219" t="s">
        <v>97</v>
      </c>
      <c r="I219">
        <v>27</v>
      </c>
      <c r="J219">
        <v>58220</v>
      </c>
      <c r="K219">
        <v>36</v>
      </c>
      <c r="L219">
        <v>15</v>
      </c>
      <c r="M219">
        <v>6</v>
      </c>
      <c r="N219">
        <v>6</v>
      </c>
      <c r="O219">
        <v>33</v>
      </c>
      <c r="P219" s="2">
        <v>39184</v>
      </c>
      <c r="Q219" t="s">
        <v>360</v>
      </c>
    </row>
    <row r="220" spans="1:17">
      <c r="A220">
        <v>219</v>
      </c>
      <c r="B220" t="s">
        <v>102</v>
      </c>
      <c r="C220" t="s">
        <v>85</v>
      </c>
      <c r="D220" t="s">
        <v>77</v>
      </c>
      <c r="E220" t="s">
        <v>82</v>
      </c>
      <c r="F220" t="s">
        <v>96</v>
      </c>
      <c r="G220" t="s">
        <v>73</v>
      </c>
      <c r="H220" t="s">
        <v>92</v>
      </c>
      <c r="I220">
        <v>48</v>
      </c>
      <c r="J220">
        <v>114050</v>
      </c>
      <c r="K220">
        <v>17</v>
      </c>
      <c r="L220">
        <v>15</v>
      </c>
      <c r="M220">
        <v>5</v>
      </c>
      <c r="N220">
        <v>1</v>
      </c>
      <c r="O220">
        <v>45</v>
      </c>
      <c r="P220" s="2">
        <v>43774</v>
      </c>
      <c r="Q220" t="s">
        <v>361</v>
      </c>
    </row>
    <row r="221" spans="1:17">
      <c r="A221">
        <v>220</v>
      </c>
      <c r="B221" t="s">
        <v>102</v>
      </c>
      <c r="C221" t="s">
        <v>85</v>
      </c>
      <c r="D221" t="s">
        <v>98</v>
      </c>
      <c r="E221" t="s">
        <v>71</v>
      </c>
      <c r="F221" t="s">
        <v>86</v>
      </c>
      <c r="G221" t="s">
        <v>87</v>
      </c>
      <c r="H221" t="s">
        <v>92</v>
      </c>
      <c r="I221">
        <v>44</v>
      </c>
      <c r="J221">
        <v>104085</v>
      </c>
      <c r="K221">
        <v>24</v>
      </c>
      <c r="L221">
        <v>4</v>
      </c>
      <c r="M221">
        <v>14</v>
      </c>
      <c r="N221">
        <v>7</v>
      </c>
      <c r="O221">
        <v>24</v>
      </c>
      <c r="P221" s="2">
        <v>36867</v>
      </c>
      <c r="Q221" t="s">
        <v>362</v>
      </c>
    </row>
    <row r="222" spans="1:17">
      <c r="A222">
        <v>221</v>
      </c>
      <c r="B222" t="s">
        <v>102</v>
      </c>
      <c r="C222" t="s">
        <v>76</v>
      </c>
      <c r="D222" t="s">
        <v>98</v>
      </c>
      <c r="E222" t="s">
        <v>93</v>
      </c>
      <c r="F222" t="s">
        <v>83</v>
      </c>
      <c r="G222" t="s">
        <v>79</v>
      </c>
      <c r="H222" t="s">
        <v>89</v>
      </c>
      <c r="I222">
        <v>48</v>
      </c>
      <c r="J222">
        <v>52031</v>
      </c>
      <c r="K222">
        <v>2</v>
      </c>
      <c r="L222">
        <v>6</v>
      </c>
      <c r="M222">
        <v>13</v>
      </c>
      <c r="N222">
        <v>7</v>
      </c>
      <c r="O222">
        <v>50</v>
      </c>
      <c r="P222" s="2">
        <v>41889</v>
      </c>
      <c r="Q222" t="s">
        <v>363</v>
      </c>
    </row>
    <row r="223" spans="1:17">
      <c r="A223">
        <v>222</v>
      </c>
      <c r="B223" t="s">
        <v>88</v>
      </c>
      <c r="C223" t="s">
        <v>69</v>
      </c>
      <c r="D223" t="s">
        <v>98</v>
      </c>
      <c r="E223" t="s">
        <v>71</v>
      </c>
      <c r="F223" t="s">
        <v>72</v>
      </c>
      <c r="G223" t="s">
        <v>79</v>
      </c>
      <c r="H223" t="s">
        <v>80</v>
      </c>
      <c r="I223">
        <v>55</v>
      </c>
      <c r="J223">
        <v>100721</v>
      </c>
      <c r="K223">
        <v>15</v>
      </c>
      <c r="L223">
        <v>5</v>
      </c>
      <c r="M223">
        <v>1</v>
      </c>
      <c r="N223">
        <v>1</v>
      </c>
      <c r="O223">
        <v>44</v>
      </c>
      <c r="P223" s="2">
        <v>43739</v>
      </c>
      <c r="Q223" t="s">
        <v>364</v>
      </c>
    </row>
    <row r="224" spans="1:17">
      <c r="A224">
        <v>223</v>
      </c>
      <c r="B224" t="s">
        <v>100</v>
      </c>
      <c r="C224" t="s">
        <v>85</v>
      </c>
      <c r="D224" t="s">
        <v>77</v>
      </c>
      <c r="E224" t="s">
        <v>71</v>
      </c>
      <c r="F224" t="s">
        <v>86</v>
      </c>
      <c r="G224" t="s">
        <v>73</v>
      </c>
      <c r="H224" t="s">
        <v>74</v>
      </c>
      <c r="I224">
        <v>59</v>
      </c>
      <c r="J224">
        <v>110807</v>
      </c>
      <c r="K224">
        <v>32</v>
      </c>
      <c r="L224">
        <v>12</v>
      </c>
      <c r="M224">
        <v>4</v>
      </c>
      <c r="N224">
        <v>9</v>
      </c>
      <c r="O224">
        <v>50</v>
      </c>
      <c r="P224" s="2">
        <v>44366</v>
      </c>
      <c r="Q224" t="s">
        <v>365</v>
      </c>
    </row>
    <row r="225" spans="1:17">
      <c r="A225">
        <v>224</v>
      </c>
      <c r="B225" t="s">
        <v>102</v>
      </c>
      <c r="C225" t="s">
        <v>85</v>
      </c>
      <c r="D225" t="s">
        <v>77</v>
      </c>
      <c r="E225" t="s">
        <v>93</v>
      </c>
      <c r="F225" t="s">
        <v>99</v>
      </c>
      <c r="G225" t="s">
        <v>79</v>
      </c>
      <c r="H225" t="s">
        <v>97</v>
      </c>
      <c r="I225">
        <v>35</v>
      </c>
      <c r="J225">
        <v>101312</v>
      </c>
      <c r="K225">
        <v>39</v>
      </c>
      <c r="L225">
        <v>1</v>
      </c>
      <c r="M225">
        <v>6</v>
      </c>
      <c r="N225">
        <v>6</v>
      </c>
      <c r="O225">
        <v>39</v>
      </c>
      <c r="P225" s="2">
        <v>37695</v>
      </c>
      <c r="Q225" t="s">
        <v>366</v>
      </c>
    </row>
    <row r="226" spans="1:17">
      <c r="A226">
        <v>225</v>
      </c>
      <c r="B226" t="s">
        <v>75</v>
      </c>
      <c r="C226" t="s">
        <v>76</v>
      </c>
      <c r="D226" t="s">
        <v>90</v>
      </c>
      <c r="E226" t="s">
        <v>93</v>
      </c>
      <c r="F226" t="s">
        <v>94</v>
      </c>
      <c r="G226" t="s">
        <v>87</v>
      </c>
      <c r="H226" t="s">
        <v>89</v>
      </c>
      <c r="I226">
        <v>57</v>
      </c>
      <c r="J226">
        <v>89766</v>
      </c>
      <c r="K226">
        <v>6</v>
      </c>
      <c r="L226">
        <v>8</v>
      </c>
      <c r="M226">
        <v>13</v>
      </c>
      <c r="N226">
        <v>2</v>
      </c>
      <c r="O226">
        <v>36</v>
      </c>
      <c r="P226" s="2">
        <v>36640</v>
      </c>
      <c r="Q226" t="s">
        <v>367</v>
      </c>
    </row>
    <row r="227" spans="1:17">
      <c r="A227">
        <v>226</v>
      </c>
      <c r="B227" t="s">
        <v>81</v>
      </c>
      <c r="C227" t="s">
        <v>85</v>
      </c>
      <c r="D227" t="s">
        <v>90</v>
      </c>
      <c r="E227" t="s">
        <v>93</v>
      </c>
      <c r="F227" t="s">
        <v>78</v>
      </c>
      <c r="G227" t="s">
        <v>87</v>
      </c>
      <c r="H227" t="s">
        <v>89</v>
      </c>
      <c r="I227">
        <v>29</v>
      </c>
      <c r="J227">
        <v>42449</v>
      </c>
      <c r="K227">
        <v>1</v>
      </c>
      <c r="L227">
        <v>1</v>
      </c>
      <c r="M227">
        <v>10</v>
      </c>
      <c r="N227">
        <v>5</v>
      </c>
      <c r="O227">
        <v>21</v>
      </c>
      <c r="P227" s="2">
        <v>38303</v>
      </c>
      <c r="Q227" t="s">
        <v>368</v>
      </c>
    </row>
    <row r="228" spans="1:17">
      <c r="A228">
        <v>227</v>
      </c>
      <c r="B228" t="s">
        <v>102</v>
      </c>
      <c r="C228" t="s">
        <v>69</v>
      </c>
      <c r="D228" t="s">
        <v>90</v>
      </c>
      <c r="E228" t="s">
        <v>91</v>
      </c>
      <c r="F228" t="s">
        <v>99</v>
      </c>
      <c r="G228" t="s">
        <v>73</v>
      </c>
      <c r="H228" t="s">
        <v>74</v>
      </c>
      <c r="I228">
        <v>56</v>
      </c>
      <c r="J228">
        <v>119833</v>
      </c>
      <c r="K228">
        <v>23</v>
      </c>
      <c r="L228">
        <v>5</v>
      </c>
      <c r="M228">
        <v>10</v>
      </c>
      <c r="N228">
        <v>4</v>
      </c>
      <c r="O228">
        <v>44</v>
      </c>
      <c r="P228" s="2">
        <v>37942</v>
      </c>
      <c r="Q228" t="s">
        <v>369</v>
      </c>
    </row>
    <row r="229" spans="1:17">
      <c r="A229">
        <v>228</v>
      </c>
      <c r="B229" t="s">
        <v>88</v>
      </c>
      <c r="C229" t="s">
        <v>69</v>
      </c>
      <c r="D229" t="s">
        <v>70</v>
      </c>
      <c r="E229" t="s">
        <v>93</v>
      </c>
      <c r="F229" t="s">
        <v>99</v>
      </c>
      <c r="G229" t="s">
        <v>87</v>
      </c>
      <c r="H229" t="s">
        <v>89</v>
      </c>
      <c r="I229">
        <v>40</v>
      </c>
      <c r="J229">
        <v>86699</v>
      </c>
      <c r="K229">
        <v>39</v>
      </c>
      <c r="L229">
        <v>6</v>
      </c>
      <c r="M229">
        <v>14</v>
      </c>
      <c r="N229">
        <v>7</v>
      </c>
      <c r="O229">
        <v>32</v>
      </c>
      <c r="P229" s="2">
        <v>45188</v>
      </c>
      <c r="Q229" t="s">
        <v>370</v>
      </c>
    </row>
    <row r="230" spans="1:17">
      <c r="A230">
        <v>229</v>
      </c>
      <c r="B230" t="s">
        <v>68</v>
      </c>
      <c r="C230" t="s">
        <v>85</v>
      </c>
      <c r="D230" t="s">
        <v>98</v>
      </c>
      <c r="E230" t="s">
        <v>93</v>
      </c>
      <c r="F230" t="s">
        <v>94</v>
      </c>
      <c r="G230" t="s">
        <v>73</v>
      </c>
      <c r="H230" t="s">
        <v>80</v>
      </c>
      <c r="I230">
        <v>51</v>
      </c>
      <c r="J230">
        <v>111253</v>
      </c>
      <c r="K230">
        <v>17</v>
      </c>
      <c r="L230">
        <v>3</v>
      </c>
      <c r="M230">
        <v>4</v>
      </c>
      <c r="N230">
        <v>8</v>
      </c>
      <c r="O230">
        <v>58</v>
      </c>
      <c r="P230" s="2">
        <v>43204</v>
      </c>
      <c r="Q230" t="s">
        <v>371</v>
      </c>
    </row>
    <row r="231" spans="1:17">
      <c r="A231">
        <v>230</v>
      </c>
      <c r="B231" t="s">
        <v>100</v>
      </c>
      <c r="C231" t="s">
        <v>85</v>
      </c>
      <c r="D231" t="s">
        <v>98</v>
      </c>
      <c r="E231" t="s">
        <v>93</v>
      </c>
      <c r="F231" t="s">
        <v>78</v>
      </c>
      <c r="G231" t="s">
        <v>87</v>
      </c>
      <c r="H231" t="s">
        <v>92</v>
      </c>
      <c r="I231">
        <v>35</v>
      </c>
      <c r="J231">
        <v>76092</v>
      </c>
      <c r="K231">
        <v>34</v>
      </c>
      <c r="L231">
        <v>15</v>
      </c>
      <c r="M231">
        <v>14</v>
      </c>
      <c r="N231">
        <v>1</v>
      </c>
      <c r="O231">
        <v>47</v>
      </c>
      <c r="P231" s="2">
        <v>39660</v>
      </c>
      <c r="Q231" t="s">
        <v>372</v>
      </c>
    </row>
    <row r="232" spans="1:17">
      <c r="A232">
        <v>231</v>
      </c>
      <c r="B232" t="s">
        <v>88</v>
      </c>
      <c r="C232" t="s">
        <v>76</v>
      </c>
      <c r="D232" t="s">
        <v>90</v>
      </c>
      <c r="E232" t="s">
        <v>93</v>
      </c>
      <c r="F232" t="s">
        <v>99</v>
      </c>
      <c r="G232" t="s">
        <v>73</v>
      </c>
      <c r="H232" t="s">
        <v>84</v>
      </c>
      <c r="I232">
        <v>41</v>
      </c>
      <c r="J232">
        <v>93671</v>
      </c>
      <c r="K232">
        <v>29</v>
      </c>
      <c r="L232">
        <v>5</v>
      </c>
      <c r="M232">
        <v>9</v>
      </c>
      <c r="N232">
        <v>5</v>
      </c>
      <c r="O232">
        <v>25</v>
      </c>
      <c r="P232" s="2">
        <v>35357</v>
      </c>
      <c r="Q232" t="s">
        <v>373</v>
      </c>
    </row>
    <row r="233" spans="1:17">
      <c r="A233">
        <v>232</v>
      </c>
      <c r="B233" t="s">
        <v>102</v>
      </c>
      <c r="C233" t="s">
        <v>69</v>
      </c>
      <c r="D233" t="s">
        <v>98</v>
      </c>
      <c r="E233" t="s">
        <v>82</v>
      </c>
      <c r="F233" t="s">
        <v>86</v>
      </c>
      <c r="G233" t="s">
        <v>79</v>
      </c>
      <c r="H233" t="s">
        <v>74</v>
      </c>
      <c r="I233">
        <v>46</v>
      </c>
      <c r="J233">
        <v>40350</v>
      </c>
      <c r="K233">
        <v>9</v>
      </c>
      <c r="L233">
        <v>14</v>
      </c>
      <c r="M233">
        <v>5</v>
      </c>
      <c r="N233">
        <v>3</v>
      </c>
      <c r="O233">
        <v>22</v>
      </c>
      <c r="P233" s="2">
        <v>41792</v>
      </c>
      <c r="Q233" t="s">
        <v>374</v>
      </c>
    </row>
    <row r="234" spans="1:17">
      <c r="A234">
        <v>233</v>
      </c>
      <c r="B234" t="s">
        <v>100</v>
      </c>
      <c r="C234" t="s">
        <v>69</v>
      </c>
      <c r="D234" t="s">
        <v>90</v>
      </c>
      <c r="E234" t="s">
        <v>91</v>
      </c>
      <c r="F234" t="s">
        <v>86</v>
      </c>
      <c r="G234" t="s">
        <v>87</v>
      </c>
      <c r="H234" t="s">
        <v>92</v>
      </c>
      <c r="I234">
        <v>61</v>
      </c>
      <c r="J234">
        <v>98487</v>
      </c>
      <c r="K234">
        <v>13</v>
      </c>
      <c r="L234">
        <v>18</v>
      </c>
      <c r="M234">
        <v>8</v>
      </c>
      <c r="N234">
        <v>1</v>
      </c>
      <c r="O234">
        <v>54</v>
      </c>
      <c r="P234" s="2">
        <v>43107</v>
      </c>
      <c r="Q234" t="s">
        <v>375</v>
      </c>
    </row>
    <row r="235" spans="1:17">
      <c r="A235">
        <v>234</v>
      </c>
      <c r="B235" t="s">
        <v>81</v>
      </c>
      <c r="C235" t="s">
        <v>85</v>
      </c>
      <c r="D235" t="s">
        <v>70</v>
      </c>
      <c r="E235" t="s">
        <v>71</v>
      </c>
      <c r="F235" t="s">
        <v>86</v>
      </c>
      <c r="G235" t="s">
        <v>87</v>
      </c>
      <c r="H235" t="s">
        <v>92</v>
      </c>
      <c r="I235">
        <v>45</v>
      </c>
      <c r="J235">
        <v>47622</v>
      </c>
      <c r="K235">
        <v>6</v>
      </c>
      <c r="L235">
        <v>16</v>
      </c>
      <c r="M235">
        <v>9</v>
      </c>
      <c r="N235">
        <v>3</v>
      </c>
      <c r="O235">
        <v>37</v>
      </c>
      <c r="P235" s="2">
        <v>44969</v>
      </c>
      <c r="Q235" t="s">
        <v>376</v>
      </c>
    </row>
    <row r="236" spans="1:17">
      <c r="A236">
        <v>235</v>
      </c>
      <c r="B236" t="s">
        <v>102</v>
      </c>
      <c r="C236" t="s">
        <v>76</v>
      </c>
      <c r="D236" t="s">
        <v>70</v>
      </c>
      <c r="E236" t="s">
        <v>93</v>
      </c>
      <c r="F236" t="s">
        <v>78</v>
      </c>
      <c r="G236" t="s">
        <v>73</v>
      </c>
      <c r="H236" t="s">
        <v>101</v>
      </c>
      <c r="I236">
        <v>35</v>
      </c>
      <c r="J236">
        <v>100263</v>
      </c>
      <c r="K236">
        <v>6</v>
      </c>
      <c r="L236">
        <v>6</v>
      </c>
      <c r="M236">
        <v>10</v>
      </c>
      <c r="N236">
        <v>6</v>
      </c>
      <c r="O236">
        <v>30</v>
      </c>
      <c r="P236" s="2">
        <v>38136</v>
      </c>
      <c r="Q236" t="s">
        <v>377</v>
      </c>
    </row>
    <row r="237" spans="1:17">
      <c r="A237">
        <v>236</v>
      </c>
      <c r="B237" t="s">
        <v>88</v>
      </c>
      <c r="C237" t="s">
        <v>69</v>
      </c>
      <c r="D237" t="s">
        <v>77</v>
      </c>
      <c r="E237" t="s">
        <v>82</v>
      </c>
      <c r="F237" t="s">
        <v>99</v>
      </c>
      <c r="G237" t="s">
        <v>73</v>
      </c>
      <c r="H237" t="s">
        <v>74</v>
      </c>
      <c r="I237">
        <v>47</v>
      </c>
      <c r="J237">
        <v>83117</v>
      </c>
      <c r="K237">
        <v>20</v>
      </c>
      <c r="L237">
        <v>14</v>
      </c>
      <c r="M237">
        <v>5</v>
      </c>
      <c r="N237">
        <v>7</v>
      </c>
      <c r="O237">
        <v>39</v>
      </c>
      <c r="P237" s="2">
        <v>38763</v>
      </c>
      <c r="Q237" t="s">
        <v>378</v>
      </c>
    </row>
    <row r="238" spans="1:17">
      <c r="A238">
        <v>237</v>
      </c>
      <c r="B238" t="s">
        <v>95</v>
      </c>
      <c r="C238" t="s">
        <v>69</v>
      </c>
      <c r="D238" t="s">
        <v>70</v>
      </c>
      <c r="E238" t="s">
        <v>82</v>
      </c>
      <c r="F238" t="s">
        <v>78</v>
      </c>
      <c r="G238" t="s">
        <v>87</v>
      </c>
      <c r="H238" t="s">
        <v>89</v>
      </c>
      <c r="I238">
        <v>59</v>
      </c>
      <c r="J238">
        <v>88394</v>
      </c>
      <c r="K238">
        <v>3</v>
      </c>
      <c r="L238">
        <v>8</v>
      </c>
      <c r="M238">
        <v>6</v>
      </c>
      <c r="N238">
        <v>8</v>
      </c>
      <c r="O238">
        <v>24</v>
      </c>
      <c r="P238" s="2">
        <v>39398</v>
      </c>
      <c r="Q238" t="s">
        <v>379</v>
      </c>
    </row>
    <row r="239" spans="1:17">
      <c r="A239">
        <v>238</v>
      </c>
      <c r="B239" t="s">
        <v>75</v>
      </c>
      <c r="C239" t="s">
        <v>76</v>
      </c>
      <c r="D239" t="s">
        <v>90</v>
      </c>
      <c r="E239" t="s">
        <v>82</v>
      </c>
      <c r="F239" t="s">
        <v>86</v>
      </c>
      <c r="G239" t="s">
        <v>73</v>
      </c>
      <c r="H239" t="s">
        <v>84</v>
      </c>
      <c r="I239">
        <v>44</v>
      </c>
      <c r="J239">
        <v>53782</v>
      </c>
      <c r="K239">
        <v>17</v>
      </c>
      <c r="L239">
        <v>7</v>
      </c>
      <c r="M239">
        <v>1</v>
      </c>
      <c r="N239">
        <v>4</v>
      </c>
      <c r="O239">
        <v>38</v>
      </c>
      <c r="P239" s="2">
        <v>39252</v>
      </c>
      <c r="Q239" t="s">
        <v>380</v>
      </c>
    </row>
    <row r="240" spans="1:17">
      <c r="A240">
        <v>239</v>
      </c>
      <c r="B240" t="s">
        <v>68</v>
      </c>
      <c r="C240" t="s">
        <v>76</v>
      </c>
      <c r="D240" t="s">
        <v>70</v>
      </c>
      <c r="E240" t="s">
        <v>71</v>
      </c>
      <c r="F240" t="s">
        <v>94</v>
      </c>
      <c r="G240" t="s">
        <v>87</v>
      </c>
      <c r="H240" t="s">
        <v>74</v>
      </c>
      <c r="I240">
        <v>43</v>
      </c>
      <c r="J240">
        <v>58454</v>
      </c>
      <c r="K240">
        <v>12</v>
      </c>
      <c r="L240">
        <v>8</v>
      </c>
      <c r="M240">
        <v>11</v>
      </c>
      <c r="N240">
        <v>3</v>
      </c>
      <c r="O240">
        <v>41</v>
      </c>
      <c r="P240" s="2">
        <v>41732</v>
      </c>
      <c r="Q240" t="s">
        <v>381</v>
      </c>
    </row>
    <row r="241" spans="1:17">
      <c r="A241">
        <v>240</v>
      </c>
      <c r="B241" t="s">
        <v>88</v>
      </c>
      <c r="C241" t="s">
        <v>69</v>
      </c>
      <c r="D241" t="s">
        <v>77</v>
      </c>
      <c r="E241" t="s">
        <v>93</v>
      </c>
      <c r="F241" t="s">
        <v>99</v>
      </c>
      <c r="G241" t="s">
        <v>79</v>
      </c>
      <c r="H241" t="s">
        <v>89</v>
      </c>
      <c r="I241">
        <v>40</v>
      </c>
      <c r="J241">
        <v>97904</v>
      </c>
      <c r="K241">
        <v>1</v>
      </c>
      <c r="L241">
        <v>13</v>
      </c>
      <c r="M241">
        <v>12</v>
      </c>
      <c r="N241">
        <v>5</v>
      </c>
      <c r="O241">
        <v>38</v>
      </c>
      <c r="P241" s="2">
        <v>41361</v>
      </c>
      <c r="Q241" t="s">
        <v>382</v>
      </c>
    </row>
    <row r="242" spans="1:17">
      <c r="A242">
        <v>241</v>
      </c>
      <c r="B242" t="s">
        <v>100</v>
      </c>
      <c r="C242" t="s">
        <v>69</v>
      </c>
      <c r="D242" t="s">
        <v>98</v>
      </c>
      <c r="E242" t="s">
        <v>91</v>
      </c>
      <c r="F242" t="s">
        <v>99</v>
      </c>
      <c r="G242" t="s">
        <v>73</v>
      </c>
      <c r="H242" t="s">
        <v>92</v>
      </c>
      <c r="I242">
        <v>24</v>
      </c>
      <c r="J242">
        <v>45592</v>
      </c>
      <c r="K242">
        <v>17</v>
      </c>
      <c r="L242">
        <v>6</v>
      </c>
      <c r="M242">
        <v>7</v>
      </c>
      <c r="N242">
        <v>9</v>
      </c>
      <c r="O242">
        <v>35</v>
      </c>
      <c r="P242" s="2">
        <v>39289</v>
      </c>
      <c r="Q242" t="s">
        <v>383</v>
      </c>
    </row>
    <row r="243" spans="1:17">
      <c r="A243">
        <v>242</v>
      </c>
      <c r="B243" t="s">
        <v>102</v>
      </c>
      <c r="C243" t="s">
        <v>76</v>
      </c>
      <c r="D243" t="s">
        <v>90</v>
      </c>
      <c r="E243" t="s">
        <v>91</v>
      </c>
      <c r="F243" t="s">
        <v>96</v>
      </c>
      <c r="G243" t="s">
        <v>87</v>
      </c>
      <c r="H243" t="s">
        <v>84</v>
      </c>
      <c r="I243">
        <v>63</v>
      </c>
      <c r="J243">
        <v>52173</v>
      </c>
      <c r="K243">
        <v>3</v>
      </c>
      <c r="L243">
        <v>18</v>
      </c>
      <c r="M243">
        <v>4</v>
      </c>
      <c r="N243">
        <v>6</v>
      </c>
      <c r="O243">
        <v>43</v>
      </c>
      <c r="P243" s="2">
        <v>43676</v>
      </c>
      <c r="Q243" t="s">
        <v>384</v>
      </c>
    </row>
    <row r="244" spans="1:17">
      <c r="A244">
        <v>243</v>
      </c>
      <c r="B244" t="s">
        <v>75</v>
      </c>
      <c r="C244" t="s">
        <v>69</v>
      </c>
      <c r="D244" t="s">
        <v>98</v>
      </c>
      <c r="E244" t="s">
        <v>82</v>
      </c>
      <c r="F244" t="s">
        <v>96</v>
      </c>
      <c r="G244" t="s">
        <v>79</v>
      </c>
      <c r="H244" t="s">
        <v>89</v>
      </c>
      <c r="I244">
        <v>40</v>
      </c>
      <c r="J244">
        <v>63204</v>
      </c>
      <c r="K244">
        <v>26</v>
      </c>
      <c r="L244">
        <v>2</v>
      </c>
      <c r="M244">
        <v>11</v>
      </c>
      <c r="N244">
        <v>9</v>
      </c>
      <c r="O244">
        <v>23</v>
      </c>
      <c r="P244" s="2">
        <v>44119</v>
      </c>
      <c r="Q244" t="s">
        <v>385</v>
      </c>
    </row>
    <row r="245" spans="1:17">
      <c r="A245">
        <v>244</v>
      </c>
      <c r="B245" t="s">
        <v>102</v>
      </c>
      <c r="C245" t="s">
        <v>85</v>
      </c>
      <c r="D245" t="s">
        <v>77</v>
      </c>
      <c r="E245" t="s">
        <v>71</v>
      </c>
      <c r="F245" t="s">
        <v>83</v>
      </c>
      <c r="G245" t="s">
        <v>79</v>
      </c>
      <c r="H245" t="s">
        <v>80</v>
      </c>
      <c r="I245">
        <v>30</v>
      </c>
      <c r="J245">
        <v>65596</v>
      </c>
      <c r="K245">
        <v>15</v>
      </c>
      <c r="L245">
        <v>8</v>
      </c>
      <c r="M245">
        <v>2</v>
      </c>
      <c r="N245">
        <v>6</v>
      </c>
      <c r="O245">
        <v>34</v>
      </c>
      <c r="P245" s="2">
        <v>35813</v>
      </c>
      <c r="Q245" t="s">
        <v>386</v>
      </c>
    </row>
    <row r="246" spans="1:17">
      <c r="A246">
        <v>245</v>
      </c>
      <c r="B246" t="s">
        <v>100</v>
      </c>
      <c r="C246" t="s">
        <v>85</v>
      </c>
      <c r="D246" t="s">
        <v>77</v>
      </c>
      <c r="E246" t="s">
        <v>71</v>
      </c>
      <c r="F246" t="s">
        <v>72</v>
      </c>
      <c r="G246" t="s">
        <v>87</v>
      </c>
      <c r="H246" t="s">
        <v>89</v>
      </c>
      <c r="I246">
        <v>49</v>
      </c>
      <c r="J246">
        <v>64324</v>
      </c>
      <c r="K246">
        <v>36</v>
      </c>
      <c r="L246">
        <v>11</v>
      </c>
      <c r="M246">
        <v>5</v>
      </c>
      <c r="N246">
        <v>2</v>
      </c>
      <c r="O246">
        <v>44</v>
      </c>
      <c r="P246" s="2">
        <v>44490</v>
      </c>
      <c r="Q246" t="s">
        <v>387</v>
      </c>
    </row>
    <row r="247" spans="1:17">
      <c r="A247">
        <v>246</v>
      </c>
      <c r="B247" t="s">
        <v>102</v>
      </c>
      <c r="C247" t="s">
        <v>76</v>
      </c>
      <c r="D247" t="s">
        <v>77</v>
      </c>
      <c r="E247" t="s">
        <v>71</v>
      </c>
      <c r="F247" t="s">
        <v>96</v>
      </c>
      <c r="G247" t="s">
        <v>73</v>
      </c>
      <c r="H247" t="s">
        <v>101</v>
      </c>
      <c r="I247">
        <v>41</v>
      </c>
      <c r="J247">
        <v>91202</v>
      </c>
      <c r="K247">
        <v>32</v>
      </c>
      <c r="L247">
        <v>1</v>
      </c>
      <c r="M247">
        <v>12</v>
      </c>
      <c r="N247">
        <v>5</v>
      </c>
      <c r="O247">
        <v>54</v>
      </c>
      <c r="P247" s="2">
        <v>35117</v>
      </c>
      <c r="Q247" t="s">
        <v>388</v>
      </c>
    </row>
    <row r="248" spans="1:17">
      <c r="A248">
        <v>247</v>
      </c>
      <c r="B248" t="s">
        <v>95</v>
      </c>
      <c r="C248" t="s">
        <v>76</v>
      </c>
      <c r="D248" t="s">
        <v>98</v>
      </c>
      <c r="E248" t="s">
        <v>91</v>
      </c>
      <c r="F248" t="s">
        <v>78</v>
      </c>
      <c r="G248" t="s">
        <v>87</v>
      </c>
      <c r="H248" t="s">
        <v>92</v>
      </c>
      <c r="I248">
        <v>28</v>
      </c>
      <c r="J248">
        <v>119400</v>
      </c>
      <c r="K248">
        <v>32</v>
      </c>
      <c r="L248">
        <v>6</v>
      </c>
      <c r="M248">
        <v>3</v>
      </c>
      <c r="N248">
        <v>9</v>
      </c>
      <c r="O248">
        <v>33</v>
      </c>
      <c r="P248" s="2">
        <v>45380</v>
      </c>
      <c r="Q248" t="s">
        <v>389</v>
      </c>
    </row>
    <row r="249" spans="1:17">
      <c r="A249">
        <v>248</v>
      </c>
      <c r="B249" t="s">
        <v>75</v>
      </c>
      <c r="C249" t="s">
        <v>76</v>
      </c>
      <c r="D249" t="s">
        <v>98</v>
      </c>
      <c r="E249" t="s">
        <v>82</v>
      </c>
      <c r="F249" t="s">
        <v>96</v>
      </c>
      <c r="G249" t="s">
        <v>79</v>
      </c>
      <c r="H249" t="s">
        <v>89</v>
      </c>
      <c r="I249">
        <v>35</v>
      </c>
      <c r="J249">
        <v>60750</v>
      </c>
      <c r="K249">
        <v>4</v>
      </c>
      <c r="L249">
        <v>16</v>
      </c>
      <c r="M249">
        <v>6</v>
      </c>
      <c r="N249">
        <v>8</v>
      </c>
      <c r="O249">
        <v>38</v>
      </c>
      <c r="P249" s="2">
        <v>36978</v>
      </c>
      <c r="Q249" t="s">
        <v>390</v>
      </c>
    </row>
    <row r="250" spans="1:17">
      <c r="A250">
        <v>249</v>
      </c>
      <c r="B250" t="s">
        <v>75</v>
      </c>
      <c r="C250" t="s">
        <v>85</v>
      </c>
      <c r="D250" t="s">
        <v>98</v>
      </c>
      <c r="E250" t="s">
        <v>93</v>
      </c>
      <c r="F250" t="s">
        <v>83</v>
      </c>
      <c r="G250" t="s">
        <v>87</v>
      </c>
      <c r="H250" t="s">
        <v>97</v>
      </c>
      <c r="I250">
        <v>30</v>
      </c>
      <c r="J250">
        <v>106112</v>
      </c>
      <c r="K250">
        <v>18</v>
      </c>
      <c r="L250">
        <v>12</v>
      </c>
      <c r="M250">
        <v>8</v>
      </c>
      <c r="N250">
        <v>7</v>
      </c>
      <c r="O250">
        <v>57</v>
      </c>
      <c r="P250" s="2">
        <v>40704</v>
      </c>
      <c r="Q250" t="s">
        <v>391</v>
      </c>
    </row>
    <row r="251" spans="1:17">
      <c r="A251">
        <v>250</v>
      </c>
      <c r="B251" t="s">
        <v>100</v>
      </c>
      <c r="C251" t="s">
        <v>69</v>
      </c>
      <c r="D251" t="s">
        <v>98</v>
      </c>
      <c r="E251" t="s">
        <v>91</v>
      </c>
      <c r="F251" t="s">
        <v>99</v>
      </c>
      <c r="G251" t="s">
        <v>73</v>
      </c>
      <c r="H251" t="s">
        <v>97</v>
      </c>
      <c r="I251">
        <v>40</v>
      </c>
      <c r="J251">
        <v>46566</v>
      </c>
      <c r="K251">
        <v>19</v>
      </c>
      <c r="L251">
        <v>11</v>
      </c>
      <c r="M251">
        <v>7</v>
      </c>
      <c r="N251">
        <v>1</v>
      </c>
      <c r="O251">
        <v>55</v>
      </c>
      <c r="P251" s="2">
        <v>35297</v>
      </c>
      <c r="Q251" t="s">
        <v>392</v>
      </c>
    </row>
    <row r="252" spans="1:17">
      <c r="A252">
        <v>251</v>
      </c>
      <c r="B252" t="s">
        <v>68</v>
      </c>
      <c r="C252" t="s">
        <v>85</v>
      </c>
      <c r="D252" t="s">
        <v>77</v>
      </c>
      <c r="E252" t="s">
        <v>82</v>
      </c>
      <c r="F252" t="s">
        <v>83</v>
      </c>
      <c r="G252" t="s">
        <v>79</v>
      </c>
      <c r="H252" t="s">
        <v>101</v>
      </c>
      <c r="I252">
        <v>35</v>
      </c>
      <c r="J252">
        <v>37190</v>
      </c>
      <c r="K252">
        <v>35</v>
      </c>
      <c r="L252">
        <v>10</v>
      </c>
      <c r="M252">
        <v>3</v>
      </c>
      <c r="N252">
        <v>4</v>
      </c>
      <c r="O252">
        <v>26</v>
      </c>
      <c r="P252" s="2">
        <v>39431</v>
      </c>
      <c r="Q252" t="s">
        <v>393</v>
      </c>
    </row>
    <row r="253" spans="1:17">
      <c r="A253">
        <v>252</v>
      </c>
      <c r="B253" t="s">
        <v>95</v>
      </c>
      <c r="C253" t="s">
        <v>69</v>
      </c>
      <c r="D253" t="s">
        <v>77</v>
      </c>
      <c r="E253" t="s">
        <v>82</v>
      </c>
      <c r="F253" t="s">
        <v>99</v>
      </c>
      <c r="G253" t="s">
        <v>87</v>
      </c>
      <c r="H253" t="s">
        <v>80</v>
      </c>
      <c r="I253">
        <v>59</v>
      </c>
      <c r="J253">
        <v>118607</v>
      </c>
      <c r="K253">
        <v>14</v>
      </c>
      <c r="L253">
        <v>3</v>
      </c>
      <c r="M253">
        <v>8</v>
      </c>
      <c r="N253">
        <v>7</v>
      </c>
      <c r="O253">
        <v>49</v>
      </c>
      <c r="P253" s="2">
        <v>38535</v>
      </c>
      <c r="Q253" t="s">
        <v>394</v>
      </c>
    </row>
    <row r="254" spans="1:17">
      <c r="A254">
        <v>253</v>
      </c>
      <c r="B254" t="s">
        <v>88</v>
      </c>
      <c r="C254" t="s">
        <v>85</v>
      </c>
      <c r="D254" t="s">
        <v>90</v>
      </c>
      <c r="E254" t="s">
        <v>93</v>
      </c>
      <c r="F254" t="s">
        <v>94</v>
      </c>
      <c r="G254" t="s">
        <v>73</v>
      </c>
      <c r="H254" t="s">
        <v>92</v>
      </c>
      <c r="I254">
        <v>57</v>
      </c>
      <c r="J254">
        <v>68333</v>
      </c>
      <c r="K254">
        <v>33</v>
      </c>
      <c r="L254">
        <v>13</v>
      </c>
      <c r="M254">
        <v>2</v>
      </c>
      <c r="N254">
        <v>7</v>
      </c>
      <c r="O254">
        <v>38</v>
      </c>
      <c r="P254" s="2">
        <v>38494</v>
      </c>
      <c r="Q254" t="s">
        <v>395</v>
      </c>
    </row>
    <row r="255" spans="1:17">
      <c r="A255">
        <v>254</v>
      </c>
      <c r="B255" t="s">
        <v>102</v>
      </c>
      <c r="C255" t="s">
        <v>69</v>
      </c>
      <c r="D255" t="s">
        <v>90</v>
      </c>
      <c r="E255" t="s">
        <v>93</v>
      </c>
      <c r="F255" t="s">
        <v>94</v>
      </c>
      <c r="G255" t="s">
        <v>79</v>
      </c>
      <c r="H255" t="s">
        <v>74</v>
      </c>
      <c r="I255">
        <v>61</v>
      </c>
      <c r="J255">
        <v>110905</v>
      </c>
      <c r="K255">
        <v>14</v>
      </c>
      <c r="L255">
        <v>3</v>
      </c>
      <c r="M255">
        <v>10</v>
      </c>
      <c r="N255">
        <v>6</v>
      </c>
      <c r="O255">
        <v>44</v>
      </c>
      <c r="P255" s="2">
        <v>40924</v>
      </c>
      <c r="Q255" t="s">
        <v>396</v>
      </c>
    </row>
    <row r="256" spans="1:17">
      <c r="A256">
        <v>255</v>
      </c>
      <c r="B256" t="s">
        <v>81</v>
      </c>
      <c r="C256" t="s">
        <v>85</v>
      </c>
      <c r="D256" t="s">
        <v>98</v>
      </c>
      <c r="E256" t="s">
        <v>93</v>
      </c>
      <c r="F256" t="s">
        <v>99</v>
      </c>
      <c r="G256" t="s">
        <v>73</v>
      </c>
      <c r="H256" t="s">
        <v>101</v>
      </c>
      <c r="I256">
        <v>38</v>
      </c>
      <c r="J256">
        <v>119571</v>
      </c>
      <c r="K256">
        <v>34</v>
      </c>
      <c r="L256">
        <v>15</v>
      </c>
      <c r="M256">
        <v>9</v>
      </c>
      <c r="N256">
        <v>8</v>
      </c>
      <c r="O256">
        <v>35</v>
      </c>
      <c r="P256" s="2">
        <v>35209</v>
      </c>
      <c r="Q256" t="s">
        <v>397</v>
      </c>
    </row>
    <row r="257" spans="1:17">
      <c r="A257">
        <v>256</v>
      </c>
      <c r="B257" t="s">
        <v>102</v>
      </c>
      <c r="C257" t="s">
        <v>76</v>
      </c>
      <c r="D257" t="s">
        <v>70</v>
      </c>
      <c r="E257" t="s">
        <v>71</v>
      </c>
      <c r="F257" t="s">
        <v>72</v>
      </c>
      <c r="G257" t="s">
        <v>79</v>
      </c>
      <c r="H257" t="s">
        <v>80</v>
      </c>
      <c r="I257">
        <v>51</v>
      </c>
      <c r="J257">
        <v>31589</v>
      </c>
      <c r="K257">
        <v>4</v>
      </c>
      <c r="L257">
        <v>16</v>
      </c>
      <c r="M257">
        <v>4</v>
      </c>
      <c r="N257">
        <v>6</v>
      </c>
      <c r="O257">
        <v>59</v>
      </c>
      <c r="P257" s="2">
        <v>39286</v>
      </c>
      <c r="Q257" t="s">
        <v>398</v>
      </c>
    </row>
    <row r="258" spans="1:17">
      <c r="A258">
        <v>257</v>
      </c>
      <c r="B258" t="s">
        <v>102</v>
      </c>
      <c r="C258" t="s">
        <v>85</v>
      </c>
      <c r="D258" t="s">
        <v>70</v>
      </c>
      <c r="E258" t="s">
        <v>93</v>
      </c>
      <c r="F258" t="s">
        <v>96</v>
      </c>
      <c r="G258" t="s">
        <v>87</v>
      </c>
      <c r="H258" t="s">
        <v>74</v>
      </c>
      <c r="I258">
        <v>30</v>
      </c>
      <c r="J258">
        <v>55235</v>
      </c>
      <c r="K258">
        <v>24</v>
      </c>
      <c r="L258">
        <v>13</v>
      </c>
      <c r="M258">
        <v>1</v>
      </c>
      <c r="N258">
        <v>3</v>
      </c>
      <c r="O258">
        <v>27</v>
      </c>
      <c r="P258" s="2">
        <v>40311</v>
      </c>
      <c r="Q258" t="s">
        <v>399</v>
      </c>
    </row>
    <row r="259" spans="1:17">
      <c r="A259">
        <v>258</v>
      </c>
      <c r="B259" t="s">
        <v>88</v>
      </c>
      <c r="C259" t="s">
        <v>69</v>
      </c>
      <c r="D259" t="s">
        <v>77</v>
      </c>
      <c r="E259" t="s">
        <v>82</v>
      </c>
      <c r="F259" t="s">
        <v>78</v>
      </c>
      <c r="G259" t="s">
        <v>73</v>
      </c>
      <c r="H259" t="s">
        <v>97</v>
      </c>
      <c r="I259">
        <v>54</v>
      </c>
      <c r="J259">
        <v>30159</v>
      </c>
      <c r="K259">
        <v>29</v>
      </c>
      <c r="L259">
        <v>17</v>
      </c>
      <c r="M259">
        <v>8</v>
      </c>
      <c r="N259">
        <v>4</v>
      </c>
      <c r="O259">
        <v>37</v>
      </c>
      <c r="P259" s="2">
        <v>37793</v>
      </c>
      <c r="Q259" t="s">
        <v>400</v>
      </c>
    </row>
    <row r="260" spans="1:17">
      <c r="A260">
        <v>259</v>
      </c>
      <c r="B260" t="s">
        <v>102</v>
      </c>
      <c r="C260" t="s">
        <v>85</v>
      </c>
      <c r="D260" t="s">
        <v>77</v>
      </c>
      <c r="E260" t="s">
        <v>93</v>
      </c>
      <c r="F260" t="s">
        <v>78</v>
      </c>
      <c r="G260" t="s">
        <v>79</v>
      </c>
      <c r="H260" t="s">
        <v>97</v>
      </c>
      <c r="I260">
        <v>46</v>
      </c>
      <c r="J260">
        <v>42145</v>
      </c>
      <c r="K260">
        <v>19</v>
      </c>
      <c r="L260">
        <v>3</v>
      </c>
      <c r="M260">
        <v>7</v>
      </c>
      <c r="N260">
        <v>3</v>
      </c>
      <c r="O260">
        <v>47</v>
      </c>
      <c r="P260" s="2">
        <v>41833</v>
      </c>
      <c r="Q260" t="s">
        <v>401</v>
      </c>
    </row>
    <row r="261" spans="1:17">
      <c r="A261">
        <v>260</v>
      </c>
      <c r="B261" t="s">
        <v>95</v>
      </c>
      <c r="C261" t="s">
        <v>85</v>
      </c>
      <c r="D261" t="s">
        <v>77</v>
      </c>
      <c r="E261" t="s">
        <v>82</v>
      </c>
      <c r="F261" t="s">
        <v>86</v>
      </c>
      <c r="G261" t="s">
        <v>73</v>
      </c>
      <c r="H261" t="s">
        <v>74</v>
      </c>
      <c r="I261">
        <v>35</v>
      </c>
      <c r="J261">
        <v>110909</v>
      </c>
      <c r="K261">
        <v>6</v>
      </c>
      <c r="L261">
        <v>11</v>
      </c>
      <c r="M261">
        <v>11</v>
      </c>
      <c r="N261">
        <v>1</v>
      </c>
      <c r="O261">
        <v>35</v>
      </c>
      <c r="P261" s="2">
        <v>38975</v>
      </c>
      <c r="Q261" t="s">
        <v>402</v>
      </c>
    </row>
    <row r="262" spans="1:17">
      <c r="A262">
        <v>261</v>
      </c>
      <c r="B262" t="s">
        <v>95</v>
      </c>
      <c r="C262" t="s">
        <v>85</v>
      </c>
      <c r="D262" t="s">
        <v>90</v>
      </c>
      <c r="E262" t="s">
        <v>91</v>
      </c>
      <c r="F262" t="s">
        <v>99</v>
      </c>
      <c r="G262" t="s">
        <v>73</v>
      </c>
      <c r="H262" t="s">
        <v>101</v>
      </c>
      <c r="I262">
        <v>32</v>
      </c>
      <c r="J262">
        <v>61921</v>
      </c>
      <c r="K262">
        <v>33</v>
      </c>
      <c r="L262">
        <v>19</v>
      </c>
      <c r="M262">
        <v>13</v>
      </c>
      <c r="N262">
        <v>5</v>
      </c>
      <c r="O262">
        <v>38</v>
      </c>
      <c r="P262" s="2">
        <v>44584</v>
      </c>
      <c r="Q262" t="s">
        <v>403</v>
      </c>
    </row>
    <row r="263" spans="1:17">
      <c r="A263">
        <v>262</v>
      </c>
      <c r="B263" t="s">
        <v>75</v>
      </c>
      <c r="C263" t="s">
        <v>76</v>
      </c>
      <c r="D263" t="s">
        <v>90</v>
      </c>
      <c r="E263" t="s">
        <v>71</v>
      </c>
      <c r="F263" t="s">
        <v>78</v>
      </c>
      <c r="G263" t="s">
        <v>87</v>
      </c>
      <c r="H263" t="s">
        <v>97</v>
      </c>
      <c r="I263">
        <v>56</v>
      </c>
      <c r="J263">
        <v>46237</v>
      </c>
      <c r="K263">
        <v>19</v>
      </c>
      <c r="L263">
        <v>11</v>
      </c>
      <c r="M263">
        <v>5</v>
      </c>
      <c r="N263">
        <v>1</v>
      </c>
      <c r="O263">
        <v>36</v>
      </c>
      <c r="P263" s="2">
        <v>44387</v>
      </c>
      <c r="Q263" t="s">
        <v>404</v>
      </c>
    </row>
    <row r="264" spans="1:17">
      <c r="A264">
        <v>263</v>
      </c>
      <c r="B264" t="s">
        <v>100</v>
      </c>
      <c r="C264" t="s">
        <v>85</v>
      </c>
      <c r="D264" t="s">
        <v>77</v>
      </c>
      <c r="E264" t="s">
        <v>91</v>
      </c>
      <c r="F264" t="s">
        <v>72</v>
      </c>
      <c r="G264" t="s">
        <v>73</v>
      </c>
      <c r="H264" t="s">
        <v>92</v>
      </c>
      <c r="I264">
        <v>62</v>
      </c>
      <c r="J264">
        <v>38244</v>
      </c>
      <c r="K264">
        <v>1</v>
      </c>
      <c r="L264">
        <v>16</v>
      </c>
      <c r="M264">
        <v>10</v>
      </c>
      <c r="N264">
        <v>1</v>
      </c>
      <c r="O264">
        <v>32</v>
      </c>
      <c r="P264" s="2">
        <v>38367</v>
      </c>
      <c r="Q264" t="s">
        <v>405</v>
      </c>
    </row>
    <row r="265" spans="1:17">
      <c r="A265">
        <v>264</v>
      </c>
      <c r="B265" t="s">
        <v>68</v>
      </c>
      <c r="C265" t="s">
        <v>76</v>
      </c>
      <c r="D265" t="s">
        <v>77</v>
      </c>
      <c r="E265" t="s">
        <v>91</v>
      </c>
      <c r="F265" t="s">
        <v>99</v>
      </c>
      <c r="G265" t="s">
        <v>79</v>
      </c>
      <c r="H265" t="s">
        <v>84</v>
      </c>
      <c r="I265">
        <v>35</v>
      </c>
      <c r="J265">
        <v>44743</v>
      </c>
      <c r="K265">
        <v>5</v>
      </c>
      <c r="L265">
        <v>3</v>
      </c>
      <c r="M265">
        <v>13</v>
      </c>
      <c r="N265">
        <v>2</v>
      </c>
      <c r="O265">
        <v>26</v>
      </c>
      <c r="P265" s="2">
        <v>37146</v>
      </c>
      <c r="Q265" t="s">
        <v>406</v>
      </c>
    </row>
    <row r="266" spans="1:17">
      <c r="A266">
        <v>265</v>
      </c>
      <c r="B266" t="s">
        <v>81</v>
      </c>
      <c r="C266" t="s">
        <v>76</v>
      </c>
      <c r="D266" t="s">
        <v>77</v>
      </c>
      <c r="E266" t="s">
        <v>82</v>
      </c>
      <c r="F266" t="s">
        <v>72</v>
      </c>
      <c r="G266" t="s">
        <v>79</v>
      </c>
      <c r="H266" t="s">
        <v>89</v>
      </c>
      <c r="I266">
        <v>51</v>
      </c>
      <c r="J266">
        <v>76101</v>
      </c>
      <c r="K266">
        <v>27</v>
      </c>
      <c r="L266">
        <v>6</v>
      </c>
      <c r="M266">
        <v>5</v>
      </c>
      <c r="N266">
        <v>4</v>
      </c>
      <c r="O266">
        <v>46</v>
      </c>
      <c r="P266" s="2">
        <v>38887</v>
      </c>
      <c r="Q266" t="s">
        <v>407</v>
      </c>
    </row>
    <row r="267" spans="1:17">
      <c r="A267">
        <v>266</v>
      </c>
      <c r="B267" t="s">
        <v>102</v>
      </c>
      <c r="C267" t="s">
        <v>85</v>
      </c>
      <c r="D267" t="s">
        <v>70</v>
      </c>
      <c r="E267" t="s">
        <v>91</v>
      </c>
      <c r="F267" t="s">
        <v>78</v>
      </c>
      <c r="G267" t="s">
        <v>79</v>
      </c>
      <c r="H267" t="s">
        <v>74</v>
      </c>
      <c r="I267">
        <v>62</v>
      </c>
      <c r="J267">
        <v>114227</v>
      </c>
      <c r="K267">
        <v>16</v>
      </c>
      <c r="L267">
        <v>14</v>
      </c>
      <c r="M267">
        <v>7</v>
      </c>
      <c r="N267">
        <v>6</v>
      </c>
      <c r="O267">
        <v>29</v>
      </c>
      <c r="P267" s="2">
        <v>41968</v>
      </c>
      <c r="Q267" t="s">
        <v>408</v>
      </c>
    </row>
    <row r="268" spans="1:17">
      <c r="A268">
        <v>267</v>
      </c>
      <c r="B268" t="s">
        <v>102</v>
      </c>
      <c r="C268" t="s">
        <v>85</v>
      </c>
      <c r="D268" t="s">
        <v>90</v>
      </c>
      <c r="E268" t="s">
        <v>82</v>
      </c>
      <c r="F268" t="s">
        <v>78</v>
      </c>
      <c r="G268" t="s">
        <v>79</v>
      </c>
      <c r="H268" t="s">
        <v>74</v>
      </c>
      <c r="I268">
        <v>25</v>
      </c>
      <c r="J268">
        <v>86378</v>
      </c>
      <c r="K268">
        <v>6</v>
      </c>
      <c r="L268">
        <v>18</v>
      </c>
      <c r="M268">
        <v>5</v>
      </c>
      <c r="N268">
        <v>8</v>
      </c>
      <c r="O268">
        <v>53</v>
      </c>
      <c r="P268" s="2">
        <v>43461</v>
      </c>
      <c r="Q268" t="s">
        <v>409</v>
      </c>
    </row>
    <row r="269" spans="1:17">
      <c r="A269">
        <v>268</v>
      </c>
      <c r="B269" t="s">
        <v>88</v>
      </c>
      <c r="C269" t="s">
        <v>85</v>
      </c>
      <c r="D269" t="s">
        <v>70</v>
      </c>
      <c r="E269" t="s">
        <v>93</v>
      </c>
      <c r="F269" t="s">
        <v>86</v>
      </c>
      <c r="G269" t="s">
        <v>87</v>
      </c>
      <c r="H269" t="s">
        <v>97</v>
      </c>
      <c r="I269">
        <v>25</v>
      </c>
      <c r="J269">
        <v>101126</v>
      </c>
      <c r="K269">
        <v>13</v>
      </c>
      <c r="L269">
        <v>17</v>
      </c>
      <c r="M269">
        <v>8</v>
      </c>
      <c r="N269">
        <v>3</v>
      </c>
      <c r="O269">
        <v>55</v>
      </c>
      <c r="P269" s="2">
        <v>40559</v>
      </c>
      <c r="Q269" t="s">
        <v>410</v>
      </c>
    </row>
    <row r="270" spans="1:17">
      <c r="A270">
        <v>269</v>
      </c>
      <c r="B270" t="s">
        <v>100</v>
      </c>
      <c r="C270" t="s">
        <v>69</v>
      </c>
      <c r="D270" t="s">
        <v>70</v>
      </c>
      <c r="E270" t="s">
        <v>93</v>
      </c>
      <c r="F270" t="s">
        <v>78</v>
      </c>
      <c r="G270" t="s">
        <v>73</v>
      </c>
      <c r="H270" t="s">
        <v>101</v>
      </c>
      <c r="I270">
        <v>49</v>
      </c>
      <c r="J270">
        <v>86071</v>
      </c>
      <c r="K270">
        <v>35</v>
      </c>
      <c r="L270">
        <v>4</v>
      </c>
      <c r="M270">
        <v>11</v>
      </c>
      <c r="N270">
        <v>1</v>
      </c>
      <c r="O270">
        <v>44</v>
      </c>
      <c r="P270" s="2">
        <v>37800</v>
      </c>
      <c r="Q270" t="s">
        <v>411</v>
      </c>
    </row>
    <row r="271" spans="1:17">
      <c r="A271">
        <v>270</v>
      </c>
      <c r="B271" t="s">
        <v>95</v>
      </c>
      <c r="C271" t="s">
        <v>85</v>
      </c>
      <c r="D271" t="s">
        <v>77</v>
      </c>
      <c r="E271" t="s">
        <v>82</v>
      </c>
      <c r="F271" t="s">
        <v>99</v>
      </c>
      <c r="G271" t="s">
        <v>87</v>
      </c>
      <c r="H271" t="s">
        <v>92</v>
      </c>
      <c r="I271">
        <v>29</v>
      </c>
      <c r="J271">
        <v>101121</v>
      </c>
      <c r="K271">
        <v>19</v>
      </c>
      <c r="L271">
        <v>15</v>
      </c>
      <c r="M271">
        <v>13</v>
      </c>
      <c r="N271">
        <v>3</v>
      </c>
      <c r="O271">
        <v>25</v>
      </c>
      <c r="P271" s="2">
        <v>41131</v>
      </c>
      <c r="Q271" t="s">
        <v>412</v>
      </c>
    </row>
    <row r="272" spans="1:17">
      <c r="A272">
        <v>271</v>
      </c>
      <c r="B272" t="s">
        <v>81</v>
      </c>
      <c r="C272" t="s">
        <v>76</v>
      </c>
      <c r="D272" t="s">
        <v>77</v>
      </c>
      <c r="E272" t="s">
        <v>93</v>
      </c>
      <c r="F272" t="s">
        <v>94</v>
      </c>
      <c r="G272" t="s">
        <v>73</v>
      </c>
      <c r="H272" t="s">
        <v>101</v>
      </c>
      <c r="I272">
        <v>23</v>
      </c>
      <c r="J272">
        <v>104763</v>
      </c>
      <c r="K272">
        <v>12</v>
      </c>
      <c r="L272">
        <v>11</v>
      </c>
      <c r="M272">
        <v>6</v>
      </c>
      <c r="N272">
        <v>3</v>
      </c>
      <c r="O272">
        <v>43</v>
      </c>
      <c r="P272" s="2">
        <v>40571</v>
      </c>
      <c r="Q272" t="s">
        <v>413</v>
      </c>
    </row>
    <row r="273" spans="1:17">
      <c r="A273">
        <v>272</v>
      </c>
      <c r="B273" t="s">
        <v>75</v>
      </c>
      <c r="C273" t="s">
        <v>85</v>
      </c>
      <c r="D273" t="s">
        <v>98</v>
      </c>
      <c r="E273" t="s">
        <v>71</v>
      </c>
      <c r="F273" t="s">
        <v>99</v>
      </c>
      <c r="G273" t="s">
        <v>73</v>
      </c>
      <c r="H273" t="s">
        <v>80</v>
      </c>
      <c r="I273">
        <v>62</v>
      </c>
      <c r="J273">
        <v>42237</v>
      </c>
      <c r="K273">
        <v>16</v>
      </c>
      <c r="L273">
        <v>3</v>
      </c>
      <c r="M273">
        <v>13</v>
      </c>
      <c r="N273">
        <v>5</v>
      </c>
      <c r="O273">
        <v>37</v>
      </c>
      <c r="P273" s="2">
        <v>40873</v>
      </c>
      <c r="Q273" t="s">
        <v>414</v>
      </c>
    </row>
    <row r="274" spans="1:17">
      <c r="A274">
        <v>273</v>
      </c>
      <c r="B274" t="s">
        <v>95</v>
      </c>
      <c r="C274" t="s">
        <v>69</v>
      </c>
      <c r="D274" t="s">
        <v>98</v>
      </c>
      <c r="E274" t="s">
        <v>91</v>
      </c>
      <c r="F274" t="s">
        <v>99</v>
      </c>
      <c r="G274" t="s">
        <v>73</v>
      </c>
      <c r="H274" t="s">
        <v>80</v>
      </c>
      <c r="I274">
        <v>43</v>
      </c>
      <c r="J274">
        <v>45649</v>
      </c>
      <c r="K274">
        <v>10</v>
      </c>
      <c r="L274">
        <v>3</v>
      </c>
      <c r="M274">
        <v>5</v>
      </c>
      <c r="N274">
        <v>4</v>
      </c>
      <c r="O274">
        <v>42</v>
      </c>
      <c r="P274" s="2">
        <v>43345</v>
      </c>
      <c r="Q274" t="s">
        <v>415</v>
      </c>
    </row>
    <row r="275" spans="1:17">
      <c r="A275">
        <v>274</v>
      </c>
      <c r="B275" t="s">
        <v>100</v>
      </c>
      <c r="C275" t="s">
        <v>85</v>
      </c>
      <c r="D275" t="s">
        <v>70</v>
      </c>
      <c r="E275" t="s">
        <v>71</v>
      </c>
      <c r="F275" t="s">
        <v>86</v>
      </c>
      <c r="G275" t="s">
        <v>87</v>
      </c>
      <c r="H275" t="s">
        <v>84</v>
      </c>
      <c r="I275">
        <v>62</v>
      </c>
      <c r="J275">
        <v>67713</v>
      </c>
      <c r="K275">
        <v>25</v>
      </c>
      <c r="L275">
        <v>16</v>
      </c>
      <c r="M275">
        <v>9</v>
      </c>
      <c r="N275">
        <v>4</v>
      </c>
      <c r="O275">
        <v>25</v>
      </c>
      <c r="P275" s="2">
        <v>36213</v>
      </c>
      <c r="Q275" t="s">
        <v>416</v>
      </c>
    </row>
    <row r="276" spans="1:17">
      <c r="A276">
        <v>275</v>
      </c>
      <c r="B276" t="s">
        <v>68</v>
      </c>
      <c r="C276" t="s">
        <v>69</v>
      </c>
      <c r="D276" t="s">
        <v>90</v>
      </c>
      <c r="E276" t="s">
        <v>91</v>
      </c>
      <c r="F276" t="s">
        <v>86</v>
      </c>
      <c r="G276" t="s">
        <v>73</v>
      </c>
      <c r="H276" t="s">
        <v>97</v>
      </c>
      <c r="I276">
        <v>37</v>
      </c>
      <c r="J276">
        <v>103463</v>
      </c>
      <c r="K276">
        <v>20</v>
      </c>
      <c r="L276">
        <v>5</v>
      </c>
      <c r="M276">
        <v>11</v>
      </c>
      <c r="N276">
        <v>9</v>
      </c>
      <c r="O276">
        <v>48</v>
      </c>
      <c r="P276" s="2">
        <v>39769</v>
      </c>
      <c r="Q276" t="s">
        <v>417</v>
      </c>
    </row>
    <row r="277" spans="1:17">
      <c r="A277">
        <v>276</v>
      </c>
      <c r="B277" t="s">
        <v>75</v>
      </c>
      <c r="C277" t="s">
        <v>69</v>
      </c>
      <c r="D277" t="s">
        <v>77</v>
      </c>
      <c r="E277" t="s">
        <v>93</v>
      </c>
      <c r="F277" t="s">
        <v>78</v>
      </c>
      <c r="G277" t="s">
        <v>87</v>
      </c>
      <c r="H277" t="s">
        <v>97</v>
      </c>
      <c r="I277">
        <v>50</v>
      </c>
      <c r="J277">
        <v>75409</v>
      </c>
      <c r="K277">
        <v>31</v>
      </c>
      <c r="L277">
        <v>10</v>
      </c>
      <c r="M277">
        <v>2</v>
      </c>
      <c r="N277">
        <v>7</v>
      </c>
      <c r="O277">
        <v>44</v>
      </c>
      <c r="P277" s="2">
        <v>42299</v>
      </c>
      <c r="Q277" t="s">
        <v>418</v>
      </c>
    </row>
    <row r="278" spans="1:17">
      <c r="A278">
        <v>277</v>
      </c>
      <c r="B278" t="s">
        <v>68</v>
      </c>
      <c r="C278" t="s">
        <v>85</v>
      </c>
      <c r="D278" t="s">
        <v>77</v>
      </c>
      <c r="E278" t="s">
        <v>71</v>
      </c>
      <c r="F278" t="s">
        <v>83</v>
      </c>
      <c r="G278" t="s">
        <v>79</v>
      </c>
      <c r="H278" t="s">
        <v>97</v>
      </c>
      <c r="I278">
        <v>51</v>
      </c>
      <c r="J278">
        <v>78766</v>
      </c>
      <c r="K278">
        <v>4</v>
      </c>
      <c r="L278">
        <v>19</v>
      </c>
      <c r="M278">
        <v>1</v>
      </c>
      <c r="N278">
        <v>4</v>
      </c>
      <c r="O278">
        <v>36</v>
      </c>
      <c r="P278" s="2">
        <v>41093</v>
      </c>
      <c r="Q278" t="s">
        <v>419</v>
      </c>
    </row>
    <row r="279" spans="1:17">
      <c r="A279">
        <v>278</v>
      </c>
      <c r="B279" t="s">
        <v>88</v>
      </c>
      <c r="C279" t="s">
        <v>76</v>
      </c>
      <c r="D279" t="s">
        <v>70</v>
      </c>
      <c r="E279" t="s">
        <v>93</v>
      </c>
      <c r="F279" t="s">
        <v>83</v>
      </c>
      <c r="G279" t="s">
        <v>79</v>
      </c>
      <c r="H279" t="s">
        <v>84</v>
      </c>
      <c r="I279">
        <v>33</v>
      </c>
      <c r="J279">
        <v>76154</v>
      </c>
      <c r="K279">
        <v>23</v>
      </c>
      <c r="L279">
        <v>4</v>
      </c>
      <c r="M279">
        <v>8</v>
      </c>
      <c r="N279">
        <v>3</v>
      </c>
      <c r="O279">
        <v>43</v>
      </c>
      <c r="P279" s="2">
        <v>41769</v>
      </c>
      <c r="Q279" t="s">
        <v>420</v>
      </c>
    </row>
    <row r="280" spans="1:17">
      <c r="A280">
        <v>279</v>
      </c>
      <c r="B280" t="s">
        <v>88</v>
      </c>
      <c r="C280" t="s">
        <v>69</v>
      </c>
      <c r="D280" t="s">
        <v>98</v>
      </c>
      <c r="E280" t="s">
        <v>91</v>
      </c>
      <c r="F280" t="s">
        <v>86</v>
      </c>
      <c r="G280" t="s">
        <v>73</v>
      </c>
      <c r="H280" t="s">
        <v>80</v>
      </c>
      <c r="I280">
        <v>56</v>
      </c>
      <c r="J280">
        <v>37016</v>
      </c>
      <c r="K280">
        <v>2</v>
      </c>
      <c r="L280">
        <v>19</v>
      </c>
      <c r="M280">
        <v>12</v>
      </c>
      <c r="N280">
        <v>6</v>
      </c>
      <c r="O280">
        <v>30</v>
      </c>
      <c r="P280" s="2">
        <v>37689</v>
      </c>
      <c r="Q280" t="s">
        <v>421</v>
      </c>
    </row>
    <row r="281" spans="1:17">
      <c r="A281">
        <v>280</v>
      </c>
      <c r="B281" t="s">
        <v>102</v>
      </c>
      <c r="C281" t="s">
        <v>85</v>
      </c>
      <c r="D281" t="s">
        <v>90</v>
      </c>
      <c r="E281" t="s">
        <v>82</v>
      </c>
      <c r="F281" t="s">
        <v>78</v>
      </c>
      <c r="G281" t="s">
        <v>87</v>
      </c>
      <c r="H281" t="s">
        <v>101</v>
      </c>
      <c r="I281">
        <v>32</v>
      </c>
      <c r="J281">
        <v>109563</v>
      </c>
      <c r="K281">
        <v>22</v>
      </c>
      <c r="L281">
        <v>11</v>
      </c>
      <c r="M281">
        <v>3</v>
      </c>
      <c r="N281">
        <v>3</v>
      </c>
      <c r="O281">
        <v>45</v>
      </c>
      <c r="P281" s="2">
        <v>39120</v>
      </c>
      <c r="Q281" t="s">
        <v>422</v>
      </c>
    </row>
    <row r="282" spans="1:17">
      <c r="A282">
        <v>281</v>
      </c>
      <c r="B282" t="s">
        <v>68</v>
      </c>
      <c r="C282" t="s">
        <v>85</v>
      </c>
      <c r="D282" t="s">
        <v>98</v>
      </c>
      <c r="E282" t="s">
        <v>82</v>
      </c>
      <c r="F282" t="s">
        <v>83</v>
      </c>
      <c r="G282" t="s">
        <v>79</v>
      </c>
      <c r="H282" t="s">
        <v>84</v>
      </c>
      <c r="I282">
        <v>42</v>
      </c>
      <c r="J282">
        <v>78688</v>
      </c>
      <c r="K282">
        <v>37</v>
      </c>
      <c r="L282">
        <v>2</v>
      </c>
      <c r="M282">
        <v>14</v>
      </c>
      <c r="N282">
        <v>6</v>
      </c>
      <c r="O282">
        <v>53</v>
      </c>
      <c r="P282" s="2">
        <v>39177</v>
      </c>
      <c r="Q282" t="s">
        <v>423</v>
      </c>
    </row>
    <row r="283" spans="1:17">
      <c r="A283">
        <v>282</v>
      </c>
      <c r="B283" t="s">
        <v>100</v>
      </c>
      <c r="C283" t="s">
        <v>76</v>
      </c>
      <c r="D283" t="s">
        <v>98</v>
      </c>
      <c r="E283" t="s">
        <v>71</v>
      </c>
      <c r="F283" t="s">
        <v>78</v>
      </c>
      <c r="G283" t="s">
        <v>87</v>
      </c>
      <c r="H283" t="s">
        <v>84</v>
      </c>
      <c r="I283">
        <v>42</v>
      </c>
      <c r="J283">
        <v>119678</v>
      </c>
      <c r="K283">
        <v>8</v>
      </c>
      <c r="L283">
        <v>10</v>
      </c>
      <c r="M283">
        <v>11</v>
      </c>
      <c r="N283">
        <v>9</v>
      </c>
      <c r="O283">
        <v>47</v>
      </c>
      <c r="P283" s="2">
        <v>42095</v>
      </c>
      <c r="Q283" t="s">
        <v>424</v>
      </c>
    </row>
    <row r="284" spans="1:17">
      <c r="A284">
        <v>283</v>
      </c>
      <c r="B284" t="s">
        <v>81</v>
      </c>
      <c r="C284" t="s">
        <v>69</v>
      </c>
      <c r="D284" t="s">
        <v>98</v>
      </c>
      <c r="E284" t="s">
        <v>93</v>
      </c>
      <c r="F284" t="s">
        <v>78</v>
      </c>
      <c r="G284" t="s">
        <v>87</v>
      </c>
      <c r="H284" t="s">
        <v>101</v>
      </c>
      <c r="I284">
        <v>26</v>
      </c>
      <c r="J284">
        <v>84238</v>
      </c>
      <c r="K284">
        <v>7</v>
      </c>
      <c r="L284">
        <v>11</v>
      </c>
      <c r="M284">
        <v>12</v>
      </c>
      <c r="N284">
        <v>6</v>
      </c>
      <c r="O284">
        <v>22</v>
      </c>
      <c r="P284" s="2">
        <v>34986</v>
      </c>
      <c r="Q284" t="s">
        <v>425</v>
      </c>
    </row>
    <row r="285" spans="1:17">
      <c r="A285">
        <v>284</v>
      </c>
      <c r="B285" t="s">
        <v>75</v>
      </c>
      <c r="C285" t="s">
        <v>69</v>
      </c>
      <c r="D285" t="s">
        <v>98</v>
      </c>
      <c r="E285" t="s">
        <v>93</v>
      </c>
      <c r="F285" t="s">
        <v>78</v>
      </c>
      <c r="G285" t="s">
        <v>73</v>
      </c>
      <c r="H285" t="s">
        <v>97</v>
      </c>
      <c r="I285">
        <v>41</v>
      </c>
      <c r="J285">
        <v>88608</v>
      </c>
      <c r="K285">
        <v>14</v>
      </c>
      <c r="L285">
        <v>16</v>
      </c>
      <c r="M285">
        <v>12</v>
      </c>
      <c r="N285">
        <v>4</v>
      </c>
      <c r="O285">
        <v>30</v>
      </c>
      <c r="P285" s="2">
        <v>44049</v>
      </c>
      <c r="Q285" t="s">
        <v>426</v>
      </c>
    </row>
    <row r="286" spans="1:17">
      <c r="A286">
        <v>285</v>
      </c>
      <c r="B286" t="s">
        <v>95</v>
      </c>
      <c r="C286" t="s">
        <v>85</v>
      </c>
      <c r="D286" t="s">
        <v>77</v>
      </c>
      <c r="E286" t="s">
        <v>71</v>
      </c>
      <c r="F286" t="s">
        <v>96</v>
      </c>
      <c r="G286" t="s">
        <v>79</v>
      </c>
      <c r="H286" t="s">
        <v>92</v>
      </c>
      <c r="I286">
        <v>58</v>
      </c>
      <c r="J286">
        <v>119081</v>
      </c>
      <c r="K286">
        <v>3</v>
      </c>
      <c r="L286">
        <v>19</v>
      </c>
      <c r="M286">
        <v>12</v>
      </c>
      <c r="N286">
        <v>5</v>
      </c>
      <c r="O286">
        <v>57</v>
      </c>
      <c r="P286" s="2">
        <v>40417</v>
      </c>
      <c r="Q286" t="s">
        <v>427</v>
      </c>
    </row>
    <row r="287" spans="1:17">
      <c r="A287">
        <v>286</v>
      </c>
      <c r="B287" t="s">
        <v>100</v>
      </c>
      <c r="C287" t="s">
        <v>85</v>
      </c>
      <c r="D287" t="s">
        <v>77</v>
      </c>
      <c r="E287" t="s">
        <v>82</v>
      </c>
      <c r="F287" t="s">
        <v>99</v>
      </c>
      <c r="G287" t="s">
        <v>73</v>
      </c>
      <c r="H287" t="s">
        <v>101</v>
      </c>
      <c r="I287">
        <v>24</v>
      </c>
      <c r="J287">
        <v>61897</v>
      </c>
      <c r="K287">
        <v>16</v>
      </c>
      <c r="L287">
        <v>11</v>
      </c>
      <c r="M287">
        <v>7</v>
      </c>
      <c r="N287">
        <v>6</v>
      </c>
      <c r="O287">
        <v>33</v>
      </c>
      <c r="P287" s="2">
        <v>44821</v>
      </c>
      <c r="Q287" t="s">
        <v>428</v>
      </c>
    </row>
    <row r="288" spans="1:17">
      <c r="A288">
        <v>287</v>
      </c>
      <c r="B288" t="s">
        <v>100</v>
      </c>
      <c r="C288" t="s">
        <v>76</v>
      </c>
      <c r="D288" t="s">
        <v>98</v>
      </c>
      <c r="E288" t="s">
        <v>91</v>
      </c>
      <c r="F288" t="s">
        <v>78</v>
      </c>
      <c r="G288" t="s">
        <v>73</v>
      </c>
      <c r="H288" t="s">
        <v>80</v>
      </c>
      <c r="I288">
        <v>54</v>
      </c>
      <c r="J288">
        <v>80961</v>
      </c>
      <c r="K288">
        <v>19</v>
      </c>
      <c r="L288">
        <v>14</v>
      </c>
      <c r="M288">
        <v>10</v>
      </c>
      <c r="N288">
        <v>3</v>
      </c>
      <c r="O288">
        <v>45</v>
      </c>
      <c r="P288" s="2">
        <v>37957</v>
      </c>
      <c r="Q288" t="s">
        <v>429</v>
      </c>
    </row>
    <row r="289" spans="1:17">
      <c r="A289">
        <v>288</v>
      </c>
      <c r="B289" t="s">
        <v>88</v>
      </c>
      <c r="C289" t="s">
        <v>76</v>
      </c>
      <c r="D289" t="s">
        <v>90</v>
      </c>
      <c r="E289" t="s">
        <v>71</v>
      </c>
      <c r="F289" t="s">
        <v>96</v>
      </c>
      <c r="G289" t="s">
        <v>79</v>
      </c>
      <c r="H289" t="s">
        <v>74</v>
      </c>
      <c r="I289">
        <v>30</v>
      </c>
      <c r="J289">
        <v>98703</v>
      </c>
      <c r="K289">
        <v>18</v>
      </c>
      <c r="L289">
        <v>2</v>
      </c>
      <c r="M289">
        <v>13</v>
      </c>
      <c r="N289">
        <v>8</v>
      </c>
      <c r="O289">
        <v>40</v>
      </c>
      <c r="P289" s="2">
        <v>36887</v>
      </c>
      <c r="Q289" t="s">
        <v>430</v>
      </c>
    </row>
    <row r="290" spans="1:17">
      <c r="A290">
        <v>289</v>
      </c>
      <c r="B290" t="s">
        <v>68</v>
      </c>
      <c r="C290" t="s">
        <v>69</v>
      </c>
      <c r="D290" t="s">
        <v>70</v>
      </c>
      <c r="E290" t="s">
        <v>91</v>
      </c>
      <c r="F290" t="s">
        <v>86</v>
      </c>
      <c r="G290" t="s">
        <v>79</v>
      </c>
      <c r="H290" t="s">
        <v>74</v>
      </c>
      <c r="I290">
        <v>30</v>
      </c>
      <c r="J290">
        <v>74757</v>
      </c>
      <c r="K290">
        <v>16</v>
      </c>
      <c r="L290">
        <v>5</v>
      </c>
      <c r="M290">
        <v>11</v>
      </c>
      <c r="N290">
        <v>4</v>
      </c>
      <c r="O290">
        <v>58</v>
      </c>
      <c r="P290" s="2">
        <v>42585</v>
      </c>
      <c r="Q290" t="s">
        <v>431</v>
      </c>
    </row>
    <row r="291" spans="1:17">
      <c r="A291">
        <v>290</v>
      </c>
      <c r="B291" t="s">
        <v>102</v>
      </c>
      <c r="C291" t="s">
        <v>69</v>
      </c>
      <c r="D291" t="s">
        <v>90</v>
      </c>
      <c r="E291" t="s">
        <v>82</v>
      </c>
      <c r="F291" t="s">
        <v>83</v>
      </c>
      <c r="G291" t="s">
        <v>87</v>
      </c>
      <c r="H291" t="s">
        <v>89</v>
      </c>
      <c r="I291">
        <v>25</v>
      </c>
      <c r="J291">
        <v>56917</v>
      </c>
      <c r="K291">
        <v>8</v>
      </c>
      <c r="L291">
        <v>5</v>
      </c>
      <c r="M291">
        <v>8</v>
      </c>
      <c r="N291">
        <v>8</v>
      </c>
      <c r="O291">
        <v>49</v>
      </c>
      <c r="P291" s="2">
        <v>35315</v>
      </c>
      <c r="Q291" t="s">
        <v>432</v>
      </c>
    </row>
    <row r="292" spans="1:17">
      <c r="A292">
        <v>291</v>
      </c>
      <c r="B292" t="s">
        <v>102</v>
      </c>
      <c r="C292" t="s">
        <v>85</v>
      </c>
      <c r="D292" t="s">
        <v>90</v>
      </c>
      <c r="E292" t="s">
        <v>93</v>
      </c>
      <c r="F292" t="s">
        <v>99</v>
      </c>
      <c r="G292" t="s">
        <v>79</v>
      </c>
      <c r="H292" t="s">
        <v>89</v>
      </c>
      <c r="I292">
        <v>56</v>
      </c>
      <c r="J292">
        <v>52736</v>
      </c>
      <c r="K292">
        <v>33</v>
      </c>
      <c r="L292">
        <v>19</v>
      </c>
      <c r="M292">
        <v>13</v>
      </c>
      <c r="N292">
        <v>3</v>
      </c>
      <c r="O292">
        <v>27</v>
      </c>
      <c r="P292" s="2">
        <v>37811</v>
      </c>
      <c r="Q292" t="s">
        <v>433</v>
      </c>
    </row>
    <row r="293" spans="1:17">
      <c r="A293">
        <v>292</v>
      </c>
      <c r="B293" t="s">
        <v>75</v>
      </c>
      <c r="C293" t="s">
        <v>69</v>
      </c>
      <c r="D293" t="s">
        <v>90</v>
      </c>
      <c r="E293" t="s">
        <v>82</v>
      </c>
      <c r="F293" t="s">
        <v>94</v>
      </c>
      <c r="G293" t="s">
        <v>87</v>
      </c>
      <c r="H293" t="s">
        <v>84</v>
      </c>
      <c r="I293">
        <v>38</v>
      </c>
      <c r="J293">
        <v>57990</v>
      </c>
      <c r="K293">
        <v>12</v>
      </c>
      <c r="L293">
        <v>12</v>
      </c>
      <c r="M293">
        <v>13</v>
      </c>
      <c r="N293">
        <v>7</v>
      </c>
      <c r="O293">
        <v>39</v>
      </c>
      <c r="P293" s="2">
        <v>41062</v>
      </c>
      <c r="Q293" t="s">
        <v>434</v>
      </c>
    </row>
    <row r="294" spans="1:17">
      <c r="A294">
        <v>293</v>
      </c>
      <c r="B294" t="s">
        <v>88</v>
      </c>
      <c r="C294" t="s">
        <v>76</v>
      </c>
      <c r="D294" t="s">
        <v>98</v>
      </c>
      <c r="E294" t="s">
        <v>71</v>
      </c>
      <c r="F294" t="s">
        <v>83</v>
      </c>
      <c r="G294" t="s">
        <v>87</v>
      </c>
      <c r="H294" t="s">
        <v>74</v>
      </c>
      <c r="I294">
        <v>55</v>
      </c>
      <c r="J294">
        <v>92551</v>
      </c>
      <c r="K294">
        <v>11</v>
      </c>
      <c r="L294">
        <v>18</v>
      </c>
      <c r="M294">
        <v>6</v>
      </c>
      <c r="N294">
        <v>9</v>
      </c>
      <c r="O294">
        <v>51</v>
      </c>
      <c r="P294" s="2">
        <v>43985</v>
      </c>
      <c r="Q294" t="s">
        <v>435</v>
      </c>
    </row>
    <row r="295" spans="1:17">
      <c r="A295">
        <v>294</v>
      </c>
      <c r="B295" t="s">
        <v>100</v>
      </c>
      <c r="C295" t="s">
        <v>76</v>
      </c>
      <c r="D295" t="s">
        <v>77</v>
      </c>
      <c r="E295" t="s">
        <v>93</v>
      </c>
      <c r="F295" t="s">
        <v>99</v>
      </c>
      <c r="G295" t="s">
        <v>87</v>
      </c>
      <c r="H295" t="s">
        <v>92</v>
      </c>
      <c r="I295">
        <v>45</v>
      </c>
      <c r="J295">
        <v>88161</v>
      </c>
      <c r="K295">
        <v>5</v>
      </c>
      <c r="L295">
        <v>4</v>
      </c>
      <c r="M295">
        <v>12</v>
      </c>
      <c r="N295">
        <v>4</v>
      </c>
      <c r="O295">
        <v>41</v>
      </c>
      <c r="P295" s="2">
        <v>35306</v>
      </c>
      <c r="Q295" t="s">
        <v>436</v>
      </c>
    </row>
    <row r="296" spans="1:17">
      <c r="A296">
        <v>295</v>
      </c>
      <c r="B296" t="s">
        <v>81</v>
      </c>
      <c r="C296" t="s">
        <v>85</v>
      </c>
      <c r="D296" t="s">
        <v>90</v>
      </c>
      <c r="E296" t="s">
        <v>71</v>
      </c>
      <c r="F296" t="s">
        <v>94</v>
      </c>
      <c r="G296" t="s">
        <v>79</v>
      </c>
      <c r="H296" t="s">
        <v>97</v>
      </c>
      <c r="I296">
        <v>53</v>
      </c>
      <c r="J296">
        <v>109623</v>
      </c>
      <c r="K296">
        <v>27</v>
      </c>
      <c r="L296">
        <v>17</v>
      </c>
      <c r="M296">
        <v>10</v>
      </c>
      <c r="N296">
        <v>8</v>
      </c>
      <c r="O296">
        <v>26</v>
      </c>
      <c r="P296" s="2">
        <v>35126</v>
      </c>
      <c r="Q296" t="s">
        <v>437</v>
      </c>
    </row>
    <row r="297" spans="1:17">
      <c r="A297">
        <v>296</v>
      </c>
      <c r="B297" t="s">
        <v>88</v>
      </c>
      <c r="C297" t="s">
        <v>76</v>
      </c>
      <c r="D297" t="s">
        <v>98</v>
      </c>
      <c r="E297" t="s">
        <v>71</v>
      </c>
      <c r="F297" t="s">
        <v>83</v>
      </c>
      <c r="G297" t="s">
        <v>73</v>
      </c>
      <c r="H297" t="s">
        <v>80</v>
      </c>
      <c r="I297">
        <v>22</v>
      </c>
      <c r="J297">
        <v>52440</v>
      </c>
      <c r="K297">
        <v>12</v>
      </c>
      <c r="L297">
        <v>10</v>
      </c>
      <c r="M297">
        <v>14</v>
      </c>
      <c r="N297">
        <v>3</v>
      </c>
      <c r="O297">
        <v>28</v>
      </c>
      <c r="P297" s="2">
        <v>41662</v>
      </c>
      <c r="Q297" t="s">
        <v>438</v>
      </c>
    </row>
    <row r="298" spans="1:17">
      <c r="A298">
        <v>297</v>
      </c>
      <c r="B298" t="s">
        <v>75</v>
      </c>
      <c r="C298" t="s">
        <v>76</v>
      </c>
      <c r="D298" t="s">
        <v>90</v>
      </c>
      <c r="E298" t="s">
        <v>82</v>
      </c>
      <c r="F298" t="s">
        <v>99</v>
      </c>
      <c r="G298" t="s">
        <v>87</v>
      </c>
      <c r="H298" t="s">
        <v>89</v>
      </c>
      <c r="I298">
        <v>29</v>
      </c>
      <c r="J298">
        <v>65205</v>
      </c>
      <c r="K298">
        <v>17</v>
      </c>
      <c r="L298">
        <v>6</v>
      </c>
      <c r="M298">
        <v>9</v>
      </c>
      <c r="N298">
        <v>7</v>
      </c>
      <c r="O298">
        <v>20</v>
      </c>
      <c r="P298" s="2">
        <v>40945</v>
      </c>
      <c r="Q298" t="s">
        <v>439</v>
      </c>
    </row>
    <row r="299" spans="1:17">
      <c r="A299">
        <v>298</v>
      </c>
      <c r="B299" t="s">
        <v>75</v>
      </c>
      <c r="C299" t="s">
        <v>76</v>
      </c>
      <c r="D299" t="s">
        <v>90</v>
      </c>
      <c r="E299" t="s">
        <v>71</v>
      </c>
      <c r="F299" t="s">
        <v>83</v>
      </c>
      <c r="G299" t="s">
        <v>73</v>
      </c>
      <c r="H299" t="s">
        <v>92</v>
      </c>
      <c r="I299">
        <v>44</v>
      </c>
      <c r="J299">
        <v>110811</v>
      </c>
      <c r="K299">
        <v>6</v>
      </c>
      <c r="L299">
        <v>14</v>
      </c>
      <c r="M299">
        <v>7</v>
      </c>
      <c r="N299">
        <v>3</v>
      </c>
      <c r="O299">
        <v>48</v>
      </c>
      <c r="P299" s="2">
        <v>43237</v>
      </c>
      <c r="Q299" t="s">
        <v>440</v>
      </c>
    </row>
    <row r="300" spans="1:17">
      <c r="A300">
        <v>299</v>
      </c>
      <c r="B300" t="s">
        <v>88</v>
      </c>
      <c r="C300" t="s">
        <v>76</v>
      </c>
      <c r="D300" t="s">
        <v>98</v>
      </c>
      <c r="E300" t="s">
        <v>82</v>
      </c>
      <c r="F300" t="s">
        <v>83</v>
      </c>
      <c r="G300" t="s">
        <v>73</v>
      </c>
      <c r="H300" t="s">
        <v>80</v>
      </c>
      <c r="I300">
        <v>61</v>
      </c>
      <c r="J300">
        <v>85103</v>
      </c>
      <c r="K300">
        <v>33</v>
      </c>
      <c r="L300">
        <v>11</v>
      </c>
      <c r="M300">
        <v>10</v>
      </c>
      <c r="N300">
        <v>7</v>
      </c>
      <c r="O300">
        <v>27</v>
      </c>
      <c r="P300" s="2">
        <v>36890</v>
      </c>
      <c r="Q300" t="s">
        <v>441</v>
      </c>
    </row>
    <row r="301" spans="1:17">
      <c r="A301">
        <v>300</v>
      </c>
      <c r="B301" t="s">
        <v>75</v>
      </c>
      <c r="C301" t="s">
        <v>85</v>
      </c>
      <c r="D301" t="s">
        <v>77</v>
      </c>
      <c r="E301" t="s">
        <v>93</v>
      </c>
      <c r="F301" t="s">
        <v>94</v>
      </c>
      <c r="G301" t="s">
        <v>79</v>
      </c>
      <c r="H301" t="s">
        <v>80</v>
      </c>
      <c r="I301">
        <v>33</v>
      </c>
      <c r="J301">
        <v>100812</v>
      </c>
      <c r="K301">
        <v>5</v>
      </c>
      <c r="L301">
        <v>11</v>
      </c>
      <c r="M301">
        <v>5</v>
      </c>
      <c r="N301">
        <v>6</v>
      </c>
      <c r="O301">
        <v>23</v>
      </c>
      <c r="P301" s="2">
        <v>41000</v>
      </c>
      <c r="Q301" t="s">
        <v>442</v>
      </c>
    </row>
    <row r="302" spans="1:17">
      <c r="A302">
        <v>301</v>
      </c>
      <c r="B302" t="s">
        <v>88</v>
      </c>
      <c r="C302" t="s">
        <v>85</v>
      </c>
      <c r="D302" t="s">
        <v>77</v>
      </c>
      <c r="E302" t="s">
        <v>82</v>
      </c>
      <c r="F302" t="s">
        <v>83</v>
      </c>
      <c r="G302" t="s">
        <v>73</v>
      </c>
      <c r="H302" t="s">
        <v>97</v>
      </c>
      <c r="I302">
        <v>33</v>
      </c>
      <c r="J302">
        <v>71627</v>
      </c>
      <c r="K302">
        <v>28</v>
      </c>
      <c r="L302">
        <v>18</v>
      </c>
      <c r="M302">
        <v>8</v>
      </c>
      <c r="N302">
        <v>2</v>
      </c>
      <c r="O302">
        <v>54</v>
      </c>
      <c r="P302" s="2">
        <v>39433</v>
      </c>
      <c r="Q302" t="s">
        <v>443</v>
      </c>
    </row>
    <row r="303" spans="1:17">
      <c r="A303">
        <v>302</v>
      </c>
      <c r="B303" t="s">
        <v>95</v>
      </c>
      <c r="C303" t="s">
        <v>69</v>
      </c>
      <c r="D303" t="s">
        <v>70</v>
      </c>
      <c r="E303" t="s">
        <v>93</v>
      </c>
      <c r="F303" t="s">
        <v>83</v>
      </c>
      <c r="G303" t="s">
        <v>73</v>
      </c>
      <c r="H303" t="s">
        <v>84</v>
      </c>
      <c r="I303">
        <v>36</v>
      </c>
      <c r="J303">
        <v>49008</v>
      </c>
      <c r="K303">
        <v>14</v>
      </c>
      <c r="L303">
        <v>18</v>
      </c>
      <c r="M303">
        <v>2</v>
      </c>
      <c r="N303">
        <v>3</v>
      </c>
      <c r="O303">
        <v>22</v>
      </c>
      <c r="P303" s="2">
        <v>40368</v>
      </c>
      <c r="Q303" t="s">
        <v>444</v>
      </c>
    </row>
    <row r="304" spans="1:17">
      <c r="A304">
        <v>303</v>
      </c>
      <c r="B304" t="s">
        <v>88</v>
      </c>
      <c r="C304" t="s">
        <v>76</v>
      </c>
      <c r="D304" t="s">
        <v>98</v>
      </c>
      <c r="E304" t="s">
        <v>82</v>
      </c>
      <c r="F304" t="s">
        <v>94</v>
      </c>
      <c r="G304" t="s">
        <v>79</v>
      </c>
      <c r="H304" t="s">
        <v>74</v>
      </c>
      <c r="I304">
        <v>62</v>
      </c>
      <c r="J304">
        <v>101274</v>
      </c>
      <c r="K304">
        <v>5</v>
      </c>
      <c r="L304">
        <v>11</v>
      </c>
      <c r="M304">
        <v>7</v>
      </c>
      <c r="N304">
        <v>6</v>
      </c>
      <c r="O304">
        <v>59</v>
      </c>
      <c r="P304" s="2">
        <v>36864</v>
      </c>
      <c r="Q304" t="s">
        <v>445</v>
      </c>
    </row>
    <row r="305" spans="1:17">
      <c r="A305">
        <v>304</v>
      </c>
      <c r="B305" t="s">
        <v>68</v>
      </c>
      <c r="C305" t="s">
        <v>69</v>
      </c>
      <c r="D305" t="s">
        <v>70</v>
      </c>
      <c r="E305" t="s">
        <v>91</v>
      </c>
      <c r="F305" t="s">
        <v>86</v>
      </c>
      <c r="G305" t="s">
        <v>87</v>
      </c>
      <c r="H305" t="s">
        <v>97</v>
      </c>
      <c r="I305">
        <v>40</v>
      </c>
      <c r="J305">
        <v>62402</v>
      </c>
      <c r="K305">
        <v>33</v>
      </c>
      <c r="L305">
        <v>12</v>
      </c>
      <c r="M305">
        <v>4</v>
      </c>
      <c r="N305">
        <v>4</v>
      </c>
      <c r="O305">
        <v>26</v>
      </c>
      <c r="P305" s="2">
        <v>34963</v>
      </c>
      <c r="Q305" t="s">
        <v>446</v>
      </c>
    </row>
    <row r="306" spans="1:17">
      <c r="A306">
        <v>305</v>
      </c>
      <c r="B306" t="s">
        <v>88</v>
      </c>
      <c r="C306" t="s">
        <v>85</v>
      </c>
      <c r="D306" t="s">
        <v>70</v>
      </c>
      <c r="E306" t="s">
        <v>91</v>
      </c>
      <c r="F306" t="s">
        <v>78</v>
      </c>
      <c r="G306" t="s">
        <v>73</v>
      </c>
      <c r="H306" t="s">
        <v>92</v>
      </c>
      <c r="I306">
        <v>47</v>
      </c>
      <c r="J306">
        <v>83384</v>
      </c>
      <c r="K306">
        <v>19</v>
      </c>
      <c r="L306">
        <v>5</v>
      </c>
      <c r="M306">
        <v>9</v>
      </c>
      <c r="N306">
        <v>6</v>
      </c>
      <c r="O306">
        <v>46</v>
      </c>
      <c r="P306" s="2">
        <v>42235</v>
      </c>
      <c r="Q306" t="s">
        <v>447</v>
      </c>
    </row>
    <row r="307" spans="1:17">
      <c r="A307">
        <v>306</v>
      </c>
      <c r="B307" t="s">
        <v>75</v>
      </c>
      <c r="C307" t="s">
        <v>85</v>
      </c>
      <c r="D307" t="s">
        <v>70</v>
      </c>
      <c r="E307" t="s">
        <v>71</v>
      </c>
      <c r="F307" t="s">
        <v>72</v>
      </c>
      <c r="G307" t="s">
        <v>79</v>
      </c>
      <c r="H307" t="s">
        <v>84</v>
      </c>
      <c r="I307">
        <v>50</v>
      </c>
      <c r="J307">
        <v>35793</v>
      </c>
      <c r="K307">
        <v>22</v>
      </c>
      <c r="L307">
        <v>9</v>
      </c>
      <c r="M307">
        <v>12</v>
      </c>
      <c r="N307">
        <v>1</v>
      </c>
      <c r="O307">
        <v>20</v>
      </c>
      <c r="P307" s="2">
        <v>44724</v>
      </c>
      <c r="Q307" t="s">
        <v>448</v>
      </c>
    </row>
    <row r="308" spans="1:17">
      <c r="A308">
        <v>307</v>
      </c>
      <c r="B308" t="s">
        <v>68</v>
      </c>
      <c r="C308" t="s">
        <v>85</v>
      </c>
      <c r="D308" t="s">
        <v>77</v>
      </c>
      <c r="E308" t="s">
        <v>82</v>
      </c>
      <c r="F308" t="s">
        <v>96</v>
      </c>
      <c r="G308" t="s">
        <v>73</v>
      </c>
      <c r="H308" t="s">
        <v>92</v>
      </c>
      <c r="I308">
        <v>43</v>
      </c>
      <c r="J308">
        <v>35571</v>
      </c>
      <c r="K308">
        <v>5</v>
      </c>
      <c r="L308">
        <v>9</v>
      </c>
      <c r="M308">
        <v>1</v>
      </c>
      <c r="N308">
        <v>1</v>
      </c>
      <c r="O308">
        <v>46</v>
      </c>
      <c r="P308" s="2">
        <v>43722</v>
      </c>
      <c r="Q308" t="s">
        <v>449</v>
      </c>
    </row>
    <row r="309" spans="1:17">
      <c r="A309">
        <v>308</v>
      </c>
      <c r="B309" t="s">
        <v>75</v>
      </c>
      <c r="C309" t="s">
        <v>85</v>
      </c>
      <c r="D309" t="s">
        <v>98</v>
      </c>
      <c r="E309" t="s">
        <v>82</v>
      </c>
      <c r="F309" t="s">
        <v>72</v>
      </c>
      <c r="G309" t="s">
        <v>73</v>
      </c>
      <c r="H309" t="s">
        <v>84</v>
      </c>
      <c r="I309">
        <v>61</v>
      </c>
      <c r="J309">
        <v>46209</v>
      </c>
      <c r="K309">
        <v>2</v>
      </c>
      <c r="L309">
        <v>10</v>
      </c>
      <c r="M309">
        <v>7</v>
      </c>
      <c r="N309">
        <v>3</v>
      </c>
      <c r="O309">
        <v>35</v>
      </c>
      <c r="P309" s="2">
        <v>43269</v>
      </c>
      <c r="Q309" t="s">
        <v>450</v>
      </c>
    </row>
    <row r="310" spans="1:17">
      <c r="A310">
        <v>309</v>
      </c>
      <c r="B310" t="s">
        <v>102</v>
      </c>
      <c r="C310" t="s">
        <v>85</v>
      </c>
      <c r="D310" t="s">
        <v>70</v>
      </c>
      <c r="E310" t="s">
        <v>93</v>
      </c>
      <c r="F310" t="s">
        <v>72</v>
      </c>
      <c r="G310" t="s">
        <v>87</v>
      </c>
      <c r="H310" t="s">
        <v>89</v>
      </c>
      <c r="I310">
        <v>42</v>
      </c>
      <c r="J310">
        <v>73148</v>
      </c>
      <c r="K310">
        <v>30</v>
      </c>
      <c r="L310">
        <v>19</v>
      </c>
      <c r="M310">
        <v>6</v>
      </c>
      <c r="N310">
        <v>8</v>
      </c>
      <c r="O310">
        <v>57</v>
      </c>
      <c r="P310" s="2">
        <v>36872</v>
      </c>
      <c r="Q310" t="s">
        <v>451</v>
      </c>
    </row>
    <row r="311" spans="1:17">
      <c r="A311">
        <v>310</v>
      </c>
      <c r="B311" t="s">
        <v>102</v>
      </c>
      <c r="C311" t="s">
        <v>85</v>
      </c>
      <c r="D311" t="s">
        <v>98</v>
      </c>
      <c r="E311" t="s">
        <v>71</v>
      </c>
      <c r="F311" t="s">
        <v>99</v>
      </c>
      <c r="G311" t="s">
        <v>73</v>
      </c>
      <c r="H311" t="s">
        <v>92</v>
      </c>
      <c r="I311">
        <v>59</v>
      </c>
      <c r="J311">
        <v>32224</v>
      </c>
      <c r="K311">
        <v>39</v>
      </c>
      <c r="L311">
        <v>1</v>
      </c>
      <c r="M311">
        <v>8</v>
      </c>
      <c r="N311">
        <v>8</v>
      </c>
      <c r="O311">
        <v>26</v>
      </c>
      <c r="P311" s="2">
        <v>39150</v>
      </c>
      <c r="Q311" t="s">
        <v>452</v>
      </c>
    </row>
    <row r="312" spans="1:17">
      <c r="A312">
        <v>311</v>
      </c>
      <c r="B312" t="s">
        <v>68</v>
      </c>
      <c r="C312" t="s">
        <v>85</v>
      </c>
      <c r="D312" t="s">
        <v>98</v>
      </c>
      <c r="E312" t="s">
        <v>82</v>
      </c>
      <c r="F312" t="s">
        <v>78</v>
      </c>
      <c r="G312" t="s">
        <v>79</v>
      </c>
      <c r="H312" t="s">
        <v>97</v>
      </c>
      <c r="I312">
        <v>41</v>
      </c>
      <c r="J312">
        <v>78695</v>
      </c>
      <c r="K312">
        <v>4</v>
      </c>
      <c r="L312">
        <v>7</v>
      </c>
      <c r="M312">
        <v>5</v>
      </c>
      <c r="N312">
        <v>4</v>
      </c>
      <c r="O312">
        <v>42</v>
      </c>
      <c r="P312" s="2">
        <v>44113</v>
      </c>
      <c r="Q312" t="s">
        <v>453</v>
      </c>
    </row>
    <row r="313" spans="1:17">
      <c r="A313">
        <v>312</v>
      </c>
      <c r="B313" t="s">
        <v>95</v>
      </c>
      <c r="C313" t="s">
        <v>76</v>
      </c>
      <c r="D313" t="s">
        <v>77</v>
      </c>
      <c r="E313" t="s">
        <v>71</v>
      </c>
      <c r="F313" t="s">
        <v>99</v>
      </c>
      <c r="G313" t="s">
        <v>73</v>
      </c>
      <c r="H313" t="s">
        <v>84</v>
      </c>
      <c r="I313">
        <v>50</v>
      </c>
      <c r="J313">
        <v>62441</v>
      </c>
      <c r="K313">
        <v>33</v>
      </c>
      <c r="L313">
        <v>4</v>
      </c>
      <c r="M313">
        <v>1</v>
      </c>
      <c r="N313">
        <v>6</v>
      </c>
      <c r="O313">
        <v>30</v>
      </c>
      <c r="P313" s="2">
        <v>44923</v>
      </c>
      <c r="Q313" t="s">
        <v>454</v>
      </c>
    </row>
    <row r="314" spans="1:17">
      <c r="A314">
        <v>313</v>
      </c>
      <c r="B314" t="s">
        <v>102</v>
      </c>
      <c r="C314" t="s">
        <v>69</v>
      </c>
      <c r="D314" t="s">
        <v>70</v>
      </c>
      <c r="E314" t="s">
        <v>91</v>
      </c>
      <c r="F314" t="s">
        <v>78</v>
      </c>
      <c r="G314" t="s">
        <v>87</v>
      </c>
      <c r="H314" t="s">
        <v>84</v>
      </c>
      <c r="I314">
        <v>25</v>
      </c>
      <c r="J314">
        <v>69129</v>
      </c>
      <c r="K314">
        <v>13</v>
      </c>
      <c r="L314">
        <v>1</v>
      </c>
      <c r="M314">
        <v>1</v>
      </c>
      <c r="N314">
        <v>8</v>
      </c>
      <c r="O314">
        <v>52</v>
      </c>
      <c r="P314" s="2">
        <v>38472</v>
      </c>
      <c r="Q314" t="s">
        <v>455</v>
      </c>
    </row>
    <row r="315" spans="1:17">
      <c r="A315">
        <v>314</v>
      </c>
      <c r="B315" t="s">
        <v>88</v>
      </c>
      <c r="C315" t="s">
        <v>85</v>
      </c>
      <c r="D315" t="s">
        <v>70</v>
      </c>
      <c r="E315" t="s">
        <v>82</v>
      </c>
      <c r="F315" t="s">
        <v>94</v>
      </c>
      <c r="G315" t="s">
        <v>87</v>
      </c>
      <c r="H315" t="s">
        <v>80</v>
      </c>
      <c r="I315">
        <v>28</v>
      </c>
      <c r="J315">
        <v>92368</v>
      </c>
      <c r="K315">
        <v>20</v>
      </c>
      <c r="L315">
        <v>15</v>
      </c>
      <c r="M315">
        <v>9</v>
      </c>
      <c r="N315">
        <v>7</v>
      </c>
      <c r="O315">
        <v>55</v>
      </c>
      <c r="P315" s="2">
        <v>42941</v>
      </c>
      <c r="Q315" t="s">
        <v>456</v>
      </c>
    </row>
    <row r="316" spans="1:17">
      <c r="A316">
        <v>315</v>
      </c>
      <c r="B316" t="s">
        <v>75</v>
      </c>
      <c r="C316" t="s">
        <v>76</v>
      </c>
      <c r="D316" t="s">
        <v>98</v>
      </c>
      <c r="E316" t="s">
        <v>82</v>
      </c>
      <c r="F316" t="s">
        <v>94</v>
      </c>
      <c r="G316" t="s">
        <v>79</v>
      </c>
      <c r="H316" t="s">
        <v>80</v>
      </c>
      <c r="I316">
        <v>49</v>
      </c>
      <c r="J316">
        <v>74760</v>
      </c>
      <c r="K316">
        <v>7</v>
      </c>
      <c r="L316">
        <v>8</v>
      </c>
      <c r="M316">
        <v>10</v>
      </c>
      <c r="N316">
        <v>7</v>
      </c>
      <c r="O316">
        <v>56</v>
      </c>
      <c r="P316" s="2">
        <v>37038</v>
      </c>
      <c r="Q316" t="s">
        <v>457</v>
      </c>
    </row>
    <row r="317" spans="1:17">
      <c r="A317">
        <v>316</v>
      </c>
      <c r="B317" t="s">
        <v>102</v>
      </c>
      <c r="C317" t="s">
        <v>76</v>
      </c>
      <c r="D317" t="s">
        <v>90</v>
      </c>
      <c r="E317" t="s">
        <v>71</v>
      </c>
      <c r="F317" t="s">
        <v>78</v>
      </c>
      <c r="G317" t="s">
        <v>87</v>
      </c>
      <c r="H317" t="s">
        <v>101</v>
      </c>
      <c r="I317">
        <v>49</v>
      </c>
      <c r="J317">
        <v>53478</v>
      </c>
      <c r="K317">
        <v>15</v>
      </c>
      <c r="L317">
        <v>12</v>
      </c>
      <c r="M317">
        <v>6</v>
      </c>
      <c r="N317">
        <v>4</v>
      </c>
      <c r="O317">
        <v>36</v>
      </c>
      <c r="P317" s="2">
        <v>44749</v>
      </c>
      <c r="Q317" t="s">
        <v>458</v>
      </c>
    </row>
    <row r="318" spans="1:17">
      <c r="A318">
        <v>317</v>
      </c>
      <c r="B318" t="s">
        <v>102</v>
      </c>
      <c r="C318" t="s">
        <v>69</v>
      </c>
      <c r="D318" t="s">
        <v>77</v>
      </c>
      <c r="E318" t="s">
        <v>82</v>
      </c>
      <c r="F318" t="s">
        <v>83</v>
      </c>
      <c r="G318" t="s">
        <v>73</v>
      </c>
      <c r="H318" t="s">
        <v>92</v>
      </c>
      <c r="I318">
        <v>25</v>
      </c>
      <c r="J318">
        <v>101854</v>
      </c>
      <c r="K318">
        <v>23</v>
      </c>
      <c r="L318">
        <v>18</v>
      </c>
      <c r="M318">
        <v>10</v>
      </c>
      <c r="N318">
        <v>9</v>
      </c>
      <c r="O318">
        <v>54</v>
      </c>
      <c r="P318" s="2">
        <v>42273</v>
      </c>
      <c r="Q318" t="s">
        <v>459</v>
      </c>
    </row>
    <row r="319" spans="1:17">
      <c r="A319">
        <v>318</v>
      </c>
      <c r="B319" t="s">
        <v>95</v>
      </c>
      <c r="C319" t="s">
        <v>85</v>
      </c>
      <c r="D319" t="s">
        <v>77</v>
      </c>
      <c r="E319" t="s">
        <v>71</v>
      </c>
      <c r="F319" t="s">
        <v>86</v>
      </c>
      <c r="G319" t="s">
        <v>87</v>
      </c>
      <c r="H319" t="s">
        <v>80</v>
      </c>
      <c r="I319">
        <v>43</v>
      </c>
      <c r="J319">
        <v>115716</v>
      </c>
      <c r="K319">
        <v>14</v>
      </c>
      <c r="L319">
        <v>15</v>
      </c>
      <c r="M319">
        <v>5</v>
      </c>
      <c r="N319">
        <v>6</v>
      </c>
      <c r="O319">
        <v>24</v>
      </c>
      <c r="P319" s="2">
        <v>35422</v>
      </c>
      <c r="Q319" t="s">
        <v>460</v>
      </c>
    </row>
    <row r="320" spans="1:17">
      <c r="A320">
        <v>319</v>
      </c>
      <c r="B320" t="s">
        <v>68</v>
      </c>
      <c r="C320" t="s">
        <v>69</v>
      </c>
      <c r="D320" t="s">
        <v>77</v>
      </c>
      <c r="E320" t="s">
        <v>82</v>
      </c>
      <c r="F320" t="s">
        <v>83</v>
      </c>
      <c r="G320" t="s">
        <v>79</v>
      </c>
      <c r="H320" t="s">
        <v>101</v>
      </c>
      <c r="I320">
        <v>33</v>
      </c>
      <c r="J320">
        <v>42180</v>
      </c>
      <c r="K320">
        <v>23</v>
      </c>
      <c r="L320">
        <v>17</v>
      </c>
      <c r="M320">
        <v>1</v>
      </c>
      <c r="N320">
        <v>3</v>
      </c>
      <c r="O320">
        <v>51</v>
      </c>
      <c r="P320" s="2">
        <v>40527</v>
      </c>
      <c r="Q320" t="s">
        <v>461</v>
      </c>
    </row>
    <row r="321" spans="1:17">
      <c r="A321">
        <v>320</v>
      </c>
      <c r="B321" t="s">
        <v>68</v>
      </c>
      <c r="C321" t="s">
        <v>85</v>
      </c>
      <c r="D321" t="s">
        <v>77</v>
      </c>
      <c r="E321" t="s">
        <v>93</v>
      </c>
      <c r="F321" t="s">
        <v>86</v>
      </c>
      <c r="G321" t="s">
        <v>87</v>
      </c>
      <c r="H321" t="s">
        <v>89</v>
      </c>
      <c r="I321">
        <v>24</v>
      </c>
      <c r="J321">
        <v>45372</v>
      </c>
      <c r="K321">
        <v>19</v>
      </c>
      <c r="L321">
        <v>14</v>
      </c>
      <c r="M321">
        <v>6</v>
      </c>
      <c r="N321">
        <v>5</v>
      </c>
      <c r="O321">
        <v>22</v>
      </c>
      <c r="P321" s="2">
        <v>44318</v>
      </c>
      <c r="Q321" t="s">
        <v>462</v>
      </c>
    </row>
    <row r="322" spans="1:17">
      <c r="A322">
        <v>321</v>
      </c>
      <c r="B322" t="s">
        <v>100</v>
      </c>
      <c r="C322" t="s">
        <v>76</v>
      </c>
      <c r="D322" t="s">
        <v>70</v>
      </c>
      <c r="E322" t="s">
        <v>71</v>
      </c>
      <c r="F322" t="s">
        <v>99</v>
      </c>
      <c r="G322" t="s">
        <v>87</v>
      </c>
      <c r="H322" t="s">
        <v>89</v>
      </c>
      <c r="I322">
        <v>43</v>
      </c>
      <c r="J322">
        <v>59796</v>
      </c>
      <c r="K322">
        <v>29</v>
      </c>
      <c r="L322">
        <v>14</v>
      </c>
      <c r="M322">
        <v>6</v>
      </c>
      <c r="N322">
        <v>5</v>
      </c>
      <c r="O322">
        <v>54</v>
      </c>
      <c r="P322" s="2">
        <v>41666</v>
      </c>
      <c r="Q322" t="s">
        <v>463</v>
      </c>
    </row>
    <row r="323" spans="1:17">
      <c r="A323">
        <v>322</v>
      </c>
      <c r="B323" t="s">
        <v>95</v>
      </c>
      <c r="C323" t="s">
        <v>76</v>
      </c>
      <c r="D323" t="s">
        <v>70</v>
      </c>
      <c r="E323" t="s">
        <v>82</v>
      </c>
      <c r="F323" t="s">
        <v>86</v>
      </c>
      <c r="G323" t="s">
        <v>87</v>
      </c>
      <c r="H323" t="s">
        <v>80</v>
      </c>
      <c r="I323">
        <v>23</v>
      </c>
      <c r="J323">
        <v>88272</v>
      </c>
      <c r="K323">
        <v>20</v>
      </c>
      <c r="L323">
        <v>18</v>
      </c>
      <c r="M323">
        <v>3</v>
      </c>
      <c r="N323">
        <v>5</v>
      </c>
      <c r="O323">
        <v>33</v>
      </c>
      <c r="P323" s="2">
        <v>38902</v>
      </c>
      <c r="Q323" t="s">
        <v>464</v>
      </c>
    </row>
    <row r="324" spans="1:17">
      <c r="A324">
        <v>323</v>
      </c>
      <c r="B324" t="s">
        <v>88</v>
      </c>
      <c r="C324" t="s">
        <v>76</v>
      </c>
      <c r="D324" t="s">
        <v>90</v>
      </c>
      <c r="E324" t="s">
        <v>91</v>
      </c>
      <c r="F324" t="s">
        <v>99</v>
      </c>
      <c r="G324" t="s">
        <v>79</v>
      </c>
      <c r="H324" t="s">
        <v>92</v>
      </c>
      <c r="I324">
        <v>45</v>
      </c>
      <c r="J324">
        <v>119963</v>
      </c>
      <c r="K324">
        <v>29</v>
      </c>
      <c r="L324">
        <v>18</v>
      </c>
      <c r="M324">
        <v>13</v>
      </c>
      <c r="N324">
        <v>8</v>
      </c>
      <c r="O324">
        <v>50</v>
      </c>
      <c r="P324" s="2">
        <v>43218</v>
      </c>
      <c r="Q324" t="s">
        <v>465</v>
      </c>
    </row>
    <row r="325" spans="1:17">
      <c r="A325">
        <v>324</v>
      </c>
      <c r="B325" t="s">
        <v>68</v>
      </c>
      <c r="C325" t="s">
        <v>76</v>
      </c>
      <c r="D325" t="s">
        <v>77</v>
      </c>
      <c r="E325" t="s">
        <v>82</v>
      </c>
      <c r="F325" t="s">
        <v>94</v>
      </c>
      <c r="G325" t="s">
        <v>87</v>
      </c>
      <c r="H325" t="s">
        <v>84</v>
      </c>
      <c r="I325">
        <v>55</v>
      </c>
      <c r="J325">
        <v>84040</v>
      </c>
      <c r="K325">
        <v>24</v>
      </c>
      <c r="L325">
        <v>16</v>
      </c>
      <c r="M325">
        <v>8</v>
      </c>
      <c r="N325">
        <v>9</v>
      </c>
      <c r="O325">
        <v>50</v>
      </c>
      <c r="P325" s="2">
        <v>41215</v>
      </c>
      <c r="Q325" t="s">
        <v>466</v>
      </c>
    </row>
    <row r="326" spans="1:17">
      <c r="A326">
        <v>325</v>
      </c>
      <c r="B326" t="s">
        <v>75</v>
      </c>
      <c r="C326" t="s">
        <v>69</v>
      </c>
      <c r="D326" t="s">
        <v>77</v>
      </c>
      <c r="E326" t="s">
        <v>91</v>
      </c>
      <c r="F326" t="s">
        <v>72</v>
      </c>
      <c r="G326" t="s">
        <v>87</v>
      </c>
      <c r="H326" t="s">
        <v>74</v>
      </c>
      <c r="I326">
        <v>48</v>
      </c>
      <c r="J326">
        <v>105357</v>
      </c>
      <c r="K326">
        <v>18</v>
      </c>
      <c r="L326">
        <v>1</v>
      </c>
      <c r="M326">
        <v>14</v>
      </c>
      <c r="N326">
        <v>9</v>
      </c>
      <c r="O326">
        <v>36</v>
      </c>
      <c r="P326" s="2">
        <v>39767</v>
      </c>
      <c r="Q326" t="s">
        <v>467</v>
      </c>
    </row>
    <row r="327" spans="1:17">
      <c r="A327">
        <v>326</v>
      </c>
      <c r="B327" t="s">
        <v>95</v>
      </c>
      <c r="C327" t="s">
        <v>85</v>
      </c>
      <c r="D327" t="s">
        <v>98</v>
      </c>
      <c r="E327" t="s">
        <v>91</v>
      </c>
      <c r="F327" t="s">
        <v>94</v>
      </c>
      <c r="G327" t="s">
        <v>73</v>
      </c>
      <c r="H327" t="s">
        <v>92</v>
      </c>
      <c r="I327">
        <v>62</v>
      </c>
      <c r="J327">
        <v>101368</v>
      </c>
      <c r="K327">
        <v>10</v>
      </c>
      <c r="L327">
        <v>11</v>
      </c>
      <c r="M327">
        <v>1</v>
      </c>
      <c r="N327">
        <v>6</v>
      </c>
      <c r="O327">
        <v>43</v>
      </c>
      <c r="P327" s="2">
        <v>45503</v>
      </c>
      <c r="Q327" t="s">
        <v>468</v>
      </c>
    </row>
    <row r="328" spans="1:17">
      <c r="A328">
        <v>327</v>
      </c>
      <c r="B328" t="s">
        <v>102</v>
      </c>
      <c r="C328" t="s">
        <v>85</v>
      </c>
      <c r="D328" t="s">
        <v>70</v>
      </c>
      <c r="E328" t="s">
        <v>93</v>
      </c>
      <c r="F328" t="s">
        <v>94</v>
      </c>
      <c r="G328" t="s">
        <v>79</v>
      </c>
      <c r="H328" t="s">
        <v>97</v>
      </c>
      <c r="I328">
        <v>22</v>
      </c>
      <c r="J328">
        <v>108356</v>
      </c>
      <c r="K328">
        <v>8</v>
      </c>
      <c r="L328">
        <v>15</v>
      </c>
      <c r="M328">
        <v>1</v>
      </c>
      <c r="N328">
        <v>6</v>
      </c>
      <c r="O328">
        <v>42</v>
      </c>
      <c r="P328" s="2">
        <v>36063</v>
      </c>
      <c r="Q328" t="s">
        <v>469</v>
      </c>
    </row>
    <row r="329" spans="1:17">
      <c r="A329">
        <v>328</v>
      </c>
      <c r="B329" t="s">
        <v>75</v>
      </c>
      <c r="C329" t="s">
        <v>69</v>
      </c>
      <c r="D329" t="s">
        <v>77</v>
      </c>
      <c r="E329" t="s">
        <v>71</v>
      </c>
      <c r="F329" t="s">
        <v>72</v>
      </c>
      <c r="G329" t="s">
        <v>87</v>
      </c>
      <c r="H329" t="s">
        <v>89</v>
      </c>
      <c r="I329">
        <v>29</v>
      </c>
      <c r="J329">
        <v>46211</v>
      </c>
      <c r="K329">
        <v>26</v>
      </c>
      <c r="L329">
        <v>12</v>
      </c>
      <c r="M329">
        <v>6</v>
      </c>
      <c r="N329">
        <v>9</v>
      </c>
      <c r="O329">
        <v>37</v>
      </c>
      <c r="P329" s="2">
        <v>45206</v>
      </c>
      <c r="Q329" t="s">
        <v>470</v>
      </c>
    </row>
    <row r="330" spans="1:17">
      <c r="A330">
        <v>329</v>
      </c>
      <c r="B330" t="s">
        <v>75</v>
      </c>
      <c r="C330" t="s">
        <v>85</v>
      </c>
      <c r="D330" t="s">
        <v>90</v>
      </c>
      <c r="E330" t="s">
        <v>82</v>
      </c>
      <c r="F330" t="s">
        <v>86</v>
      </c>
      <c r="G330" t="s">
        <v>79</v>
      </c>
      <c r="H330" t="s">
        <v>80</v>
      </c>
      <c r="I330">
        <v>44</v>
      </c>
      <c r="J330">
        <v>35842</v>
      </c>
      <c r="K330">
        <v>29</v>
      </c>
      <c r="L330">
        <v>8</v>
      </c>
      <c r="M330">
        <v>10</v>
      </c>
      <c r="N330">
        <v>4</v>
      </c>
      <c r="O330">
        <v>33</v>
      </c>
      <c r="P330" s="2">
        <v>39527</v>
      </c>
      <c r="Q330" t="s">
        <v>471</v>
      </c>
    </row>
    <row r="331" spans="1:17">
      <c r="A331">
        <v>330</v>
      </c>
      <c r="B331" t="s">
        <v>102</v>
      </c>
      <c r="C331" t="s">
        <v>76</v>
      </c>
      <c r="D331" t="s">
        <v>90</v>
      </c>
      <c r="E331" t="s">
        <v>93</v>
      </c>
      <c r="F331" t="s">
        <v>86</v>
      </c>
      <c r="G331" t="s">
        <v>87</v>
      </c>
      <c r="H331" t="s">
        <v>80</v>
      </c>
      <c r="I331">
        <v>59</v>
      </c>
      <c r="J331">
        <v>93115</v>
      </c>
      <c r="K331">
        <v>10</v>
      </c>
      <c r="L331">
        <v>6</v>
      </c>
      <c r="M331">
        <v>13</v>
      </c>
      <c r="N331">
        <v>6</v>
      </c>
      <c r="O331">
        <v>34</v>
      </c>
      <c r="P331" s="2">
        <v>40944</v>
      </c>
      <c r="Q331" t="s">
        <v>472</v>
      </c>
    </row>
    <row r="332" spans="1:17">
      <c r="A332">
        <v>331</v>
      </c>
      <c r="B332" t="s">
        <v>95</v>
      </c>
      <c r="C332" t="s">
        <v>85</v>
      </c>
      <c r="D332" t="s">
        <v>70</v>
      </c>
      <c r="E332" t="s">
        <v>82</v>
      </c>
      <c r="F332" t="s">
        <v>99</v>
      </c>
      <c r="G332" t="s">
        <v>87</v>
      </c>
      <c r="H332" t="s">
        <v>84</v>
      </c>
      <c r="I332">
        <v>27</v>
      </c>
      <c r="J332">
        <v>96852</v>
      </c>
      <c r="K332">
        <v>17</v>
      </c>
      <c r="L332">
        <v>3</v>
      </c>
      <c r="M332">
        <v>1</v>
      </c>
      <c r="N332">
        <v>4</v>
      </c>
      <c r="O332">
        <v>34</v>
      </c>
      <c r="P332" s="2">
        <v>43311</v>
      </c>
      <c r="Q332" t="s">
        <v>473</v>
      </c>
    </row>
    <row r="333" spans="1:17">
      <c r="A333">
        <v>332</v>
      </c>
      <c r="B333" t="s">
        <v>102</v>
      </c>
      <c r="C333" t="s">
        <v>76</v>
      </c>
      <c r="D333" t="s">
        <v>90</v>
      </c>
      <c r="E333" t="s">
        <v>91</v>
      </c>
      <c r="F333" t="s">
        <v>83</v>
      </c>
      <c r="G333" t="s">
        <v>87</v>
      </c>
      <c r="H333" t="s">
        <v>97</v>
      </c>
      <c r="I333">
        <v>43</v>
      </c>
      <c r="J333">
        <v>75968</v>
      </c>
      <c r="K333">
        <v>2</v>
      </c>
      <c r="L333">
        <v>13</v>
      </c>
      <c r="M333">
        <v>6</v>
      </c>
      <c r="N333">
        <v>1</v>
      </c>
      <c r="O333">
        <v>25</v>
      </c>
      <c r="P333" s="2">
        <v>43380</v>
      </c>
      <c r="Q333" t="s">
        <v>474</v>
      </c>
    </row>
    <row r="334" spans="1:17">
      <c r="A334">
        <v>333</v>
      </c>
      <c r="B334" t="s">
        <v>100</v>
      </c>
      <c r="C334" t="s">
        <v>69</v>
      </c>
      <c r="D334" t="s">
        <v>90</v>
      </c>
      <c r="E334" t="s">
        <v>71</v>
      </c>
      <c r="F334" t="s">
        <v>99</v>
      </c>
      <c r="G334" t="s">
        <v>73</v>
      </c>
      <c r="H334" t="s">
        <v>84</v>
      </c>
      <c r="I334">
        <v>46</v>
      </c>
      <c r="J334">
        <v>47508</v>
      </c>
      <c r="K334">
        <v>6</v>
      </c>
      <c r="L334">
        <v>13</v>
      </c>
      <c r="M334">
        <v>1</v>
      </c>
      <c r="N334">
        <v>7</v>
      </c>
      <c r="O334">
        <v>46</v>
      </c>
      <c r="P334" s="2">
        <v>35701</v>
      </c>
      <c r="Q334" t="s">
        <v>475</v>
      </c>
    </row>
    <row r="335" spans="1:17">
      <c r="A335">
        <v>334</v>
      </c>
      <c r="B335" t="s">
        <v>75</v>
      </c>
      <c r="C335" t="s">
        <v>85</v>
      </c>
      <c r="D335" t="s">
        <v>70</v>
      </c>
      <c r="E335" t="s">
        <v>82</v>
      </c>
      <c r="F335" t="s">
        <v>83</v>
      </c>
      <c r="G335" t="s">
        <v>73</v>
      </c>
      <c r="H335" t="s">
        <v>97</v>
      </c>
      <c r="I335">
        <v>39</v>
      </c>
      <c r="J335">
        <v>52005</v>
      </c>
      <c r="K335">
        <v>5</v>
      </c>
      <c r="L335">
        <v>2</v>
      </c>
      <c r="M335">
        <v>14</v>
      </c>
      <c r="N335">
        <v>6</v>
      </c>
      <c r="O335">
        <v>34</v>
      </c>
      <c r="P335" s="2">
        <v>42543</v>
      </c>
      <c r="Q335" t="s">
        <v>476</v>
      </c>
    </row>
    <row r="336" spans="1:17">
      <c r="A336">
        <v>335</v>
      </c>
      <c r="B336" t="s">
        <v>81</v>
      </c>
      <c r="C336" t="s">
        <v>69</v>
      </c>
      <c r="D336" t="s">
        <v>77</v>
      </c>
      <c r="E336" t="s">
        <v>82</v>
      </c>
      <c r="F336" t="s">
        <v>94</v>
      </c>
      <c r="G336" t="s">
        <v>73</v>
      </c>
      <c r="H336" t="s">
        <v>74</v>
      </c>
      <c r="I336">
        <v>38</v>
      </c>
      <c r="J336">
        <v>84575</v>
      </c>
      <c r="K336">
        <v>28</v>
      </c>
      <c r="L336">
        <v>5</v>
      </c>
      <c r="M336">
        <v>13</v>
      </c>
      <c r="N336">
        <v>9</v>
      </c>
      <c r="O336">
        <v>55</v>
      </c>
      <c r="P336" s="2">
        <v>37479</v>
      </c>
      <c r="Q336" t="s">
        <v>477</v>
      </c>
    </row>
    <row r="337" spans="1:17">
      <c r="A337">
        <v>336</v>
      </c>
      <c r="B337" t="s">
        <v>81</v>
      </c>
      <c r="C337" t="s">
        <v>85</v>
      </c>
      <c r="D337" t="s">
        <v>77</v>
      </c>
      <c r="E337" t="s">
        <v>91</v>
      </c>
      <c r="F337" t="s">
        <v>72</v>
      </c>
      <c r="G337" t="s">
        <v>79</v>
      </c>
      <c r="H337" t="s">
        <v>89</v>
      </c>
      <c r="I337">
        <v>33</v>
      </c>
      <c r="J337">
        <v>110742</v>
      </c>
      <c r="K337">
        <v>5</v>
      </c>
      <c r="L337">
        <v>17</v>
      </c>
      <c r="M337">
        <v>6</v>
      </c>
      <c r="N337">
        <v>7</v>
      </c>
      <c r="O337">
        <v>27</v>
      </c>
      <c r="P337" s="2">
        <v>41263</v>
      </c>
      <c r="Q337" t="s">
        <v>478</v>
      </c>
    </row>
    <row r="338" spans="1:17">
      <c r="A338">
        <v>337</v>
      </c>
      <c r="B338" t="s">
        <v>88</v>
      </c>
      <c r="C338" t="s">
        <v>76</v>
      </c>
      <c r="D338" t="s">
        <v>90</v>
      </c>
      <c r="E338" t="s">
        <v>82</v>
      </c>
      <c r="F338" t="s">
        <v>94</v>
      </c>
      <c r="G338" t="s">
        <v>79</v>
      </c>
      <c r="H338" t="s">
        <v>80</v>
      </c>
      <c r="I338">
        <v>27</v>
      </c>
      <c r="J338">
        <v>48971</v>
      </c>
      <c r="K338">
        <v>18</v>
      </c>
      <c r="L338">
        <v>6</v>
      </c>
      <c r="M338">
        <v>3</v>
      </c>
      <c r="N338">
        <v>7</v>
      </c>
      <c r="O338">
        <v>34</v>
      </c>
      <c r="P338" s="2">
        <v>36679</v>
      </c>
      <c r="Q338" t="s">
        <v>479</v>
      </c>
    </row>
    <row r="339" spans="1:17">
      <c r="A339">
        <v>338</v>
      </c>
      <c r="B339" t="s">
        <v>68</v>
      </c>
      <c r="C339" t="s">
        <v>69</v>
      </c>
      <c r="D339" t="s">
        <v>90</v>
      </c>
      <c r="E339" t="s">
        <v>82</v>
      </c>
      <c r="F339" t="s">
        <v>78</v>
      </c>
      <c r="G339" t="s">
        <v>73</v>
      </c>
      <c r="H339" t="s">
        <v>80</v>
      </c>
      <c r="I339">
        <v>47</v>
      </c>
      <c r="J339">
        <v>55599</v>
      </c>
      <c r="K339">
        <v>26</v>
      </c>
      <c r="L339">
        <v>2</v>
      </c>
      <c r="M339">
        <v>14</v>
      </c>
      <c r="N339">
        <v>2</v>
      </c>
      <c r="O339">
        <v>22</v>
      </c>
      <c r="P339" s="2">
        <v>44754</v>
      </c>
      <c r="Q339" t="s">
        <v>480</v>
      </c>
    </row>
    <row r="340" spans="1:17">
      <c r="A340">
        <v>339</v>
      </c>
      <c r="B340" t="s">
        <v>102</v>
      </c>
      <c r="C340" t="s">
        <v>85</v>
      </c>
      <c r="D340" t="s">
        <v>77</v>
      </c>
      <c r="E340" t="s">
        <v>91</v>
      </c>
      <c r="F340" t="s">
        <v>86</v>
      </c>
      <c r="G340" t="s">
        <v>79</v>
      </c>
      <c r="H340" t="s">
        <v>74</v>
      </c>
      <c r="I340">
        <v>48</v>
      </c>
      <c r="J340">
        <v>117592</v>
      </c>
      <c r="K340">
        <v>20</v>
      </c>
      <c r="L340">
        <v>4</v>
      </c>
      <c r="M340">
        <v>14</v>
      </c>
      <c r="N340">
        <v>9</v>
      </c>
      <c r="O340">
        <v>32</v>
      </c>
      <c r="P340" s="2">
        <v>37450</v>
      </c>
      <c r="Q340" t="s">
        <v>481</v>
      </c>
    </row>
    <row r="341" spans="1:17">
      <c r="A341">
        <v>340</v>
      </c>
      <c r="B341" t="s">
        <v>102</v>
      </c>
      <c r="C341" t="s">
        <v>76</v>
      </c>
      <c r="D341" t="s">
        <v>70</v>
      </c>
      <c r="E341" t="s">
        <v>93</v>
      </c>
      <c r="F341" t="s">
        <v>83</v>
      </c>
      <c r="G341" t="s">
        <v>87</v>
      </c>
      <c r="H341" t="s">
        <v>101</v>
      </c>
      <c r="I341">
        <v>29</v>
      </c>
      <c r="J341">
        <v>96914</v>
      </c>
      <c r="K341">
        <v>27</v>
      </c>
      <c r="L341">
        <v>11</v>
      </c>
      <c r="M341">
        <v>8</v>
      </c>
      <c r="N341">
        <v>9</v>
      </c>
      <c r="O341">
        <v>53</v>
      </c>
      <c r="P341" s="2">
        <v>44468</v>
      </c>
      <c r="Q341" t="s">
        <v>482</v>
      </c>
    </row>
    <row r="342" spans="1:17">
      <c r="A342">
        <v>341</v>
      </c>
      <c r="B342" t="s">
        <v>88</v>
      </c>
      <c r="C342" t="s">
        <v>69</v>
      </c>
      <c r="D342" t="s">
        <v>90</v>
      </c>
      <c r="E342" t="s">
        <v>91</v>
      </c>
      <c r="F342" t="s">
        <v>99</v>
      </c>
      <c r="G342" t="s">
        <v>87</v>
      </c>
      <c r="H342" t="s">
        <v>89</v>
      </c>
      <c r="I342">
        <v>40</v>
      </c>
      <c r="J342">
        <v>97055</v>
      </c>
      <c r="K342">
        <v>12</v>
      </c>
      <c r="L342">
        <v>8</v>
      </c>
      <c r="M342">
        <v>13</v>
      </c>
      <c r="N342">
        <v>6</v>
      </c>
      <c r="O342">
        <v>43</v>
      </c>
      <c r="P342" s="2">
        <v>42817</v>
      </c>
      <c r="Q342" t="s">
        <v>483</v>
      </c>
    </row>
    <row r="343" spans="1:17">
      <c r="A343">
        <v>342</v>
      </c>
      <c r="B343" t="s">
        <v>88</v>
      </c>
      <c r="C343" t="s">
        <v>69</v>
      </c>
      <c r="D343" t="s">
        <v>98</v>
      </c>
      <c r="E343" t="s">
        <v>93</v>
      </c>
      <c r="F343" t="s">
        <v>72</v>
      </c>
      <c r="G343" t="s">
        <v>87</v>
      </c>
      <c r="H343" t="s">
        <v>84</v>
      </c>
      <c r="I343">
        <v>63</v>
      </c>
      <c r="J343">
        <v>117697</v>
      </c>
      <c r="K343">
        <v>7</v>
      </c>
      <c r="L343">
        <v>12</v>
      </c>
      <c r="M343">
        <v>6</v>
      </c>
      <c r="N343">
        <v>3</v>
      </c>
      <c r="O343">
        <v>59</v>
      </c>
      <c r="P343" s="2">
        <v>43753</v>
      </c>
      <c r="Q343" t="s">
        <v>484</v>
      </c>
    </row>
    <row r="344" spans="1:17">
      <c r="A344">
        <v>343</v>
      </c>
      <c r="B344" t="s">
        <v>88</v>
      </c>
      <c r="C344" t="s">
        <v>85</v>
      </c>
      <c r="D344" t="s">
        <v>70</v>
      </c>
      <c r="E344" t="s">
        <v>71</v>
      </c>
      <c r="F344" t="s">
        <v>83</v>
      </c>
      <c r="G344" t="s">
        <v>73</v>
      </c>
      <c r="H344" t="s">
        <v>74</v>
      </c>
      <c r="I344">
        <v>22</v>
      </c>
      <c r="J344">
        <v>35355</v>
      </c>
      <c r="K344">
        <v>3</v>
      </c>
      <c r="L344">
        <v>8</v>
      </c>
      <c r="M344">
        <v>13</v>
      </c>
      <c r="N344">
        <v>1</v>
      </c>
      <c r="O344">
        <v>51</v>
      </c>
      <c r="P344" s="2">
        <v>42961</v>
      </c>
      <c r="Q344" t="s">
        <v>485</v>
      </c>
    </row>
    <row r="345" spans="1:17">
      <c r="A345">
        <v>344</v>
      </c>
      <c r="B345" t="s">
        <v>75</v>
      </c>
      <c r="C345" t="s">
        <v>85</v>
      </c>
      <c r="D345" t="s">
        <v>90</v>
      </c>
      <c r="E345" t="s">
        <v>93</v>
      </c>
      <c r="F345" t="s">
        <v>99</v>
      </c>
      <c r="G345" t="s">
        <v>79</v>
      </c>
      <c r="H345" t="s">
        <v>84</v>
      </c>
      <c r="I345">
        <v>50</v>
      </c>
      <c r="J345">
        <v>84120</v>
      </c>
      <c r="K345">
        <v>10</v>
      </c>
      <c r="L345">
        <v>11</v>
      </c>
      <c r="M345">
        <v>11</v>
      </c>
      <c r="N345">
        <v>4</v>
      </c>
      <c r="O345">
        <v>51</v>
      </c>
      <c r="P345" s="2">
        <v>40390</v>
      </c>
      <c r="Q345" t="s">
        <v>486</v>
      </c>
    </row>
    <row r="346" spans="1:17">
      <c r="A346">
        <v>345</v>
      </c>
      <c r="B346" t="s">
        <v>100</v>
      </c>
      <c r="C346" t="s">
        <v>85</v>
      </c>
      <c r="D346" t="s">
        <v>90</v>
      </c>
      <c r="E346" t="s">
        <v>93</v>
      </c>
      <c r="F346" t="s">
        <v>86</v>
      </c>
      <c r="G346" t="s">
        <v>73</v>
      </c>
      <c r="H346" t="s">
        <v>92</v>
      </c>
      <c r="I346">
        <v>56</v>
      </c>
      <c r="J346">
        <v>104619</v>
      </c>
      <c r="K346">
        <v>34</v>
      </c>
      <c r="L346">
        <v>8</v>
      </c>
      <c r="M346">
        <v>13</v>
      </c>
      <c r="N346">
        <v>3</v>
      </c>
      <c r="O346">
        <v>49</v>
      </c>
      <c r="P346" s="2">
        <v>43731</v>
      </c>
      <c r="Q346" t="s">
        <v>487</v>
      </c>
    </row>
    <row r="347" spans="1:17">
      <c r="A347">
        <v>346</v>
      </c>
      <c r="B347" t="s">
        <v>102</v>
      </c>
      <c r="C347" t="s">
        <v>76</v>
      </c>
      <c r="D347" t="s">
        <v>98</v>
      </c>
      <c r="E347" t="s">
        <v>71</v>
      </c>
      <c r="F347" t="s">
        <v>94</v>
      </c>
      <c r="G347" t="s">
        <v>79</v>
      </c>
      <c r="H347" t="s">
        <v>80</v>
      </c>
      <c r="I347">
        <v>61</v>
      </c>
      <c r="J347">
        <v>68342</v>
      </c>
      <c r="K347">
        <v>25</v>
      </c>
      <c r="L347">
        <v>8</v>
      </c>
      <c r="M347">
        <v>1</v>
      </c>
      <c r="N347">
        <v>1</v>
      </c>
      <c r="O347">
        <v>32</v>
      </c>
      <c r="P347" s="2">
        <v>41432</v>
      </c>
      <c r="Q347" t="s">
        <v>488</v>
      </c>
    </row>
    <row r="348" spans="1:17">
      <c r="A348">
        <v>347</v>
      </c>
      <c r="B348" t="s">
        <v>75</v>
      </c>
      <c r="C348" t="s">
        <v>85</v>
      </c>
      <c r="D348" t="s">
        <v>98</v>
      </c>
      <c r="E348" t="s">
        <v>93</v>
      </c>
      <c r="F348" t="s">
        <v>86</v>
      </c>
      <c r="G348" t="s">
        <v>87</v>
      </c>
      <c r="H348" t="s">
        <v>84</v>
      </c>
      <c r="I348">
        <v>35</v>
      </c>
      <c r="J348">
        <v>115992</v>
      </c>
      <c r="K348">
        <v>35</v>
      </c>
      <c r="L348">
        <v>17</v>
      </c>
      <c r="M348">
        <v>5</v>
      </c>
      <c r="N348">
        <v>3</v>
      </c>
      <c r="O348">
        <v>20</v>
      </c>
      <c r="P348" s="2">
        <v>40559</v>
      </c>
      <c r="Q348" t="s">
        <v>489</v>
      </c>
    </row>
    <row r="349" spans="1:17">
      <c r="A349">
        <v>348</v>
      </c>
      <c r="B349" t="s">
        <v>88</v>
      </c>
      <c r="C349" t="s">
        <v>69</v>
      </c>
      <c r="D349" t="s">
        <v>77</v>
      </c>
      <c r="E349" t="s">
        <v>91</v>
      </c>
      <c r="F349" t="s">
        <v>96</v>
      </c>
      <c r="G349" t="s">
        <v>73</v>
      </c>
      <c r="H349" t="s">
        <v>97</v>
      </c>
      <c r="I349">
        <v>56</v>
      </c>
      <c r="J349">
        <v>108860</v>
      </c>
      <c r="K349">
        <v>16</v>
      </c>
      <c r="L349">
        <v>16</v>
      </c>
      <c r="M349">
        <v>8</v>
      </c>
      <c r="N349">
        <v>4</v>
      </c>
      <c r="O349">
        <v>53</v>
      </c>
      <c r="P349" s="2">
        <v>45459</v>
      </c>
      <c r="Q349" t="s">
        <v>490</v>
      </c>
    </row>
    <row r="350" spans="1:17">
      <c r="A350">
        <v>349</v>
      </c>
      <c r="B350" t="s">
        <v>102</v>
      </c>
      <c r="C350" t="s">
        <v>69</v>
      </c>
      <c r="D350" t="s">
        <v>70</v>
      </c>
      <c r="E350" t="s">
        <v>93</v>
      </c>
      <c r="F350" t="s">
        <v>78</v>
      </c>
      <c r="G350" t="s">
        <v>79</v>
      </c>
      <c r="H350" t="s">
        <v>84</v>
      </c>
      <c r="I350">
        <v>41</v>
      </c>
      <c r="J350">
        <v>32257</v>
      </c>
      <c r="K350">
        <v>2</v>
      </c>
      <c r="L350">
        <v>14</v>
      </c>
      <c r="M350">
        <v>3</v>
      </c>
      <c r="N350">
        <v>8</v>
      </c>
      <c r="O350">
        <v>34</v>
      </c>
      <c r="P350" s="2">
        <v>41487</v>
      </c>
      <c r="Q350" t="s">
        <v>491</v>
      </c>
    </row>
    <row r="351" spans="1:17">
      <c r="A351">
        <v>350</v>
      </c>
      <c r="B351" t="s">
        <v>75</v>
      </c>
      <c r="C351" t="s">
        <v>85</v>
      </c>
      <c r="D351" t="s">
        <v>70</v>
      </c>
      <c r="E351" t="s">
        <v>71</v>
      </c>
      <c r="F351" t="s">
        <v>96</v>
      </c>
      <c r="G351" t="s">
        <v>79</v>
      </c>
      <c r="H351" t="s">
        <v>92</v>
      </c>
      <c r="I351">
        <v>34</v>
      </c>
      <c r="J351">
        <v>57364</v>
      </c>
      <c r="K351">
        <v>24</v>
      </c>
      <c r="L351">
        <v>11</v>
      </c>
      <c r="M351">
        <v>12</v>
      </c>
      <c r="N351">
        <v>9</v>
      </c>
      <c r="O351">
        <v>33</v>
      </c>
      <c r="P351" s="2">
        <v>41566</v>
      </c>
      <c r="Q351" t="s">
        <v>492</v>
      </c>
    </row>
    <row r="352" spans="1:17">
      <c r="A352">
        <v>351</v>
      </c>
      <c r="B352" t="s">
        <v>100</v>
      </c>
      <c r="C352" t="s">
        <v>85</v>
      </c>
      <c r="D352" t="s">
        <v>77</v>
      </c>
      <c r="E352" t="s">
        <v>91</v>
      </c>
      <c r="F352" t="s">
        <v>72</v>
      </c>
      <c r="G352" t="s">
        <v>87</v>
      </c>
      <c r="H352" t="s">
        <v>89</v>
      </c>
      <c r="I352">
        <v>59</v>
      </c>
      <c r="J352">
        <v>54972</v>
      </c>
      <c r="K352">
        <v>10</v>
      </c>
      <c r="L352">
        <v>7</v>
      </c>
      <c r="M352">
        <v>6</v>
      </c>
      <c r="N352">
        <v>3</v>
      </c>
      <c r="O352">
        <v>48</v>
      </c>
      <c r="P352" s="2">
        <v>42088</v>
      </c>
      <c r="Q352" t="s">
        <v>493</v>
      </c>
    </row>
    <row r="353" spans="1:17">
      <c r="A353">
        <v>352</v>
      </c>
      <c r="B353" t="s">
        <v>75</v>
      </c>
      <c r="C353" t="s">
        <v>69</v>
      </c>
      <c r="D353" t="s">
        <v>70</v>
      </c>
      <c r="E353" t="s">
        <v>71</v>
      </c>
      <c r="F353" t="s">
        <v>83</v>
      </c>
      <c r="G353" t="s">
        <v>73</v>
      </c>
      <c r="H353" t="s">
        <v>80</v>
      </c>
      <c r="I353">
        <v>29</v>
      </c>
      <c r="J353">
        <v>56654</v>
      </c>
      <c r="K353">
        <v>38</v>
      </c>
      <c r="L353">
        <v>16</v>
      </c>
      <c r="M353">
        <v>5</v>
      </c>
      <c r="N353">
        <v>6</v>
      </c>
      <c r="O353">
        <v>53</v>
      </c>
      <c r="P353" s="2">
        <v>35187</v>
      </c>
      <c r="Q353" t="s">
        <v>494</v>
      </c>
    </row>
    <row r="354" spans="1:17">
      <c r="A354">
        <v>353</v>
      </c>
      <c r="B354" t="s">
        <v>100</v>
      </c>
      <c r="C354" t="s">
        <v>76</v>
      </c>
      <c r="D354" t="s">
        <v>70</v>
      </c>
      <c r="E354" t="s">
        <v>71</v>
      </c>
      <c r="F354" t="s">
        <v>72</v>
      </c>
      <c r="G354" t="s">
        <v>73</v>
      </c>
      <c r="H354" t="s">
        <v>74</v>
      </c>
      <c r="I354">
        <v>64</v>
      </c>
      <c r="J354">
        <v>110769</v>
      </c>
      <c r="K354">
        <v>22</v>
      </c>
      <c r="L354">
        <v>13</v>
      </c>
      <c r="M354">
        <v>6</v>
      </c>
      <c r="N354">
        <v>5</v>
      </c>
      <c r="O354">
        <v>37</v>
      </c>
      <c r="P354" s="2">
        <v>38722</v>
      </c>
      <c r="Q354" t="s">
        <v>495</v>
      </c>
    </row>
    <row r="355" spans="1:17">
      <c r="A355">
        <v>354</v>
      </c>
      <c r="B355" t="s">
        <v>88</v>
      </c>
      <c r="C355" t="s">
        <v>85</v>
      </c>
      <c r="D355" t="s">
        <v>70</v>
      </c>
      <c r="E355" t="s">
        <v>82</v>
      </c>
      <c r="F355" t="s">
        <v>94</v>
      </c>
      <c r="G355" t="s">
        <v>73</v>
      </c>
      <c r="H355" t="s">
        <v>92</v>
      </c>
      <c r="I355">
        <v>41</v>
      </c>
      <c r="J355">
        <v>111423</v>
      </c>
      <c r="K355">
        <v>26</v>
      </c>
      <c r="L355">
        <v>15</v>
      </c>
      <c r="M355">
        <v>10</v>
      </c>
      <c r="N355">
        <v>6</v>
      </c>
      <c r="O355">
        <v>26</v>
      </c>
      <c r="P355" s="2">
        <v>40434</v>
      </c>
      <c r="Q355" t="s">
        <v>496</v>
      </c>
    </row>
    <row r="356" spans="1:17">
      <c r="A356">
        <v>355</v>
      </c>
      <c r="B356" t="s">
        <v>100</v>
      </c>
      <c r="C356" t="s">
        <v>85</v>
      </c>
      <c r="D356" t="s">
        <v>70</v>
      </c>
      <c r="E356" t="s">
        <v>82</v>
      </c>
      <c r="F356" t="s">
        <v>99</v>
      </c>
      <c r="G356" t="s">
        <v>87</v>
      </c>
      <c r="H356" t="s">
        <v>80</v>
      </c>
      <c r="I356">
        <v>54</v>
      </c>
      <c r="J356">
        <v>59320</v>
      </c>
      <c r="K356">
        <v>39</v>
      </c>
      <c r="L356">
        <v>16</v>
      </c>
      <c r="M356">
        <v>1</v>
      </c>
      <c r="N356">
        <v>4</v>
      </c>
      <c r="O356">
        <v>48</v>
      </c>
      <c r="P356" s="2">
        <v>41115</v>
      </c>
      <c r="Q356" t="s">
        <v>497</v>
      </c>
    </row>
    <row r="357" spans="1:17">
      <c r="A357">
        <v>356</v>
      </c>
      <c r="B357" t="s">
        <v>102</v>
      </c>
      <c r="C357" t="s">
        <v>69</v>
      </c>
      <c r="D357" t="s">
        <v>70</v>
      </c>
      <c r="E357" t="s">
        <v>71</v>
      </c>
      <c r="F357" t="s">
        <v>86</v>
      </c>
      <c r="G357" t="s">
        <v>73</v>
      </c>
      <c r="H357" t="s">
        <v>84</v>
      </c>
      <c r="I357">
        <v>47</v>
      </c>
      <c r="J357">
        <v>50808</v>
      </c>
      <c r="K357">
        <v>27</v>
      </c>
      <c r="L357">
        <v>9</v>
      </c>
      <c r="M357">
        <v>7</v>
      </c>
      <c r="N357">
        <v>6</v>
      </c>
      <c r="O357">
        <v>50</v>
      </c>
      <c r="P357" s="2">
        <v>42393</v>
      </c>
      <c r="Q357" t="s">
        <v>498</v>
      </c>
    </row>
    <row r="358" spans="1:17">
      <c r="A358">
        <v>357</v>
      </c>
      <c r="B358" t="s">
        <v>88</v>
      </c>
      <c r="C358" t="s">
        <v>85</v>
      </c>
      <c r="D358" t="s">
        <v>98</v>
      </c>
      <c r="E358" t="s">
        <v>71</v>
      </c>
      <c r="F358" t="s">
        <v>96</v>
      </c>
      <c r="G358" t="s">
        <v>87</v>
      </c>
      <c r="H358" t="s">
        <v>89</v>
      </c>
      <c r="I358">
        <v>60</v>
      </c>
      <c r="J358">
        <v>82389</v>
      </c>
      <c r="K358">
        <v>29</v>
      </c>
      <c r="L358">
        <v>3</v>
      </c>
      <c r="M358">
        <v>9</v>
      </c>
      <c r="N358">
        <v>7</v>
      </c>
      <c r="O358">
        <v>44</v>
      </c>
      <c r="P358" s="2">
        <v>44443</v>
      </c>
      <c r="Q358" t="s">
        <v>499</v>
      </c>
    </row>
    <row r="359" spans="1:17">
      <c r="A359">
        <v>358</v>
      </c>
      <c r="B359" t="s">
        <v>102</v>
      </c>
      <c r="C359" t="s">
        <v>76</v>
      </c>
      <c r="D359" t="s">
        <v>70</v>
      </c>
      <c r="E359" t="s">
        <v>71</v>
      </c>
      <c r="F359" t="s">
        <v>96</v>
      </c>
      <c r="G359" t="s">
        <v>87</v>
      </c>
      <c r="H359" t="s">
        <v>101</v>
      </c>
      <c r="I359">
        <v>42</v>
      </c>
      <c r="J359">
        <v>64773</v>
      </c>
      <c r="K359">
        <v>38</v>
      </c>
      <c r="L359">
        <v>19</v>
      </c>
      <c r="M359">
        <v>2</v>
      </c>
      <c r="N359">
        <v>9</v>
      </c>
      <c r="O359">
        <v>57</v>
      </c>
      <c r="P359" s="2">
        <v>38260</v>
      </c>
      <c r="Q359" t="s">
        <v>500</v>
      </c>
    </row>
    <row r="360" spans="1:17">
      <c r="A360">
        <v>359</v>
      </c>
      <c r="B360" t="s">
        <v>81</v>
      </c>
      <c r="C360" t="s">
        <v>69</v>
      </c>
      <c r="D360" t="s">
        <v>98</v>
      </c>
      <c r="E360" t="s">
        <v>82</v>
      </c>
      <c r="F360" t="s">
        <v>94</v>
      </c>
      <c r="G360" t="s">
        <v>87</v>
      </c>
      <c r="H360" t="s">
        <v>89</v>
      </c>
      <c r="I360">
        <v>63</v>
      </c>
      <c r="J360">
        <v>81168</v>
      </c>
      <c r="K360">
        <v>20</v>
      </c>
      <c r="L360">
        <v>5</v>
      </c>
      <c r="M360">
        <v>10</v>
      </c>
      <c r="N360">
        <v>7</v>
      </c>
      <c r="O360">
        <v>33</v>
      </c>
      <c r="P360" s="2">
        <v>40242</v>
      </c>
      <c r="Q360" t="s">
        <v>501</v>
      </c>
    </row>
    <row r="361" spans="1:17">
      <c r="A361">
        <v>360</v>
      </c>
      <c r="B361" t="s">
        <v>95</v>
      </c>
      <c r="C361" t="s">
        <v>85</v>
      </c>
      <c r="D361" t="s">
        <v>70</v>
      </c>
      <c r="E361" t="s">
        <v>82</v>
      </c>
      <c r="F361" t="s">
        <v>96</v>
      </c>
      <c r="G361" t="s">
        <v>79</v>
      </c>
      <c r="H361" t="s">
        <v>101</v>
      </c>
      <c r="I361">
        <v>64</v>
      </c>
      <c r="J361">
        <v>57747</v>
      </c>
      <c r="K361">
        <v>27</v>
      </c>
      <c r="L361">
        <v>10</v>
      </c>
      <c r="M361">
        <v>5</v>
      </c>
      <c r="N361">
        <v>6</v>
      </c>
      <c r="O361">
        <v>27</v>
      </c>
      <c r="P361" s="2">
        <v>42105</v>
      </c>
      <c r="Q361" t="s">
        <v>502</v>
      </c>
    </row>
    <row r="362" spans="1:17">
      <c r="A362">
        <v>361</v>
      </c>
      <c r="B362" t="s">
        <v>100</v>
      </c>
      <c r="C362" t="s">
        <v>69</v>
      </c>
      <c r="D362" t="s">
        <v>77</v>
      </c>
      <c r="E362" t="s">
        <v>93</v>
      </c>
      <c r="F362" t="s">
        <v>94</v>
      </c>
      <c r="G362" t="s">
        <v>73</v>
      </c>
      <c r="H362" t="s">
        <v>97</v>
      </c>
      <c r="I362">
        <v>62</v>
      </c>
      <c r="J362">
        <v>106396</v>
      </c>
      <c r="K362">
        <v>20</v>
      </c>
      <c r="L362">
        <v>17</v>
      </c>
      <c r="M362">
        <v>10</v>
      </c>
      <c r="N362">
        <v>1</v>
      </c>
      <c r="O362">
        <v>46</v>
      </c>
      <c r="P362" s="2">
        <v>44074</v>
      </c>
      <c r="Q362" t="s">
        <v>503</v>
      </c>
    </row>
    <row r="363" spans="1:17">
      <c r="A363">
        <v>362</v>
      </c>
      <c r="B363" t="s">
        <v>95</v>
      </c>
      <c r="C363" t="s">
        <v>85</v>
      </c>
      <c r="D363" t="s">
        <v>90</v>
      </c>
      <c r="E363" t="s">
        <v>93</v>
      </c>
      <c r="F363" t="s">
        <v>72</v>
      </c>
      <c r="G363" t="s">
        <v>73</v>
      </c>
      <c r="H363" t="s">
        <v>89</v>
      </c>
      <c r="I363">
        <v>30</v>
      </c>
      <c r="J363">
        <v>113692</v>
      </c>
      <c r="K363">
        <v>19</v>
      </c>
      <c r="L363">
        <v>15</v>
      </c>
      <c r="M363">
        <v>4</v>
      </c>
      <c r="N363">
        <v>2</v>
      </c>
      <c r="O363">
        <v>21</v>
      </c>
      <c r="P363" s="2">
        <v>35719</v>
      </c>
      <c r="Q363" t="s">
        <v>504</v>
      </c>
    </row>
    <row r="364" spans="1:17">
      <c r="A364">
        <v>363</v>
      </c>
      <c r="B364" t="s">
        <v>95</v>
      </c>
      <c r="C364" t="s">
        <v>85</v>
      </c>
      <c r="D364" t="s">
        <v>98</v>
      </c>
      <c r="E364" t="s">
        <v>71</v>
      </c>
      <c r="F364" t="s">
        <v>86</v>
      </c>
      <c r="G364" t="s">
        <v>87</v>
      </c>
      <c r="H364" t="s">
        <v>80</v>
      </c>
      <c r="I364">
        <v>45</v>
      </c>
      <c r="J364">
        <v>87505</v>
      </c>
      <c r="K364">
        <v>20</v>
      </c>
      <c r="L364">
        <v>8</v>
      </c>
      <c r="M364">
        <v>6</v>
      </c>
      <c r="N364">
        <v>1</v>
      </c>
      <c r="O364">
        <v>36</v>
      </c>
      <c r="P364" s="2">
        <v>38056</v>
      </c>
      <c r="Q364" t="s">
        <v>505</v>
      </c>
    </row>
    <row r="365" spans="1:17">
      <c r="A365">
        <v>364</v>
      </c>
      <c r="B365" t="s">
        <v>100</v>
      </c>
      <c r="C365" t="s">
        <v>85</v>
      </c>
      <c r="D365" t="s">
        <v>70</v>
      </c>
      <c r="E365" t="s">
        <v>91</v>
      </c>
      <c r="F365" t="s">
        <v>83</v>
      </c>
      <c r="G365" t="s">
        <v>87</v>
      </c>
      <c r="H365" t="s">
        <v>101</v>
      </c>
      <c r="I365">
        <v>58</v>
      </c>
      <c r="J365">
        <v>115896</v>
      </c>
      <c r="K365">
        <v>35</v>
      </c>
      <c r="L365">
        <v>15</v>
      </c>
      <c r="M365">
        <v>6</v>
      </c>
      <c r="N365">
        <v>9</v>
      </c>
      <c r="O365">
        <v>56</v>
      </c>
      <c r="P365" s="2">
        <v>43347</v>
      </c>
      <c r="Q365" t="s">
        <v>506</v>
      </c>
    </row>
    <row r="366" spans="1:17">
      <c r="A366">
        <v>365</v>
      </c>
      <c r="B366" t="s">
        <v>88</v>
      </c>
      <c r="C366" t="s">
        <v>76</v>
      </c>
      <c r="D366" t="s">
        <v>77</v>
      </c>
      <c r="E366" t="s">
        <v>91</v>
      </c>
      <c r="F366" t="s">
        <v>99</v>
      </c>
      <c r="G366" t="s">
        <v>73</v>
      </c>
      <c r="H366" t="s">
        <v>74</v>
      </c>
      <c r="I366">
        <v>62</v>
      </c>
      <c r="J366">
        <v>48135</v>
      </c>
      <c r="K366">
        <v>2</v>
      </c>
      <c r="L366">
        <v>14</v>
      </c>
      <c r="M366">
        <v>11</v>
      </c>
      <c r="N366">
        <v>9</v>
      </c>
      <c r="O366">
        <v>33</v>
      </c>
      <c r="P366" s="2">
        <v>44517</v>
      </c>
      <c r="Q366" t="s">
        <v>507</v>
      </c>
    </row>
    <row r="367" spans="1:17">
      <c r="A367">
        <v>366</v>
      </c>
      <c r="B367" t="s">
        <v>81</v>
      </c>
      <c r="C367" t="s">
        <v>76</v>
      </c>
      <c r="D367" t="s">
        <v>90</v>
      </c>
      <c r="E367" t="s">
        <v>82</v>
      </c>
      <c r="F367" t="s">
        <v>83</v>
      </c>
      <c r="G367" t="s">
        <v>87</v>
      </c>
      <c r="H367" t="s">
        <v>80</v>
      </c>
      <c r="I367">
        <v>38</v>
      </c>
      <c r="J367">
        <v>77377</v>
      </c>
      <c r="K367">
        <v>30</v>
      </c>
      <c r="L367">
        <v>7</v>
      </c>
      <c r="M367">
        <v>2</v>
      </c>
      <c r="N367">
        <v>7</v>
      </c>
      <c r="O367">
        <v>44</v>
      </c>
      <c r="P367" s="2">
        <v>42408</v>
      </c>
      <c r="Q367" t="s">
        <v>508</v>
      </c>
    </row>
    <row r="368" spans="1:17">
      <c r="A368">
        <v>367</v>
      </c>
      <c r="B368" t="s">
        <v>102</v>
      </c>
      <c r="C368" t="s">
        <v>69</v>
      </c>
      <c r="D368" t="s">
        <v>98</v>
      </c>
      <c r="E368" t="s">
        <v>82</v>
      </c>
      <c r="F368" t="s">
        <v>72</v>
      </c>
      <c r="G368" t="s">
        <v>73</v>
      </c>
      <c r="H368" t="s">
        <v>74</v>
      </c>
      <c r="I368">
        <v>45</v>
      </c>
      <c r="J368">
        <v>53554</v>
      </c>
      <c r="K368">
        <v>34</v>
      </c>
      <c r="L368">
        <v>12</v>
      </c>
      <c r="M368">
        <v>2</v>
      </c>
      <c r="N368">
        <v>2</v>
      </c>
      <c r="O368">
        <v>49</v>
      </c>
      <c r="P368" s="2">
        <v>45271</v>
      </c>
      <c r="Q368" t="s">
        <v>509</v>
      </c>
    </row>
    <row r="369" spans="1:17">
      <c r="A369">
        <v>368</v>
      </c>
      <c r="B369" t="s">
        <v>75</v>
      </c>
      <c r="C369" t="s">
        <v>85</v>
      </c>
      <c r="D369" t="s">
        <v>90</v>
      </c>
      <c r="E369" t="s">
        <v>82</v>
      </c>
      <c r="F369" t="s">
        <v>99</v>
      </c>
      <c r="G369" t="s">
        <v>79</v>
      </c>
      <c r="H369" t="s">
        <v>89</v>
      </c>
      <c r="I369">
        <v>42</v>
      </c>
      <c r="J369">
        <v>92491</v>
      </c>
      <c r="K369">
        <v>22</v>
      </c>
      <c r="L369">
        <v>17</v>
      </c>
      <c r="M369">
        <v>4</v>
      </c>
      <c r="N369">
        <v>6</v>
      </c>
      <c r="O369">
        <v>48</v>
      </c>
      <c r="P369" s="2">
        <v>40856</v>
      </c>
      <c r="Q369" t="s">
        <v>510</v>
      </c>
    </row>
    <row r="370" spans="1:17">
      <c r="A370">
        <v>369</v>
      </c>
      <c r="B370" t="s">
        <v>102</v>
      </c>
      <c r="C370" t="s">
        <v>85</v>
      </c>
      <c r="D370" t="s">
        <v>77</v>
      </c>
      <c r="E370" t="s">
        <v>71</v>
      </c>
      <c r="F370" t="s">
        <v>96</v>
      </c>
      <c r="G370" t="s">
        <v>87</v>
      </c>
      <c r="H370" t="s">
        <v>74</v>
      </c>
      <c r="I370">
        <v>60</v>
      </c>
      <c r="J370">
        <v>85621</v>
      </c>
      <c r="K370">
        <v>3</v>
      </c>
      <c r="L370">
        <v>17</v>
      </c>
      <c r="M370">
        <v>1</v>
      </c>
      <c r="N370">
        <v>4</v>
      </c>
      <c r="O370">
        <v>39</v>
      </c>
      <c r="P370" s="2">
        <v>35647</v>
      </c>
      <c r="Q370" t="s">
        <v>511</v>
      </c>
    </row>
    <row r="371" spans="1:17">
      <c r="A371">
        <v>370</v>
      </c>
      <c r="B371" t="s">
        <v>75</v>
      </c>
      <c r="C371" t="s">
        <v>76</v>
      </c>
      <c r="D371" t="s">
        <v>98</v>
      </c>
      <c r="E371" t="s">
        <v>91</v>
      </c>
      <c r="F371" t="s">
        <v>78</v>
      </c>
      <c r="G371" t="s">
        <v>73</v>
      </c>
      <c r="H371" t="s">
        <v>101</v>
      </c>
      <c r="I371">
        <v>62</v>
      </c>
      <c r="J371">
        <v>88283</v>
      </c>
      <c r="K371">
        <v>6</v>
      </c>
      <c r="L371">
        <v>10</v>
      </c>
      <c r="M371">
        <v>9</v>
      </c>
      <c r="N371">
        <v>1</v>
      </c>
      <c r="O371">
        <v>40</v>
      </c>
      <c r="P371" s="2">
        <v>42804</v>
      </c>
      <c r="Q371" t="s">
        <v>512</v>
      </c>
    </row>
    <row r="372" spans="1:17">
      <c r="A372">
        <v>371</v>
      </c>
      <c r="B372" t="s">
        <v>102</v>
      </c>
      <c r="C372" t="s">
        <v>85</v>
      </c>
      <c r="D372" t="s">
        <v>90</v>
      </c>
      <c r="E372" t="s">
        <v>93</v>
      </c>
      <c r="F372" t="s">
        <v>72</v>
      </c>
      <c r="G372" t="s">
        <v>87</v>
      </c>
      <c r="H372" t="s">
        <v>80</v>
      </c>
      <c r="I372">
        <v>60</v>
      </c>
      <c r="J372">
        <v>115140</v>
      </c>
      <c r="K372">
        <v>15</v>
      </c>
      <c r="L372">
        <v>19</v>
      </c>
      <c r="M372">
        <v>14</v>
      </c>
      <c r="N372">
        <v>1</v>
      </c>
      <c r="O372">
        <v>41</v>
      </c>
      <c r="P372" s="2">
        <v>36326</v>
      </c>
      <c r="Q372" t="s">
        <v>513</v>
      </c>
    </row>
    <row r="373" spans="1:17">
      <c r="A373">
        <v>372</v>
      </c>
      <c r="B373" t="s">
        <v>100</v>
      </c>
      <c r="C373" t="s">
        <v>76</v>
      </c>
      <c r="D373" t="s">
        <v>70</v>
      </c>
      <c r="E373" t="s">
        <v>71</v>
      </c>
      <c r="F373" t="s">
        <v>72</v>
      </c>
      <c r="G373" t="s">
        <v>73</v>
      </c>
      <c r="H373" t="s">
        <v>84</v>
      </c>
      <c r="I373">
        <v>34</v>
      </c>
      <c r="J373">
        <v>46923</v>
      </c>
      <c r="K373">
        <v>27</v>
      </c>
      <c r="L373">
        <v>14</v>
      </c>
      <c r="M373">
        <v>14</v>
      </c>
      <c r="N373">
        <v>5</v>
      </c>
      <c r="O373">
        <v>54</v>
      </c>
      <c r="P373" s="2">
        <v>35103</v>
      </c>
      <c r="Q373" t="s">
        <v>514</v>
      </c>
    </row>
    <row r="374" spans="1:17">
      <c r="A374">
        <v>373</v>
      </c>
      <c r="B374" t="s">
        <v>81</v>
      </c>
      <c r="C374" t="s">
        <v>85</v>
      </c>
      <c r="D374" t="s">
        <v>98</v>
      </c>
      <c r="E374" t="s">
        <v>93</v>
      </c>
      <c r="F374" t="s">
        <v>86</v>
      </c>
      <c r="G374" t="s">
        <v>73</v>
      </c>
      <c r="H374" t="s">
        <v>92</v>
      </c>
      <c r="I374">
        <v>32</v>
      </c>
      <c r="J374">
        <v>77591</v>
      </c>
      <c r="K374">
        <v>10</v>
      </c>
      <c r="L374">
        <v>11</v>
      </c>
      <c r="M374">
        <v>13</v>
      </c>
      <c r="N374">
        <v>2</v>
      </c>
      <c r="O374">
        <v>56</v>
      </c>
      <c r="P374" s="2">
        <v>41859</v>
      </c>
      <c r="Q374" t="s">
        <v>515</v>
      </c>
    </row>
    <row r="375" spans="1:17">
      <c r="A375">
        <v>374</v>
      </c>
      <c r="B375" t="s">
        <v>75</v>
      </c>
      <c r="C375" t="s">
        <v>69</v>
      </c>
      <c r="D375" t="s">
        <v>90</v>
      </c>
      <c r="E375" t="s">
        <v>93</v>
      </c>
      <c r="F375" t="s">
        <v>83</v>
      </c>
      <c r="G375" t="s">
        <v>87</v>
      </c>
      <c r="H375" t="s">
        <v>101</v>
      </c>
      <c r="I375">
        <v>40</v>
      </c>
      <c r="J375">
        <v>92261</v>
      </c>
      <c r="K375">
        <v>9</v>
      </c>
      <c r="L375">
        <v>2</v>
      </c>
      <c r="M375">
        <v>7</v>
      </c>
      <c r="N375">
        <v>4</v>
      </c>
      <c r="O375">
        <v>35</v>
      </c>
      <c r="P375" s="2">
        <v>43211</v>
      </c>
      <c r="Q375" t="s">
        <v>516</v>
      </c>
    </row>
    <row r="376" spans="1:17">
      <c r="A376">
        <v>375</v>
      </c>
      <c r="B376" t="s">
        <v>68</v>
      </c>
      <c r="C376" t="s">
        <v>85</v>
      </c>
      <c r="D376" t="s">
        <v>77</v>
      </c>
      <c r="E376" t="s">
        <v>71</v>
      </c>
      <c r="F376" t="s">
        <v>72</v>
      </c>
      <c r="G376" t="s">
        <v>79</v>
      </c>
      <c r="H376" t="s">
        <v>101</v>
      </c>
      <c r="I376">
        <v>32</v>
      </c>
      <c r="J376">
        <v>84336</v>
      </c>
      <c r="K376">
        <v>33</v>
      </c>
      <c r="L376">
        <v>18</v>
      </c>
      <c r="M376">
        <v>12</v>
      </c>
      <c r="N376">
        <v>1</v>
      </c>
      <c r="O376">
        <v>36</v>
      </c>
      <c r="P376" s="2">
        <v>41670</v>
      </c>
      <c r="Q376" t="s">
        <v>517</v>
      </c>
    </row>
    <row r="377" spans="1:17">
      <c r="A377">
        <v>376</v>
      </c>
      <c r="B377" t="s">
        <v>88</v>
      </c>
      <c r="C377" t="s">
        <v>85</v>
      </c>
      <c r="D377" t="s">
        <v>77</v>
      </c>
      <c r="E377" t="s">
        <v>93</v>
      </c>
      <c r="F377" t="s">
        <v>72</v>
      </c>
      <c r="G377" t="s">
        <v>73</v>
      </c>
      <c r="H377" t="s">
        <v>84</v>
      </c>
      <c r="I377">
        <v>34</v>
      </c>
      <c r="J377">
        <v>104083</v>
      </c>
      <c r="K377">
        <v>32</v>
      </c>
      <c r="L377">
        <v>7</v>
      </c>
      <c r="M377">
        <v>7</v>
      </c>
      <c r="N377">
        <v>4</v>
      </c>
      <c r="O377">
        <v>35</v>
      </c>
      <c r="P377" s="2">
        <v>39902</v>
      </c>
      <c r="Q377" t="s">
        <v>518</v>
      </c>
    </row>
    <row r="378" spans="1:17">
      <c r="A378">
        <v>377</v>
      </c>
      <c r="B378" t="s">
        <v>102</v>
      </c>
      <c r="C378" t="s">
        <v>76</v>
      </c>
      <c r="D378" t="s">
        <v>98</v>
      </c>
      <c r="E378" t="s">
        <v>91</v>
      </c>
      <c r="F378" t="s">
        <v>96</v>
      </c>
      <c r="G378" t="s">
        <v>73</v>
      </c>
      <c r="H378" t="s">
        <v>80</v>
      </c>
      <c r="I378">
        <v>22</v>
      </c>
      <c r="J378">
        <v>90948</v>
      </c>
      <c r="K378">
        <v>6</v>
      </c>
      <c r="L378">
        <v>12</v>
      </c>
      <c r="M378">
        <v>3</v>
      </c>
      <c r="N378">
        <v>6</v>
      </c>
      <c r="O378">
        <v>21</v>
      </c>
      <c r="P378" s="2">
        <v>37747</v>
      </c>
      <c r="Q378" t="s">
        <v>519</v>
      </c>
    </row>
    <row r="379" spans="1:17">
      <c r="A379">
        <v>378</v>
      </c>
      <c r="B379" t="s">
        <v>102</v>
      </c>
      <c r="C379" t="s">
        <v>85</v>
      </c>
      <c r="D379" t="s">
        <v>90</v>
      </c>
      <c r="E379" t="s">
        <v>93</v>
      </c>
      <c r="F379" t="s">
        <v>96</v>
      </c>
      <c r="G379" t="s">
        <v>73</v>
      </c>
      <c r="H379" t="s">
        <v>80</v>
      </c>
      <c r="I379">
        <v>61</v>
      </c>
      <c r="J379">
        <v>63002</v>
      </c>
      <c r="K379">
        <v>36</v>
      </c>
      <c r="L379">
        <v>2</v>
      </c>
      <c r="M379">
        <v>11</v>
      </c>
      <c r="N379">
        <v>4</v>
      </c>
      <c r="O379">
        <v>23</v>
      </c>
      <c r="P379" s="2">
        <v>37285</v>
      </c>
      <c r="Q379" t="s">
        <v>520</v>
      </c>
    </row>
    <row r="380" spans="1:17">
      <c r="A380">
        <v>379</v>
      </c>
      <c r="B380" t="s">
        <v>75</v>
      </c>
      <c r="C380" t="s">
        <v>85</v>
      </c>
      <c r="D380" t="s">
        <v>98</v>
      </c>
      <c r="E380" t="s">
        <v>91</v>
      </c>
      <c r="F380" t="s">
        <v>99</v>
      </c>
      <c r="G380" t="s">
        <v>79</v>
      </c>
      <c r="H380" t="s">
        <v>89</v>
      </c>
      <c r="I380">
        <v>40</v>
      </c>
      <c r="J380">
        <v>110098</v>
      </c>
      <c r="K380">
        <v>2</v>
      </c>
      <c r="L380">
        <v>18</v>
      </c>
      <c r="M380">
        <v>12</v>
      </c>
      <c r="N380">
        <v>1</v>
      </c>
      <c r="O380">
        <v>40</v>
      </c>
      <c r="P380" s="2">
        <v>43775</v>
      </c>
      <c r="Q380" t="s">
        <v>521</v>
      </c>
    </row>
    <row r="381" spans="1:17">
      <c r="A381">
        <v>380</v>
      </c>
      <c r="B381" t="s">
        <v>88</v>
      </c>
      <c r="C381" t="s">
        <v>76</v>
      </c>
      <c r="D381" t="s">
        <v>98</v>
      </c>
      <c r="E381" t="s">
        <v>91</v>
      </c>
      <c r="F381" t="s">
        <v>94</v>
      </c>
      <c r="G381" t="s">
        <v>79</v>
      </c>
      <c r="H381" t="s">
        <v>74</v>
      </c>
      <c r="I381">
        <v>33</v>
      </c>
      <c r="J381">
        <v>103016</v>
      </c>
      <c r="K381">
        <v>29</v>
      </c>
      <c r="L381">
        <v>6</v>
      </c>
      <c r="M381">
        <v>3</v>
      </c>
      <c r="N381">
        <v>7</v>
      </c>
      <c r="O381">
        <v>58</v>
      </c>
      <c r="P381" s="2">
        <v>43128</v>
      </c>
      <c r="Q381" t="s">
        <v>522</v>
      </c>
    </row>
    <row r="382" spans="1:17">
      <c r="A382">
        <v>381</v>
      </c>
      <c r="B382" t="s">
        <v>88</v>
      </c>
      <c r="C382" t="s">
        <v>69</v>
      </c>
      <c r="D382" t="s">
        <v>90</v>
      </c>
      <c r="E382" t="s">
        <v>91</v>
      </c>
      <c r="F382" t="s">
        <v>94</v>
      </c>
      <c r="G382" t="s">
        <v>87</v>
      </c>
      <c r="H382" t="s">
        <v>89</v>
      </c>
      <c r="I382">
        <v>29</v>
      </c>
      <c r="J382">
        <v>56672</v>
      </c>
      <c r="K382">
        <v>4</v>
      </c>
      <c r="L382">
        <v>10</v>
      </c>
      <c r="M382">
        <v>1</v>
      </c>
      <c r="N382">
        <v>2</v>
      </c>
      <c r="O382">
        <v>53</v>
      </c>
      <c r="P382" s="2">
        <v>40966</v>
      </c>
      <c r="Q382" t="s">
        <v>523</v>
      </c>
    </row>
    <row r="383" spans="1:17">
      <c r="A383">
        <v>382</v>
      </c>
      <c r="B383" t="s">
        <v>100</v>
      </c>
      <c r="C383" t="s">
        <v>69</v>
      </c>
      <c r="D383" t="s">
        <v>90</v>
      </c>
      <c r="E383" t="s">
        <v>82</v>
      </c>
      <c r="F383" t="s">
        <v>78</v>
      </c>
      <c r="G383" t="s">
        <v>79</v>
      </c>
      <c r="H383" t="s">
        <v>84</v>
      </c>
      <c r="I383">
        <v>29</v>
      </c>
      <c r="J383">
        <v>34213</v>
      </c>
      <c r="K383">
        <v>1</v>
      </c>
      <c r="L383">
        <v>15</v>
      </c>
      <c r="M383">
        <v>3</v>
      </c>
      <c r="N383">
        <v>9</v>
      </c>
      <c r="O383">
        <v>49</v>
      </c>
      <c r="P383" s="2">
        <v>41934</v>
      </c>
      <c r="Q383" t="s">
        <v>524</v>
      </c>
    </row>
    <row r="384" spans="1:17">
      <c r="A384">
        <v>383</v>
      </c>
      <c r="B384" t="s">
        <v>68</v>
      </c>
      <c r="C384" t="s">
        <v>76</v>
      </c>
      <c r="D384" t="s">
        <v>70</v>
      </c>
      <c r="E384" t="s">
        <v>93</v>
      </c>
      <c r="F384" t="s">
        <v>94</v>
      </c>
      <c r="G384" t="s">
        <v>87</v>
      </c>
      <c r="H384" t="s">
        <v>89</v>
      </c>
      <c r="I384">
        <v>33</v>
      </c>
      <c r="J384">
        <v>40293</v>
      </c>
      <c r="K384">
        <v>19</v>
      </c>
      <c r="L384">
        <v>5</v>
      </c>
      <c r="M384">
        <v>3</v>
      </c>
      <c r="N384">
        <v>3</v>
      </c>
      <c r="O384">
        <v>25</v>
      </c>
      <c r="P384" s="2">
        <v>38925</v>
      </c>
      <c r="Q384" t="s">
        <v>525</v>
      </c>
    </row>
    <row r="385" spans="1:17">
      <c r="A385">
        <v>384</v>
      </c>
      <c r="B385" t="s">
        <v>100</v>
      </c>
      <c r="C385" t="s">
        <v>76</v>
      </c>
      <c r="D385" t="s">
        <v>90</v>
      </c>
      <c r="E385" t="s">
        <v>71</v>
      </c>
      <c r="F385" t="s">
        <v>86</v>
      </c>
      <c r="G385" t="s">
        <v>87</v>
      </c>
      <c r="H385" t="s">
        <v>84</v>
      </c>
      <c r="I385">
        <v>54</v>
      </c>
      <c r="J385">
        <v>85860</v>
      </c>
      <c r="K385">
        <v>26</v>
      </c>
      <c r="L385">
        <v>3</v>
      </c>
      <c r="M385">
        <v>4</v>
      </c>
      <c r="N385">
        <v>8</v>
      </c>
      <c r="O385">
        <v>36</v>
      </c>
      <c r="P385" s="2">
        <v>37513</v>
      </c>
      <c r="Q385" t="s">
        <v>526</v>
      </c>
    </row>
    <row r="386" spans="1:17">
      <c r="A386">
        <v>385</v>
      </c>
      <c r="B386" t="s">
        <v>100</v>
      </c>
      <c r="C386" t="s">
        <v>76</v>
      </c>
      <c r="D386" t="s">
        <v>77</v>
      </c>
      <c r="E386" t="s">
        <v>71</v>
      </c>
      <c r="F386" t="s">
        <v>78</v>
      </c>
      <c r="G386" t="s">
        <v>79</v>
      </c>
      <c r="H386" t="s">
        <v>80</v>
      </c>
      <c r="I386">
        <v>47</v>
      </c>
      <c r="J386">
        <v>92507</v>
      </c>
      <c r="K386">
        <v>25</v>
      </c>
      <c r="L386">
        <v>5</v>
      </c>
      <c r="M386">
        <v>4</v>
      </c>
      <c r="N386">
        <v>8</v>
      </c>
      <c r="O386">
        <v>58</v>
      </c>
      <c r="P386" s="2">
        <v>40124</v>
      </c>
      <c r="Q386" t="s">
        <v>527</v>
      </c>
    </row>
    <row r="387" spans="1:17">
      <c r="A387">
        <v>386</v>
      </c>
      <c r="B387" t="s">
        <v>100</v>
      </c>
      <c r="C387" t="s">
        <v>76</v>
      </c>
      <c r="D387" t="s">
        <v>98</v>
      </c>
      <c r="E387" t="s">
        <v>93</v>
      </c>
      <c r="F387" t="s">
        <v>99</v>
      </c>
      <c r="G387" t="s">
        <v>87</v>
      </c>
      <c r="H387" t="s">
        <v>74</v>
      </c>
      <c r="I387">
        <v>60</v>
      </c>
      <c r="J387">
        <v>87134</v>
      </c>
      <c r="K387">
        <v>10</v>
      </c>
      <c r="L387">
        <v>8</v>
      </c>
      <c r="M387">
        <v>3</v>
      </c>
      <c r="N387">
        <v>3</v>
      </c>
      <c r="O387">
        <v>44</v>
      </c>
      <c r="P387" s="2">
        <v>40877</v>
      </c>
      <c r="Q387" t="s">
        <v>528</v>
      </c>
    </row>
    <row r="388" spans="1:17">
      <c r="A388">
        <v>387</v>
      </c>
      <c r="B388" t="s">
        <v>100</v>
      </c>
      <c r="C388" t="s">
        <v>76</v>
      </c>
      <c r="D388" t="s">
        <v>98</v>
      </c>
      <c r="E388" t="s">
        <v>82</v>
      </c>
      <c r="F388" t="s">
        <v>96</v>
      </c>
      <c r="G388" t="s">
        <v>79</v>
      </c>
      <c r="H388" t="s">
        <v>89</v>
      </c>
      <c r="I388">
        <v>49</v>
      </c>
      <c r="J388">
        <v>32100</v>
      </c>
      <c r="K388">
        <v>15</v>
      </c>
      <c r="L388">
        <v>8</v>
      </c>
      <c r="M388">
        <v>10</v>
      </c>
      <c r="N388">
        <v>4</v>
      </c>
      <c r="O388">
        <v>24</v>
      </c>
      <c r="P388" s="2">
        <v>36389</v>
      </c>
      <c r="Q388" t="s">
        <v>529</v>
      </c>
    </row>
    <row r="389" spans="1:17">
      <c r="A389">
        <v>388</v>
      </c>
      <c r="B389" t="s">
        <v>100</v>
      </c>
      <c r="C389" t="s">
        <v>69</v>
      </c>
      <c r="D389" t="s">
        <v>77</v>
      </c>
      <c r="E389" t="s">
        <v>82</v>
      </c>
      <c r="F389" t="s">
        <v>94</v>
      </c>
      <c r="G389" t="s">
        <v>87</v>
      </c>
      <c r="H389" t="s">
        <v>101</v>
      </c>
      <c r="I389">
        <v>26</v>
      </c>
      <c r="J389">
        <v>91997</v>
      </c>
      <c r="K389">
        <v>22</v>
      </c>
      <c r="L389">
        <v>8</v>
      </c>
      <c r="M389">
        <v>12</v>
      </c>
      <c r="N389">
        <v>2</v>
      </c>
      <c r="O389">
        <v>24</v>
      </c>
      <c r="P389" s="2">
        <v>44164</v>
      </c>
      <c r="Q389" t="s">
        <v>530</v>
      </c>
    </row>
    <row r="390" spans="1:17">
      <c r="A390">
        <v>389</v>
      </c>
      <c r="B390" t="s">
        <v>81</v>
      </c>
      <c r="C390" t="s">
        <v>69</v>
      </c>
      <c r="D390" t="s">
        <v>90</v>
      </c>
      <c r="E390" t="s">
        <v>91</v>
      </c>
      <c r="F390" t="s">
        <v>83</v>
      </c>
      <c r="G390" t="s">
        <v>79</v>
      </c>
      <c r="H390" t="s">
        <v>97</v>
      </c>
      <c r="I390">
        <v>29</v>
      </c>
      <c r="J390">
        <v>58172</v>
      </c>
      <c r="K390">
        <v>21</v>
      </c>
      <c r="L390">
        <v>12</v>
      </c>
      <c r="M390">
        <v>8</v>
      </c>
      <c r="N390">
        <v>4</v>
      </c>
      <c r="O390">
        <v>39</v>
      </c>
      <c r="P390" s="2">
        <v>35341</v>
      </c>
      <c r="Q390" t="s">
        <v>531</v>
      </c>
    </row>
    <row r="391" spans="1:17">
      <c r="A391">
        <v>390</v>
      </c>
      <c r="B391" t="s">
        <v>88</v>
      </c>
      <c r="C391" t="s">
        <v>76</v>
      </c>
      <c r="D391" t="s">
        <v>77</v>
      </c>
      <c r="E391" t="s">
        <v>93</v>
      </c>
      <c r="F391" t="s">
        <v>96</v>
      </c>
      <c r="G391" t="s">
        <v>79</v>
      </c>
      <c r="H391" t="s">
        <v>92</v>
      </c>
      <c r="I391">
        <v>46</v>
      </c>
      <c r="J391">
        <v>50132</v>
      </c>
      <c r="K391">
        <v>22</v>
      </c>
      <c r="L391">
        <v>8</v>
      </c>
      <c r="M391">
        <v>8</v>
      </c>
      <c r="N391">
        <v>9</v>
      </c>
      <c r="O391">
        <v>35</v>
      </c>
      <c r="P391" s="2">
        <v>39089</v>
      </c>
      <c r="Q391" t="s">
        <v>532</v>
      </c>
    </row>
    <row r="392" spans="1:17">
      <c r="A392">
        <v>391</v>
      </c>
      <c r="B392" t="s">
        <v>100</v>
      </c>
      <c r="C392" t="s">
        <v>85</v>
      </c>
      <c r="D392" t="s">
        <v>77</v>
      </c>
      <c r="E392" t="s">
        <v>93</v>
      </c>
      <c r="F392" t="s">
        <v>86</v>
      </c>
      <c r="G392" t="s">
        <v>87</v>
      </c>
      <c r="H392" t="s">
        <v>101</v>
      </c>
      <c r="I392">
        <v>48</v>
      </c>
      <c r="J392">
        <v>48199</v>
      </c>
      <c r="K392">
        <v>36</v>
      </c>
      <c r="L392">
        <v>11</v>
      </c>
      <c r="M392">
        <v>13</v>
      </c>
      <c r="N392">
        <v>2</v>
      </c>
      <c r="O392">
        <v>56</v>
      </c>
      <c r="P392" s="2">
        <v>40745</v>
      </c>
      <c r="Q392" t="s">
        <v>533</v>
      </c>
    </row>
    <row r="393" spans="1:17">
      <c r="A393">
        <v>392</v>
      </c>
      <c r="B393" t="s">
        <v>88</v>
      </c>
      <c r="C393" t="s">
        <v>76</v>
      </c>
      <c r="D393" t="s">
        <v>70</v>
      </c>
      <c r="E393" t="s">
        <v>71</v>
      </c>
      <c r="F393" t="s">
        <v>96</v>
      </c>
      <c r="G393" t="s">
        <v>73</v>
      </c>
      <c r="H393" t="s">
        <v>80</v>
      </c>
      <c r="I393">
        <v>44</v>
      </c>
      <c r="J393">
        <v>66609</v>
      </c>
      <c r="K393">
        <v>34</v>
      </c>
      <c r="L393">
        <v>14</v>
      </c>
      <c r="M393">
        <v>13</v>
      </c>
      <c r="N393">
        <v>3</v>
      </c>
      <c r="O393">
        <v>59</v>
      </c>
      <c r="P393" s="2">
        <v>36600</v>
      </c>
      <c r="Q393" t="s">
        <v>534</v>
      </c>
    </row>
    <row r="394" spans="1:17">
      <c r="A394">
        <v>393</v>
      </c>
      <c r="B394" t="s">
        <v>88</v>
      </c>
      <c r="C394" t="s">
        <v>85</v>
      </c>
      <c r="D394" t="s">
        <v>77</v>
      </c>
      <c r="E394" t="s">
        <v>93</v>
      </c>
      <c r="F394" t="s">
        <v>86</v>
      </c>
      <c r="G394" t="s">
        <v>87</v>
      </c>
      <c r="H394" t="s">
        <v>92</v>
      </c>
      <c r="I394">
        <v>51</v>
      </c>
      <c r="J394">
        <v>72965</v>
      </c>
      <c r="K394">
        <v>30</v>
      </c>
      <c r="L394">
        <v>8</v>
      </c>
      <c r="M394">
        <v>1</v>
      </c>
      <c r="N394">
        <v>4</v>
      </c>
      <c r="O394">
        <v>28</v>
      </c>
      <c r="P394" s="2">
        <v>42897</v>
      </c>
      <c r="Q394" t="s">
        <v>535</v>
      </c>
    </row>
    <row r="395" spans="1:17">
      <c r="A395">
        <v>394</v>
      </c>
      <c r="B395" t="s">
        <v>95</v>
      </c>
      <c r="C395" t="s">
        <v>76</v>
      </c>
      <c r="D395" t="s">
        <v>98</v>
      </c>
      <c r="E395" t="s">
        <v>82</v>
      </c>
      <c r="F395" t="s">
        <v>86</v>
      </c>
      <c r="G395" t="s">
        <v>79</v>
      </c>
      <c r="H395" t="s">
        <v>97</v>
      </c>
      <c r="I395">
        <v>44</v>
      </c>
      <c r="J395">
        <v>38016</v>
      </c>
      <c r="K395">
        <v>25</v>
      </c>
      <c r="L395">
        <v>10</v>
      </c>
      <c r="M395">
        <v>7</v>
      </c>
      <c r="N395">
        <v>5</v>
      </c>
      <c r="O395">
        <v>24</v>
      </c>
      <c r="P395" s="2">
        <v>44523</v>
      </c>
      <c r="Q395" t="s">
        <v>536</v>
      </c>
    </row>
    <row r="396" spans="1:17">
      <c r="A396">
        <v>395</v>
      </c>
      <c r="B396" t="s">
        <v>81</v>
      </c>
      <c r="C396" t="s">
        <v>76</v>
      </c>
      <c r="D396" t="s">
        <v>77</v>
      </c>
      <c r="E396" t="s">
        <v>93</v>
      </c>
      <c r="F396" t="s">
        <v>86</v>
      </c>
      <c r="G396" t="s">
        <v>73</v>
      </c>
      <c r="H396" t="s">
        <v>97</v>
      </c>
      <c r="I396">
        <v>41</v>
      </c>
      <c r="J396">
        <v>69779</v>
      </c>
      <c r="K396">
        <v>28</v>
      </c>
      <c r="L396">
        <v>7</v>
      </c>
      <c r="M396">
        <v>11</v>
      </c>
      <c r="N396">
        <v>1</v>
      </c>
      <c r="O396">
        <v>21</v>
      </c>
      <c r="P396" s="2">
        <v>36177</v>
      </c>
      <c r="Q396" t="s">
        <v>537</v>
      </c>
    </row>
    <row r="397" spans="1:17">
      <c r="A397">
        <v>396</v>
      </c>
      <c r="B397" t="s">
        <v>100</v>
      </c>
      <c r="C397" t="s">
        <v>69</v>
      </c>
      <c r="D397" t="s">
        <v>98</v>
      </c>
      <c r="E397" t="s">
        <v>71</v>
      </c>
      <c r="F397" t="s">
        <v>99</v>
      </c>
      <c r="G397" t="s">
        <v>87</v>
      </c>
      <c r="H397" t="s">
        <v>74</v>
      </c>
      <c r="I397">
        <v>39</v>
      </c>
      <c r="J397">
        <v>61881</v>
      </c>
      <c r="K397">
        <v>1</v>
      </c>
      <c r="L397">
        <v>17</v>
      </c>
      <c r="M397">
        <v>2</v>
      </c>
      <c r="N397">
        <v>7</v>
      </c>
      <c r="O397">
        <v>28</v>
      </c>
      <c r="P397" s="2">
        <v>36097</v>
      </c>
      <c r="Q397" t="s">
        <v>538</v>
      </c>
    </row>
    <row r="398" spans="1:17">
      <c r="A398">
        <v>397</v>
      </c>
      <c r="B398" t="s">
        <v>102</v>
      </c>
      <c r="C398" t="s">
        <v>85</v>
      </c>
      <c r="D398" t="s">
        <v>98</v>
      </c>
      <c r="E398" t="s">
        <v>91</v>
      </c>
      <c r="F398" t="s">
        <v>86</v>
      </c>
      <c r="G398" t="s">
        <v>87</v>
      </c>
      <c r="H398" t="s">
        <v>92</v>
      </c>
      <c r="I398">
        <v>39</v>
      </c>
      <c r="J398">
        <v>112594</v>
      </c>
      <c r="K398">
        <v>4</v>
      </c>
      <c r="L398">
        <v>4</v>
      </c>
      <c r="M398">
        <v>1</v>
      </c>
      <c r="N398">
        <v>7</v>
      </c>
      <c r="O398">
        <v>55</v>
      </c>
      <c r="P398" s="2">
        <v>43138</v>
      </c>
      <c r="Q398" t="s">
        <v>539</v>
      </c>
    </row>
    <row r="399" spans="1:17">
      <c r="A399">
        <v>398</v>
      </c>
      <c r="B399" t="s">
        <v>75</v>
      </c>
      <c r="C399" t="s">
        <v>85</v>
      </c>
      <c r="D399" t="s">
        <v>98</v>
      </c>
      <c r="E399" t="s">
        <v>71</v>
      </c>
      <c r="F399" t="s">
        <v>86</v>
      </c>
      <c r="G399" t="s">
        <v>87</v>
      </c>
      <c r="H399" t="s">
        <v>74</v>
      </c>
      <c r="I399">
        <v>23</v>
      </c>
      <c r="J399">
        <v>54472</v>
      </c>
      <c r="K399">
        <v>7</v>
      </c>
      <c r="L399">
        <v>13</v>
      </c>
      <c r="M399">
        <v>3</v>
      </c>
      <c r="N399">
        <v>9</v>
      </c>
      <c r="O399">
        <v>41</v>
      </c>
      <c r="P399" s="2">
        <v>37875</v>
      </c>
      <c r="Q399" t="s">
        <v>540</v>
      </c>
    </row>
    <row r="400" spans="1:17">
      <c r="A400">
        <v>399</v>
      </c>
      <c r="B400" t="s">
        <v>68</v>
      </c>
      <c r="C400" t="s">
        <v>69</v>
      </c>
      <c r="D400" t="s">
        <v>90</v>
      </c>
      <c r="E400" t="s">
        <v>71</v>
      </c>
      <c r="F400" t="s">
        <v>83</v>
      </c>
      <c r="G400" t="s">
        <v>73</v>
      </c>
      <c r="H400" t="s">
        <v>101</v>
      </c>
      <c r="I400">
        <v>25</v>
      </c>
      <c r="J400">
        <v>81813</v>
      </c>
      <c r="K400">
        <v>9</v>
      </c>
      <c r="L400">
        <v>4</v>
      </c>
      <c r="M400">
        <v>4</v>
      </c>
      <c r="N400">
        <v>4</v>
      </c>
      <c r="O400">
        <v>41</v>
      </c>
      <c r="P400" s="2">
        <v>42031</v>
      </c>
      <c r="Q400" t="s">
        <v>541</v>
      </c>
    </row>
    <row r="401" spans="1:17">
      <c r="A401">
        <v>400</v>
      </c>
      <c r="B401" t="s">
        <v>102</v>
      </c>
      <c r="C401" t="s">
        <v>69</v>
      </c>
      <c r="D401" t="s">
        <v>70</v>
      </c>
      <c r="E401" t="s">
        <v>91</v>
      </c>
      <c r="F401" t="s">
        <v>78</v>
      </c>
      <c r="G401" t="s">
        <v>79</v>
      </c>
      <c r="H401" t="s">
        <v>84</v>
      </c>
      <c r="I401">
        <v>51</v>
      </c>
      <c r="J401">
        <v>66021</v>
      </c>
      <c r="K401">
        <v>36</v>
      </c>
      <c r="L401">
        <v>5</v>
      </c>
      <c r="M401">
        <v>13</v>
      </c>
      <c r="N401">
        <v>6</v>
      </c>
      <c r="O401">
        <v>41</v>
      </c>
      <c r="P401" s="2">
        <v>40831</v>
      </c>
      <c r="Q401" t="s">
        <v>542</v>
      </c>
    </row>
    <row r="402" spans="1:17">
      <c r="A402">
        <v>401</v>
      </c>
      <c r="B402" t="s">
        <v>81</v>
      </c>
      <c r="C402" t="s">
        <v>69</v>
      </c>
      <c r="D402" t="s">
        <v>98</v>
      </c>
      <c r="E402" t="s">
        <v>71</v>
      </c>
      <c r="F402" t="s">
        <v>72</v>
      </c>
      <c r="G402" t="s">
        <v>87</v>
      </c>
      <c r="H402" t="s">
        <v>84</v>
      </c>
      <c r="I402">
        <v>54</v>
      </c>
      <c r="J402">
        <v>84131</v>
      </c>
      <c r="K402">
        <v>19</v>
      </c>
      <c r="L402">
        <v>4</v>
      </c>
      <c r="M402">
        <v>6</v>
      </c>
      <c r="N402">
        <v>2</v>
      </c>
      <c r="O402">
        <v>53</v>
      </c>
      <c r="P402" s="2">
        <v>37522</v>
      </c>
      <c r="Q402" t="s">
        <v>543</v>
      </c>
    </row>
    <row r="403" spans="1:17">
      <c r="A403">
        <v>402</v>
      </c>
      <c r="B403" t="s">
        <v>75</v>
      </c>
      <c r="C403" t="s">
        <v>69</v>
      </c>
      <c r="D403" t="s">
        <v>98</v>
      </c>
      <c r="E403" t="s">
        <v>71</v>
      </c>
      <c r="F403" t="s">
        <v>78</v>
      </c>
      <c r="G403" t="s">
        <v>87</v>
      </c>
      <c r="H403" t="s">
        <v>84</v>
      </c>
      <c r="I403">
        <v>57</v>
      </c>
      <c r="J403">
        <v>54087</v>
      </c>
      <c r="K403">
        <v>1</v>
      </c>
      <c r="L403">
        <v>18</v>
      </c>
      <c r="M403">
        <v>10</v>
      </c>
      <c r="N403">
        <v>4</v>
      </c>
      <c r="O403">
        <v>48</v>
      </c>
      <c r="P403" s="2">
        <v>43826</v>
      </c>
      <c r="Q403" t="s">
        <v>544</v>
      </c>
    </row>
    <row r="404" spans="1:17">
      <c r="A404">
        <v>403</v>
      </c>
      <c r="B404" t="s">
        <v>81</v>
      </c>
      <c r="C404" t="s">
        <v>85</v>
      </c>
      <c r="D404" t="s">
        <v>90</v>
      </c>
      <c r="E404" t="s">
        <v>93</v>
      </c>
      <c r="F404" t="s">
        <v>86</v>
      </c>
      <c r="G404" t="s">
        <v>87</v>
      </c>
      <c r="H404" t="s">
        <v>92</v>
      </c>
      <c r="I404">
        <v>39</v>
      </c>
      <c r="J404">
        <v>42828</v>
      </c>
      <c r="K404">
        <v>10</v>
      </c>
      <c r="L404">
        <v>6</v>
      </c>
      <c r="M404">
        <v>14</v>
      </c>
      <c r="N404">
        <v>2</v>
      </c>
      <c r="O404">
        <v>57</v>
      </c>
      <c r="P404" s="2">
        <v>41475</v>
      </c>
      <c r="Q404" t="s">
        <v>545</v>
      </c>
    </row>
    <row r="405" spans="1:17">
      <c r="A405">
        <v>404</v>
      </c>
      <c r="B405" t="s">
        <v>88</v>
      </c>
      <c r="C405" t="s">
        <v>85</v>
      </c>
      <c r="D405" t="s">
        <v>98</v>
      </c>
      <c r="E405" t="s">
        <v>93</v>
      </c>
      <c r="F405" t="s">
        <v>83</v>
      </c>
      <c r="G405" t="s">
        <v>87</v>
      </c>
      <c r="H405" t="s">
        <v>84</v>
      </c>
      <c r="I405">
        <v>58</v>
      </c>
      <c r="J405">
        <v>91610</v>
      </c>
      <c r="K405">
        <v>36</v>
      </c>
      <c r="L405">
        <v>2</v>
      </c>
      <c r="M405">
        <v>5</v>
      </c>
      <c r="N405">
        <v>5</v>
      </c>
      <c r="O405">
        <v>52</v>
      </c>
      <c r="P405" s="2">
        <v>37014</v>
      </c>
      <c r="Q405" t="s">
        <v>546</v>
      </c>
    </row>
    <row r="406" spans="1:17">
      <c r="A406">
        <v>405</v>
      </c>
      <c r="B406" t="s">
        <v>75</v>
      </c>
      <c r="C406" t="s">
        <v>76</v>
      </c>
      <c r="D406" t="s">
        <v>77</v>
      </c>
      <c r="E406" t="s">
        <v>91</v>
      </c>
      <c r="F406" t="s">
        <v>96</v>
      </c>
      <c r="G406" t="s">
        <v>87</v>
      </c>
      <c r="H406" t="s">
        <v>101</v>
      </c>
      <c r="I406">
        <v>40</v>
      </c>
      <c r="J406">
        <v>31401</v>
      </c>
      <c r="K406">
        <v>9</v>
      </c>
      <c r="L406">
        <v>11</v>
      </c>
      <c r="M406">
        <v>14</v>
      </c>
      <c r="N406">
        <v>7</v>
      </c>
      <c r="O406">
        <v>37</v>
      </c>
      <c r="P406" s="2">
        <v>40376</v>
      </c>
      <c r="Q406" t="s">
        <v>547</v>
      </c>
    </row>
    <row r="407" spans="1:17">
      <c r="A407">
        <v>406</v>
      </c>
      <c r="B407" t="s">
        <v>88</v>
      </c>
      <c r="C407" t="s">
        <v>76</v>
      </c>
      <c r="D407" t="s">
        <v>77</v>
      </c>
      <c r="E407" t="s">
        <v>93</v>
      </c>
      <c r="F407" t="s">
        <v>83</v>
      </c>
      <c r="G407" t="s">
        <v>79</v>
      </c>
      <c r="H407" t="s">
        <v>74</v>
      </c>
      <c r="I407">
        <v>49</v>
      </c>
      <c r="J407">
        <v>115179</v>
      </c>
      <c r="K407">
        <v>32</v>
      </c>
      <c r="L407">
        <v>14</v>
      </c>
      <c r="M407">
        <v>4</v>
      </c>
      <c r="N407">
        <v>1</v>
      </c>
      <c r="O407">
        <v>26</v>
      </c>
      <c r="P407" s="2">
        <v>43637</v>
      </c>
      <c r="Q407" t="s">
        <v>548</v>
      </c>
    </row>
    <row r="408" spans="1:17">
      <c r="A408">
        <v>407</v>
      </c>
      <c r="B408" t="s">
        <v>102</v>
      </c>
      <c r="C408" t="s">
        <v>69</v>
      </c>
      <c r="D408" t="s">
        <v>70</v>
      </c>
      <c r="E408" t="s">
        <v>93</v>
      </c>
      <c r="F408" t="s">
        <v>86</v>
      </c>
      <c r="G408" t="s">
        <v>79</v>
      </c>
      <c r="H408" t="s">
        <v>92</v>
      </c>
      <c r="I408">
        <v>61</v>
      </c>
      <c r="J408">
        <v>45193</v>
      </c>
      <c r="K408">
        <v>32</v>
      </c>
      <c r="L408">
        <v>5</v>
      </c>
      <c r="M408">
        <v>8</v>
      </c>
      <c r="N408">
        <v>7</v>
      </c>
      <c r="O408">
        <v>20</v>
      </c>
      <c r="P408" s="2">
        <v>41991</v>
      </c>
      <c r="Q408" t="s">
        <v>549</v>
      </c>
    </row>
    <row r="409" spans="1:17">
      <c r="A409">
        <v>408</v>
      </c>
      <c r="B409" t="s">
        <v>102</v>
      </c>
      <c r="C409" t="s">
        <v>69</v>
      </c>
      <c r="D409" t="s">
        <v>98</v>
      </c>
      <c r="E409" t="s">
        <v>71</v>
      </c>
      <c r="F409" t="s">
        <v>83</v>
      </c>
      <c r="G409" t="s">
        <v>87</v>
      </c>
      <c r="H409" t="s">
        <v>74</v>
      </c>
      <c r="I409">
        <v>41</v>
      </c>
      <c r="J409">
        <v>74864</v>
      </c>
      <c r="K409">
        <v>6</v>
      </c>
      <c r="L409">
        <v>6</v>
      </c>
      <c r="M409">
        <v>11</v>
      </c>
      <c r="N409">
        <v>6</v>
      </c>
      <c r="O409">
        <v>52</v>
      </c>
      <c r="P409" s="2">
        <v>44238</v>
      </c>
      <c r="Q409" t="s">
        <v>550</v>
      </c>
    </row>
    <row r="410" spans="1:17">
      <c r="A410">
        <v>409</v>
      </c>
      <c r="B410" t="s">
        <v>75</v>
      </c>
      <c r="C410" t="s">
        <v>69</v>
      </c>
      <c r="D410" t="s">
        <v>90</v>
      </c>
      <c r="E410" t="s">
        <v>82</v>
      </c>
      <c r="F410" t="s">
        <v>94</v>
      </c>
      <c r="G410" t="s">
        <v>73</v>
      </c>
      <c r="H410" t="s">
        <v>92</v>
      </c>
      <c r="I410">
        <v>54</v>
      </c>
      <c r="J410">
        <v>50307</v>
      </c>
      <c r="K410">
        <v>38</v>
      </c>
      <c r="L410">
        <v>10</v>
      </c>
      <c r="M410">
        <v>12</v>
      </c>
      <c r="N410">
        <v>6</v>
      </c>
      <c r="O410">
        <v>20</v>
      </c>
      <c r="P410" s="2">
        <v>40372</v>
      </c>
      <c r="Q410" t="s">
        <v>551</v>
      </c>
    </row>
    <row r="411" spans="1:17">
      <c r="A411">
        <v>410</v>
      </c>
      <c r="B411" t="s">
        <v>75</v>
      </c>
      <c r="C411" t="s">
        <v>76</v>
      </c>
      <c r="D411" t="s">
        <v>77</v>
      </c>
      <c r="E411" t="s">
        <v>93</v>
      </c>
      <c r="F411" t="s">
        <v>83</v>
      </c>
      <c r="G411" t="s">
        <v>79</v>
      </c>
      <c r="H411" t="s">
        <v>74</v>
      </c>
      <c r="I411">
        <v>33</v>
      </c>
      <c r="J411">
        <v>49611</v>
      </c>
      <c r="K411">
        <v>17</v>
      </c>
      <c r="L411">
        <v>8</v>
      </c>
      <c r="M411">
        <v>14</v>
      </c>
      <c r="N411">
        <v>8</v>
      </c>
      <c r="O411">
        <v>43</v>
      </c>
      <c r="P411" s="2">
        <v>36377</v>
      </c>
      <c r="Q411" t="s">
        <v>552</v>
      </c>
    </row>
    <row r="412" spans="1:17">
      <c r="A412">
        <v>411</v>
      </c>
      <c r="B412" t="s">
        <v>100</v>
      </c>
      <c r="C412" t="s">
        <v>76</v>
      </c>
      <c r="D412" t="s">
        <v>90</v>
      </c>
      <c r="E412" t="s">
        <v>82</v>
      </c>
      <c r="F412" t="s">
        <v>86</v>
      </c>
      <c r="G412" t="s">
        <v>73</v>
      </c>
      <c r="H412" t="s">
        <v>97</v>
      </c>
      <c r="I412">
        <v>36</v>
      </c>
      <c r="J412">
        <v>73791</v>
      </c>
      <c r="K412">
        <v>10</v>
      </c>
      <c r="L412">
        <v>14</v>
      </c>
      <c r="M412">
        <v>4</v>
      </c>
      <c r="N412">
        <v>8</v>
      </c>
      <c r="O412">
        <v>23</v>
      </c>
      <c r="P412" s="2">
        <v>37284</v>
      </c>
      <c r="Q412" t="s">
        <v>553</v>
      </c>
    </row>
    <row r="413" spans="1:17">
      <c r="A413">
        <v>412</v>
      </c>
      <c r="B413" t="s">
        <v>81</v>
      </c>
      <c r="C413" t="s">
        <v>76</v>
      </c>
      <c r="D413" t="s">
        <v>90</v>
      </c>
      <c r="E413" t="s">
        <v>93</v>
      </c>
      <c r="F413" t="s">
        <v>99</v>
      </c>
      <c r="G413" t="s">
        <v>79</v>
      </c>
      <c r="H413" t="s">
        <v>74</v>
      </c>
      <c r="I413">
        <v>62</v>
      </c>
      <c r="J413">
        <v>41950</v>
      </c>
      <c r="K413">
        <v>27</v>
      </c>
      <c r="L413">
        <v>3</v>
      </c>
      <c r="M413">
        <v>13</v>
      </c>
      <c r="N413">
        <v>6</v>
      </c>
      <c r="O413">
        <v>23</v>
      </c>
      <c r="P413" s="2">
        <v>36953</v>
      </c>
      <c r="Q413" t="s">
        <v>554</v>
      </c>
    </row>
    <row r="414" spans="1:17">
      <c r="A414">
        <v>413</v>
      </c>
      <c r="B414" t="s">
        <v>100</v>
      </c>
      <c r="C414" t="s">
        <v>76</v>
      </c>
      <c r="D414" t="s">
        <v>77</v>
      </c>
      <c r="E414" t="s">
        <v>93</v>
      </c>
      <c r="F414" t="s">
        <v>94</v>
      </c>
      <c r="G414" t="s">
        <v>87</v>
      </c>
      <c r="H414" t="s">
        <v>84</v>
      </c>
      <c r="I414">
        <v>60</v>
      </c>
      <c r="J414">
        <v>106240</v>
      </c>
      <c r="K414">
        <v>35</v>
      </c>
      <c r="L414">
        <v>12</v>
      </c>
      <c r="M414">
        <v>10</v>
      </c>
      <c r="N414">
        <v>3</v>
      </c>
      <c r="O414">
        <v>37</v>
      </c>
      <c r="P414" s="2">
        <v>37680</v>
      </c>
      <c r="Q414" t="s">
        <v>555</v>
      </c>
    </row>
    <row r="415" spans="1:17">
      <c r="A415">
        <v>414</v>
      </c>
      <c r="B415" t="s">
        <v>81</v>
      </c>
      <c r="C415" t="s">
        <v>76</v>
      </c>
      <c r="D415" t="s">
        <v>90</v>
      </c>
      <c r="E415" t="s">
        <v>91</v>
      </c>
      <c r="F415" t="s">
        <v>83</v>
      </c>
      <c r="G415" t="s">
        <v>79</v>
      </c>
      <c r="H415" t="s">
        <v>97</v>
      </c>
      <c r="I415">
        <v>23</v>
      </c>
      <c r="J415">
        <v>107403</v>
      </c>
      <c r="K415">
        <v>21</v>
      </c>
      <c r="L415">
        <v>16</v>
      </c>
      <c r="M415">
        <v>12</v>
      </c>
      <c r="N415">
        <v>5</v>
      </c>
      <c r="O415">
        <v>46</v>
      </c>
      <c r="P415" s="2">
        <v>44196</v>
      </c>
      <c r="Q415" t="s">
        <v>556</v>
      </c>
    </row>
    <row r="416" spans="1:17">
      <c r="A416">
        <v>415</v>
      </c>
      <c r="B416" t="s">
        <v>100</v>
      </c>
      <c r="C416" t="s">
        <v>76</v>
      </c>
      <c r="D416" t="s">
        <v>77</v>
      </c>
      <c r="E416" t="s">
        <v>91</v>
      </c>
      <c r="F416" t="s">
        <v>72</v>
      </c>
      <c r="G416" t="s">
        <v>87</v>
      </c>
      <c r="H416" t="s">
        <v>74</v>
      </c>
      <c r="I416">
        <v>50</v>
      </c>
      <c r="J416">
        <v>32745</v>
      </c>
      <c r="K416">
        <v>25</v>
      </c>
      <c r="L416">
        <v>17</v>
      </c>
      <c r="M416">
        <v>13</v>
      </c>
      <c r="N416">
        <v>2</v>
      </c>
      <c r="O416">
        <v>51</v>
      </c>
      <c r="P416" s="2">
        <v>43051</v>
      </c>
      <c r="Q416" t="s">
        <v>557</v>
      </c>
    </row>
    <row r="417" spans="1:17">
      <c r="A417">
        <v>416</v>
      </c>
      <c r="B417" t="s">
        <v>88</v>
      </c>
      <c r="C417" t="s">
        <v>76</v>
      </c>
      <c r="D417" t="s">
        <v>90</v>
      </c>
      <c r="E417" t="s">
        <v>91</v>
      </c>
      <c r="F417" t="s">
        <v>72</v>
      </c>
      <c r="G417" t="s">
        <v>79</v>
      </c>
      <c r="H417" t="s">
        <v>92</v>
      </c>
      <c r="I417">
        <v>62</v>
      </c>
      <c r="J417">
        <v>85243</v>
      </c>
      <c r="K417">
        <v>28</v>
      </c>
      <c r="L417">
        <v>1</v>
      </c>
      <c r="M417">
        <v>2</v>
      </c>
      <c r="N417">
        <v>5</v>
      </c>
      <c r="O417">
        <v>52</v>
      </c>
      <c r="P417" s="2">
        <v>45318</v>
      </c>
      <c r="Q417" t="s">
        <v>558</v>
      </c>
    </row>
    <row r="418" spans="1:17">
      <c r="A418">
        <v>417</v>
      </c>
      <c r="B418" t="s">
        <v>75</v>
      </c>
      <c r="C418" t="s">
        <v>69</v>
      </c>
      <c r="D418" t="s">
        <v>77</v>
      </c>
      <c r="E418" t="s">
        <v>82</v>
      </c>
      <c r="F418" t="s">
        <v>83</v>
      </c>
      <c r="G418" t="s">
        <v>87</v>
      </c>
      <c r="H418" t="s">
        <v>92</v>
      </c>
      <c r="I418">
        <v>31</v>
      </c>
      <c r="J418">
        <v>33866</v>
      </c>
      <c r="K418">
        <v>15</v>
      </c>
      <c r="L418">
        <v>10</v>
      </c>
      <c r="M418">
        <v>3</v>
      </c>
      <c r="N418">
        <v>9</v>
      </c>
      <c r="O418">
        <v>47</v>
      </c>
      <c r="P418" s="2">
        <v>44481</v>
      </c>
      <c r="Q418" t="s">
        <v>559</v>
      </c>
    </row>
    <row r="419" spans="1:17">
      <c r="A419">
        <v>418</v>
      </c>
      <c r="B419" t="s">
        <v>102</v>
      </c>
      <c r="C419" t="s">
        <v>69</v>
      </c>
      <c r="D419" t="s">
        <v>98</v>
      </c>
      <c r="E419" t="s">
        <v>71</v>
      </c>
      <c r="F419" t="s">
        <v>99</v>
      </c>
      <c r="G419" t="s">
        <v>87</v>
      </c>
      <c r="H419" t="s">
        <v>92</v>
      </c>
      <c r="I419">
        <v>23</v>
      </c>
      <c r="J419">
        <v>62245</v>
      </c>
      <c r="K419">
        <v>4</v>
      </c>
      <c r="L419">
        <v>10</v>
      </c>
      <c r="M419">
        <v>6</v>
      </c>
      <c r="N419">
        <v>1</v>
      </c>
      <c r="O419">
        <v>55</v>
      </c>
      <c r="P419" s="2">
        <v>41701</v>
      </c>
      <c r="Q419" t="s">
        <v>560</v>
      </c>
    </row>
    <row r="420" spans="1:17">
      <c r="A420">
        <v>419</v>
      </c>
      <c r="B420" t="s">
        <v>81</v>
      </c>
      <c r="C420" t="s">
        <v>69</v>
      </c>
      <c r="D420" t="s">
        <v>70</v>
      </c>
      <c r="E420" t="s">
        <v>93</v>
      </c>
      <c r="F420" t="s">
        <v>96</v>
      </c>
      <c r="G420" t="s">
        <v>87</v>
      </c>
      <c r="H420" t="s">
        <v>80</v>
      </c>
      <c r="I420">
        <v>32</v>
      </c>
      <c r="J420">
        <v>74724</v>
      </c>
      <c r="K420">
        <v>29</v>
      </c>
      <c r="L420">
        <v>2</v>
      </c>
      <c r="M420">
        <v>8</v>
      </c>
      <c r="N420">
        <v>5</v>
      </c>
      <c r="O420">
        <v>25</v>
      </c>
      <c r="P420" s="2">
        <v>40560</v>
      </c>
      <c r="Q420" t="s">
        <v>561</v>
      </c>
    </row>
    <row r="421" spans="1:17">
      <c r="A421">
        <v>420</v>
      </c>
      <c r="B421" t="s">
        <v>81</v>
      </c>
      <c r="C421" t="s">
        <v>69</v>
      </c>
      <c r="D421" t="s">
        <v>77</v>
      </c>
      <c r="E421" t="s">
        <v>93</v>
      </c>
      <c r="F421" t="s">
        <v>86</v>
      </c>
      <c r="G421" t="s">
        <v>87</v>
      </c>
      <c r="H421" t="s">
        <v>101</v>
      </c>
      <c r="I421">
        <v>34</v>
      </c>
      <c r="J421">
        <v>101354</v>
      </c>
      <c r="K421">
        <v>9</v>
      </c>
      <c r="L421">
        <v>9</v>
      </c>
      <c r="M421">
        <v>8</v>
      </c>
      <c r="N421">
        <v>6</v>
      </c>
      <c r="O421">
        <v>35</v>
      </c>
      <c r="P421" s="2">
        <v>41792</v>
      </c>
      <c r="Q421" t="s">
        <v>562</v>
      </c>
    </row>
    <row r="422" spans="1:17">
      <c r="A422">
        <v>421</v>
      </c>
      <c r="B422" t="s">
        <v>102</v>
      </c>
      <c r="C422" t="s">
        <v>76</v>
      </c>
      <c r="D422" t="s">
        <v>77</v>
      </c>
      <c r="E422" t="s">
        <v>93</v>
      </c>
      <c r="F422" t="s">
        <v>72</v>
      </c>
      <c r="G422" t="s">
        <v>73</v>
      </c>
      <c r="H422" t="s">
        <v>92</v>
      </c>
      <c r="I422">
        <v>31</v>
      </c>
      <c r="J422">
        <v>81374</v>
      </c>
      <c r="K422">
        <v>27</v>
      </c>
      <c r="L422">
        <v>13</v>
      </c>
      <c r="M422">
        <v>11</v>
      </c>
      <c r="N422">
        <v>7</v>
      </c>
      <c r="O422">
        <v>53</v>
      </c>
      <c r="P422" s="2">
        <v>38630</v>
      </c>
      <c r="Q422" t="s">
        <v>563</v>
      </c>
    </row>
    <row r="423" spans="1:17">
      <c r="A423">
        <v>422</v>
      </c>
      <c r="B423" t="s">
        <v>100</v>
      </c>
      <c r="C423" t="s">
        <v>85</v>
      </c>
      <c r="D423" t="s">
        <v>70</v>
      </c>
      <c r="E423" t="s">
        <v>82</v>
      </c>
      <c r="F423" t="s">
        <v>96</v>
      </c>
      <c r="G423" t="s">
        <v>87</v>
      </c>
      <c r="H423" t="s">
        <v>97</v>
      </c>
      <c r="I423">
        <v>35</v>
      </c>
      <c r="J423">
        <v>60116</v>
      </c>
      <c r="K423">
        <v>26</v>
      </c>
      <c r="L423">
        <v>16</v>
      </c>
      <c r="M423">
        <v>9</v>
      </c>
      <c r="N423">
        <v>9</v>
      </c>
      <c r="O423">
        <v>42</v>
      </c>
      <c r="P423" s="2">
        <v>40501</v>
      </c>
      <c r="Q423" t="s">
        <v>564</v>
      </c>
    </row>
    <row r="424" spans="1:17">
      <c r="A424">
        <v>423</v>
      </c>
      <c r="B424" t="s">
        <v>81</v>
      </c>
      <c r="C424" t="s">
        <v>76</v>
      </c>
      <c r="D424" t="s">
        <v>77</v>
      </c>
      <c r="E424" t="s">
        <v>91</v>
      </c>
      <c r="F424" t="s">
        <v>83</v>
      </c>
      <c r="G424" t="s">
        <v>73</v>
      </c>
      <c r="H424" t="s">
        <v>92</v>
      </c>
      <c r="I424">
        <v>39</v>
      </c>
      <c r="J424">
        <v>111029</v>
      </c>
      <c r="K424">
        <v>19</v>
      </c>
      <c r="L424">
        <v>18</v>
      </c>
      <c r="M424">
        <v>7</v>
      </c>
      <c r="N424">
        <v>6</v>
      </c>
      <c r="O424">
        <v>43</v>
      </c>
      <c r="P424" s="2">
        <v>39842</v>
      </c>
      <c r="Q424" t="s">
        <v>565</v>
      </c>
    </row>
    <row r="425" spans="1:17">
      <c r="A425">
        <v>424</v>
      </c>
      <c r="B425" t="s">
        <v>68</v>
      </c>
      <c r="C425" t="s">
        <v>85</v>
      </c>
      <c r="D425" t="s">
        <v>77</v>
      </c>
      <c r="E425" t="s">
        <v>71</v>
      </c>
      <c r="F425" t="s">
        <v>96</v>
      </c>
      <c r="G425" t="s">
        <v>73</v>
      </c>
      <c r="H425" t="s">
        <v>80</v>
      </c>
      <c r="I425">
        <v>30</v>
      </c>
      <c r="J425">
        <v>50447</v>
      </c>
      <c r="K425">
        <v>28</v>
      </c>
      <c r="L425">
        <v>19</v>
      </c>
      <c r="M425">
        <v>13</v>
      </c>
      <c r="N425">
        <v>5</v>
      </c>
      <c r="O425">
        <v>32</v>
      </c>
      <c r="P425" s="2">
        <v>36595</v>
      </c>
      <c r="Q425" t="s">
        <v>566</v>
      </c>
    </row>
    <row r="426" spans="1:17">
      <c r="A426">
        <v>425</v>
      </c>
      <c r="B426" t="s">
        <v>88</v>
      </c>
      <c r="C426" t="s">
        <v>69</v>
      </c>
      <c r="D426" t="s">
        <v>90</v>
      </c>
      <c r="E426" t="s">
        <v>82</v>
      </c>
      <c r="F426" t="s">
        <v>94</v>
      </c>
      <c r="G426" t="s">
        <v>87</v>
      </c>
      <c r="H426" t="s">
        <v>84</v>
      </c>
      <c r="I426">
        <v>60</v>
      </c>
      <c r="J426">
        <v>60431</v>
      </c>
      <c r="K426">
        <v>17</v>
      </c>
      <c r="L426">
        <v>12</v>
      </c>
      <c r="M426">
        <v>2</v>
      </c>
      <c r="N426">
        <v>7</v>
      </c>
      <c r="O426">
        <v>37</v>
      </c>
      <c r="P426" s="2">
        <v>39048</v>
      </c>
      <c r="Q426" t="s">
        <v>567</v>
      </c>
    </row>
    <row r="427" spans="1:17">
      <c r="A427">
        <v>426</v>
      </c>
      <c r="B427" t="s">
        <v>75</v>
      </c>
      <c r="C427" t="s">
        <v>76</v>
      </c>
      <c r="D427" t="s">
        <v>70</v>
      </c>
      <c r="E427" t="s">
        <v>91</v>
      </c>
      <c r="F427" t="s">
        <v>78</v>
      </c>
      <c r="G427" t="s">
        <v>73</v>
      </c>
      <c r="H427" t="s">
        <v>97</v>
      </c>
      <c r="I427">
        <v>49</v>
      </c>
      <c r="J427">
        <v>47908</v>
      </c>
      <c r="K427">
        <v>20</v>
      </c>
      <c r="L427">
        <v>8</v>
      </c>
      <c r="M427">
        <v>8</v>
      </c>
      <c r="N427">
        <v>1</v>
      </c>
      <c r="O427">
        <v>32</v>
      </c>
      <c r="P427" s="2">
        <v>37557</v>
      </c>
      <c r="Q427" t="s">
        <v>568</v>
      </c>
    </row>
    <row r="428" spans="1:17">
      <c r="A428">
        <v>427</v>
      </c>
      <c r="B428" t="s">
        <v>102</v>
      </c>
      <c r="C428" t="s">
        <v>69</v>
      </c>
      <c r="D428" t="s">
        <v>98</v>
      </c>
      <c r="E428" t="s">
        <v>82</v>
      </c>
      <c r="F428" t="s">
        <v>72</v>
      </c>
      <c r="G428" t="s">
        <v>79</v>
      </c>
      <c r="H428" t="s">
        <v>80</v>
      </c>
      <c r="I428">
        <v>24</v>
      </c>
      <c r="J428">
        <v>59336</v>
      </c>
      <c r="K428">
        <v>39</v>
      </c>
      <c r="L428">
        <v>17</v>
      </c>
      <c r="M428">
        <v>7</v>
      </c>
      <c r="N428">
        <v>5</v>
      </c>
      <c r="O428">
        <v>56</v>
      </c>
      <c r="P428" s="2">
        <v>34778</v>
      </c>
      <c r="Q428" t="s">
        <v>569</v>
      </c>
    </row>
    <row r="429" spans="1:17">
      <c r="A429">
        <v>428</v>
      </c>
      <c r="B429" t="s">
        <v>75</v>
      </c>
      <c r="C429" t="s">
        <v>76</v>
      </c>
      <c r="D429" t="s">
        <v>77</v>
      </c>
      <c r="E429" t="s">
        <v>71</v>
      </c>
      <c r="F429" t="s">
        <v>83</v>
      </c>
      <c r="G429" t="s">
        <v>87</v>
      </c>
      <c r="H429" t="s">
        <v>84</v>
      </c>
      <c r="I429">
        <v>41</v>
      </c>
      <c r="J429">
        <v>70992</v>
      </c>
      <c r="K429">
        <v>23</v>
      </c>
      <c r="L429">
        <v>15</v>
      </c>
      <c r="M429">
        <v>8</v>
      </c>
      <c r="N429">
        <v>2</v>
      </c>
      <c r="O429">
        <v>58</v>
      </c>
      <c r="P429" s="2">
        <v>37741</v>
      </c>
      <c r="Q429" t="s">
        <v>570</v>
      </c>
    </row>
    <row r="430" spans="1:17">
      <c r="A430">
        <v>429</v>
      </c>
      <c r="B430" t="s">
        <v>68</v>
      </c>
      <c r="C430" t="s">
        <v>69</v>
      </c>
      <c r="D430" t="s">
        <v>70</v>
      </c>
      <c r="E430" t="s">
        <v>91</v>
      </c>
      <c r="F430" t="s">
        <v>86</v>
      </c>
      <c r="G430" t="s">
        <v>73</v>
      </c>
      <c r="H430" t="s">
        <v>89</v>
      </c>
      <c r="I430">
        <v>27</v>
      </c>
      <c r="J430">
        <v>85350</v>
      </c>
      <c r="K430">
        <v>32</v>
      </c>
      <c r="L430">
        <v>10</v>
      </c>
      <c r="M430">
        <v>12</v>
      </c>
      <c r="N430">
        <v>4</v>
      </c>
      <c r="O430">
        <v>36</v>
      </c>
      <c r="P430" s="2">
        <v>44168</v>
      </c>
      <c r="Q430" t="s">
        <v>571</v>
      </c>
    </row>
    <row r="431" spans="1:17">
      <c r="A431">
        <v>430</v>
      </c>
      <c r="B431" t="s">
        <v>81</v>
      </c>
      <c r="C431" t="s">
        <v>85</v>
      </c>
      <c r="D431" t="s">
        <v>90</v>
      </c>
      <c r="E431" t="s">
        <v>82</v>
      </c>
      <c r="F431" t="s">
        <v>99</v>
      </c>
      <c r="G431" t="s">
        <v>87</v>
      </c>
      <c r="H431" t="s">
        <v>89</v>
      </c>
      <c r="I431">
        <v>48</v>
      </c>
      <c r="J431">
        <v>99561</v>
      </c>
      <c r="K431">
        <v>33</v>
      </c>
      <c r="L431">
        <v>15</v>
      </c>
      <c r="M431">
        <v>3</v>
      </c>
      <c r="N431">
        <v>7</v>
      </c>
      <c r="O431">
        <v>34</v>
      </c>
      <c r="P431" s="2">
        <v>44250</v>
      </c>
      <c r="Q431" t="s">
        <v>572</v>
      </c>
    </row>
    <row r="432" spans="1:17">
      <c r="A432">
        <v>431</v>
      </c>
      <c r="B432" t="s">
        <v>81</v>
      </c>
      <c r="C432" t="s">
        <v>85</v>
      </c>
      <c r="D432" t="s">
        <v>98</v>
      </c>
      <c r="E432" t="s">
        <v>71</v>
      </c>
      <c r="F432" t="s">
        <v>94</v>
      </c>
      <c r="G432" t="s">
        <v>87</v>
      </c>
      <c r="H432" t="s">
        <v>97</v>
      </c>
      <c r="I432">
        <v>23</v>
      </c>
      <c r="J432">
        <v>81955</v>
      </c>
      <c r="K432">
        <v>5</v>
      </c>
      <c r="L432">
        <v>15</v>
      </c>
      <c r="M432">
        <v>7</v>
      </c>
      <c r="N432">
        <v>5</v>
      </c>
      <c r="O432">
        <v>37</v>
      </c>
      <c r="P432" s="2">
        <v>36855</v>
      </c>
      <c r="Q432" t="s">
        <v>573</v>
      </c>
    </row>
    <row r="433" spans="1:17">
      <c r="A433">
        <v>432</v>
      </c>
      <c r="B433" t="s">
        <v>68</v>
      </c>
      <c r="C433" t="s">
        <v>85</v>
      </c>
      <c r="D433" t="s">
        <v>70</v>
      </c>
      <c r="E433" t="s">
        <v>93</v>
      </c>
      <c r="F433" t="s">
        <v>83</v>
      </c>
      <c r="G433" t="s">
        <v>87</v>
      </c>
      <c r="H433" t="s">
        <v>74</v>
      </c>
      <c r="I433">
        <v>50</v>
      </c>
      <c r="J433">
        <v>91240</v>
      </c>
      <c r="K433">
        <v>34</v>
      </c>
      <c r="L433">
        <v>7</v>
      </c>
      <c r="M433">
        <v>10</v>
      </c>
      <c r="N433">
        <v>6</v>
      </c>
      <c r="O433">
        <v>42</v>
      </c>
      <c r="P433" s="2">
        <v>45061</v>
      </c>
      <c r="Q433" t="s">
        <v>574</v>
      </c>
    </row>
    <row r="434" spans="1:17">
      <c r="A434">
        <v>433</v>
      </c>
      <c r="B434" t="s">
        <v>102</v>
      </c>
      <c r="C434" t="s">
        <v>76</v>
      </c>
      <c r="D434" t="s">
        <v>98</v>
      </c>
      <c r="E434" t="s">
        <v>71</v>
      </c>
      <c r="F434" t="s">
        <v>86</v>
      </c>
      <c r="G434" t="s">
        <v>73</v>
      </c>
      <c r="H434" t="s">
        <v>101</v>
      </c>
      <c r="I434">
        <v>59</v>
      </c>
      <c r="J434">
        <v>50093</v>
      </c>
      <c r="K434">
        <v>11</v>
      </c>
      <c r="L434">
        <v>13</v>
      </c>
      <c r="M434">
        <v>13</v>
      </c>
      <c r="N434">
        <v>2</v>
      </c>
      <c r="O434">
        <v>49</v>
      </c>
      <c r="P434" s="2">
        <v>40515</v>
      </c>
      <c r="Q434" t="s">
        <v>575</v>
      </c>
    </row>
    <row r="435" spans="1:17">
      <c r="A435">
        <v>434</v>
      </c>
      <c r="B435" t="s">
        <v>88</v>
      </c>
      <c r="C435" t="s">
        <v>85</v>
      </c>
      <c r="D435" t="s">
        <v>98</v>
      </c>
      <c r="E435" t="s">
        <v>93</v>
      </c>
      <c r="F435" t="s">
        <v>99</v>
      </c>
      <c r="G435" t="s">
        <v>79</v>
      </c>
      <c r="H435" t="s">
        <v>101</v>
      </c>
      <c r="I435">
        <v>24</v>
      </c>
      <c r="J435">
        <v>36155</v>
      </c>
      <c r="K435">
        <v>3</v>
      </c>
      <c r="L435">
        <v>17</v>
      </c>
      <c r="M435">
        <v>9</v>
      </c>
      <c r="N435">
        <v>3</v>
      </c>
      <c r="O435">
        <v>53</v>
      </c>
      <c r="P435" s="2">
        <v>39434</v>
      </c>
      <c r="Q435" t="s">
        <v>576</v>
      </c>
    </row>
    <row r="436" spans="1:17">
      <c r="A436">
        <v>435</v>
      </c>
      <c r="B436" t="s">
        <v>95</v>
      </c>
      <c r="C436" t="s">
        <v>76</v>
      </c>
      <c r="D436" t="s">
        <v>98</v>
      </c>
      <c r="E436" t="s">
        <v>82</v>
      </c>
      <c r="F436" t="s">
        <v>99</v>
      </c>
      <c r="G436" t="s">
        <v>79</v>
      </c>
      <c r="H436" t="s">
        <v>80</v>
      </c>
      <c r="I436">
        <v>37</v>
      </c>
      <c r="J436">
        <v>76607</v>
      </c>
      <c r="K436">
        <v>33</v>
      </c>
      <c r="L436">
        <v>9</v>
      </c>
      <c r="M436">
        <v>3</v>
      </c>
      <c r="N436">
        <v>7</v>
      </c>
      <c r="O436">
        <v>23</v>
      </c>
      <c r="P436" s="2">
        <v>38421</v>
      </c>
      <c r="Q436" t="s">
        <v>577</v>
      </c>
    </row>
    <row r="437" spans="1:17">
      <c r="A437">
        <v>436</v>
      </c>
      <c r="B437" t="s">
        <v>102</v>
      </c>
      <c r="C437" t="s">
        <v>85</v>
      </c>
      <c r="D437" t="s">
        <v>77</v>
      </c>
      <c r="E437" t="s">
        <v>91</v>
      </c>
      <c r="F437" t="s">
        <v>83</v>
      </c>
      <c r="G437" t="s">
        <v>73</v>
      </c>
      <c r="H437" t="s">
        <v>84</v>
      </c>
      <c r="I437">
        <v>51</v>
      </c>
      <c r="J437">
        <v>63487</v>
      </c>
      <c r="K437">
        <v>11</v>
      </c>
      <c r="L437">
        <v>8</v>
      </c>
      <c r="M437">
        <v>14</v>
      </c>
      <c r="N437">
        <v>2</v>
      </c>
      <c r="O437">
        <v>22</v>
      </c>
      <c r="P437" s="2">
        <v>44803</v>
      </c>
      <c r="Q437" t="s">
        <v>578</v>
      </c>
    </row>
    <row r="438" spans="1:17">
      <c r="A438">
        <v>437</v>
      </c>
      <c r="B438" t="s">
        <v>95</v>
      </c>
      <c r="C438" t="s">
        <v>85</v>
      </c>
      <c r="D438" t="s">
        <v>77</v>
      </c>
      <c r="E438" t="s">
        <v>91</v>
      </c>
      <c r="F438" t="s">
        <v>94</v>
      </c>
      <c r="G438" t="s">
        <v>87</v>
      </c>
      <c r="H438" t="s">
        <v>101</v>
      </c>
      <c r="I438">
        <v>61</v>
      </c>
      <c r="J438">
        <v>85668</v>
      </c>
      <c r="K438">
        <v>16</v>
      </c>
      <c r="L438">
        <v>18</v>
      </c>
      <c r="M438">
        <v>10</v>
      </c>
      <c r="N438">
        <v>6</v>
      </c>
      <c r="O438">
        <v>26</v>
      </c>
      <c r="P438" s="2">
        <v>37335</v>
      </c>
      <c r="Q438" t="s">
        <v>579</v>
      </c>
    </row>
    <row r="439" spans="1:17">
      <c r="A439">
        <v>438</v>
      </c>
      <c r="B439" t="s">
        <v>68</v>
      </c>
      <c r="C439" t="s">
        <v>76</v>
      </c>
      <c r="D439" t="s">
        <v>90</v>
      </c>
      <c r="E439" t="s">
        <v>82</v>
      </c>
      <c r="F439" t="s">
        <v>96</v>
      </c>
      <c r="G439" t="s">
        <v>73</v>
      </c>
      <c r="H439" t="s">
        <v>84</v>
      </c>
      <c r="I439">
        <v>23</v>
      </c>
      <c r="J439">
        <v>50963</v>
      </c>
      <c r="K439">
        <v>18</v>
      </c>
      <c r="L439">
        <v>13</v>
      </c>
      <c r="M439">
        <v>6</v>
      </c>
      <c r="N439">
        <v>5</v>
      </c>
      <c r="O439">
        <v>37</v>
      </c>
      <c r="P439" s="2">
        <v>43979</v>
      </c>
      <c r="Q439" t="s">
        <v>580</v>
      </c>
    </row>
    <row r="440" spans="1:17">
      <c r="A440">
        <v>439</v>
      </c>
      <c r="B440" t="s">
        <v>100</v>
      </c>
      <c r="C440" t="s">
        <v>76</v>
      </c>
      <c r="D440" t="s">
        <v>90</v>
      </c>
      <c r="E440" t="s">
        <v>91</v>
      </c>
      <c r="F440" t="s">
        <v>96</v>
      </c>
      <c r="G440" t="s">
        <v>73</v>
      </c>
      <c r="H440" t="s">
        <v>84</v>
      </c>
      <c r="I440">
        <v>38</v>
      </c>
      <c r="J440">
        <v>80124</v>
      </c>
      <c r="K440">
        <v>30</v>
      </c>
      <c r="L440">
        <v>16</v>
      </c>
      <c r="M440">
        <v>2</v>
      </c>
      <c r="N440">
        <v>1</v>
      </c>
      <c r="O440">
        <v>26</v>
      </c>
      <c r="P440" s="2">
        <v>43346</v>
      </c>
      <c r="Q440" t="s">
        <v>581</v>
      </c>
    </row>
    <row r="441" spans="1:17">
      <c r="A441">
        <v>440</v>
      </c>
      <c r="B441" t="s">
        <v>95</v>
      </c>
      <c r="C441" t="s">
        <v>85</v>
      </c>
      <c r="D441" t="s">
        <v>70</v>
      </c>
      <c r="E441" t="s">
        <v>91</v>
      </c>
      <c r="F441" t="s">
        <v>99</v>
      </c>
      <c r="G441" t="s">
        <v>73</v>
      </c>
      <c r="H441" t="s">
        <v>80</v>
      </c>
      <c r="I441">
        <v>62</v>
      </c>
      <c r="J441">
        <v>82870</v>
      </c>
      <c r="K441">
        <v>10</v>
      </c>
      <c r="L441">
        <v>9</v>
      </c>
      <c r="M441">
        <v>2</v>
      </c>
      <c r="N441">
        <v>4</v>
      </c>
      <c r="O441">
        <v>59</v>
      </c>
      <c r="P441" s="2">
        <v>35111</v>
      </c>
      <c r="Q441" t="s">
        <v>582</v>
      </c>
    </row>
    <row r="442" spans="1:17">
      <c r="A442">
        <v>441</v>
      </c>
      <c r="B442" t="s">
        <v>88</v>
      </c>
      <c r="C442" t="s">
        <v>76</v>
      </c>
      <c r="D442" t="s">
        <v>90</v>
      </c>
      <c r="E442" t="s">
        <v>93</v>
      </c>
      <c r="F442" t="s">
        <v>96</v>
      </c>
      <c r="G442" t="s">
        <v>87</v>
      </c>
      <c r="H442" t="s">
        <v>80</v>
      </c>
      <c r="I442">
        <v>33</v>
      </c>
      <c r="J442">
        <v>86547</v>
      </c>
      <c r="K442">
        <v>18</v>
      </c>
      <c r="L442">
        <v>12</v>
      </c>
      <c r="M442">
        <v>5</v>
      </c>
      <c r="N442">
        <v>2</v>
      </c>
      <c r="O442">
        <v>25</v>
      </c>
      <c r="P442" s="2">
        <v>42663</v>
      </c>
      <c r="Q442" t="s">
        <v>583</v>
      </c>
    </row>
    <row r="443" spans="1:17">
      <c r="A443">
        <v>442</v>
      </c>
      <c r="B443" t="s">
        <v>100</v>
      </c>
      <c r="C443" t="s">
        <v>85</v>
      </c>
      <c r="D443" t="s">
        <v>98</v>
      </c>
      <c r="E443" t="s">
        <v>82</v>
      </c>
      <c r="F443" t="s">
        <v>78</v>
      </c>
      <c r="G443" t="s">
        <v>73</v>
      </c>
      <c r="H443" t="s">
        <v>80</v>
      </c>
      <c r="I443">
        <v>56</v>
      </c>
      <c r="J443">
        <v>94110</v>
      </c>
      <c r="K443">
        <v>38</v>
      </c>
      <c r="L443">
        <v>12</v>
      </c>
      <c r="M443">
        <v>5</v>
      </c>
      <c r="N443">
        <v>4</v>
      </c>
      <c r="O443">
        <v>41</v>
      </c>
      <c r="P443" s="2">
        <v>36879</v>
      </c>
      <c r="Q443" t="s">
        <v>584</v>
      </c>
    </row>
    <row r="444" spans="1:17">
      <c r="A444">
        <v>443</v>
      </c>
      <c r="B444" t="s">
        <v>95</v>
      </c>
      <c r="C444" t="s">
        <v>76</v>
      </c>
      <c r="D444" t="s">
        <v>98</v>
      </c>
      <c r="E444" t="s">
        <v>71</v>
      </c>
      <c r="F444" t="s">
        <v>99</v>
      </c>
      <c r="G444" t="s">
        <v>87</v>
      </c>
      <c r="H444" t="s">
        <v>101</v>
      </c>
      <c r="I444">
        <v>64</v>
      </c>
      <c r="J444">
        <v>83554</v>
      </c>
      <c r="K444">
        <v>19</v>
      </c>
      <c r="L444">
        <v>6</v>
      </c>
      <c r="M444">
        <v>13</v>
      </c>
      <c r="N444">
        <v>1</v>
      </c>
      <c r="O444">
        <v>20</v>
      </c>
      <c r="P444" s="2">
        <v>37419</v>
      </c>
      <c r="Q444" t="s">
        <v>585</v>
      </c>
    </row>
    <row r="445" spans="1:17">
      <c r="A445">
        <v>444</v>
      </c>
      <c r="B445" t="s">
        <v>68</v>
      </c>
      <c r="C445" t="s">
        <v>69</v>
      </c>
      <c r="D445" t="s">
        <v>77</v>
      </c>
      <c r="E445" t="s">
        <v>93</v>
      </c>
      <c r="F445" t="s">
        <v>99</v>
      </c>
      <c r="G445" t="s">
        <v>73</v>
      </c>
      <c r="H445" t="s">
        <v>89</v>
      </c>
      <c r="I445">
        <v>22</v>
      </c>
      <c r="J445">
        <v>50936</v>
      </c>
      <c r="K445">
        <v>36</v>
      </c>
      <c r="L445">
        <v>19</v>
      </c>
      <c r="M445">
        <v>7</v>
      </c>
      <c r="N445">
        <v>2</v>
      </c>
      <c r="O445">
        <v>23</v>
      </c>
      <c r="P445" s="2">
        <v>36042</v>
      </c>
      <c r="Q445" t="s">
        <v>586</v>
      </c>
    </row>
    <row r="446" spans="1:17">
      <c r="A446">
        <v>445</v>
      </c>
      <c r="B446" t="s">
        <v>100</v>
      </c>
      <c r="C446" t="s">
        <v>69</v>
      </c>
      <c r="D446" t="s">
        <v>98</v>
      </c>
      <c r="E446" t="s">
        <v>82</v>
      </c>
      <c r="F446" t="s">
        <v>86</v>
      </c>
      <c r="G446" t="s">
        <v>79</v>
      </c>
      <c r="H446" t="s">
        <v>80</v>
      </c>
      <c r="I446">
        <v>36</v>
      </c>
      <c r="J446">
        <v>34426</v>
      </c>
      <c r="K446">
        <v>13</v>
      </c>
      <c r="L446">
        <v>7</v>
      </c>
      <c r="M446">
        <v>12</v>
      </c>
      <c r="N446">
        <v>8</v>
      </c>
      <c r="O446">
        <v>48</v>
      </c>
      <c r="P446" s="2">
        <v>45561</v>
      </c>
      <c r="Q446" t="s">
        <v>587</v>
      </c>
    </row>
    <row r="447" spans="1:17">
      <c r="A447">
        <v>446</v>
      </c>
      <c r="B447" t="s">
        <v>68</v>
      </c>
      <c r="C447" t="s">
        <v>69</v>
      </c>
      <c r="D447" t="s">
        <v>70</v>
      </c>
      <c r="E447" t="s">
        <v>93</v>
      </c>
      <c r="F447" t="s">
        <v>96</v>
      </c>
      <c r="G447" t="s">
        <v>73</v>
      </c>
      <c r="H447" t="s">
        <v>101</v>
      </c>
      <c r="I447">
        <v>47</v>
      </c>
      <c r="J447">
        <v>118839</v>
      </c>
      <c r="K447">
        <v>3</v>
      </c>
      <c r="L447">
        <v>3</v>
      </c>
      <c r="M447">
        <v>2</v>
      </c>
      <c r="N447">
        <v>6</v>
      </c>
      <c r="O447">
        <v>40</v>
      </c>
      <c r="P447" s="2">
        <v>38617</v>
      </c>
      <c r="Q447" t="s">
        <v>588</v>
      </c>
    </row>
    <row r="448" spans="1:17">
      <c r="A448">
        <v>447</v>
      </c>
      <c r="B448" t="s">
        <v>95</v>
      </c>
      <c r="C448" t="s">
        <v>69</v>
      </c>
      <c r="D448" t="s">
        <v>98</v>
      </c>
      <c r="E448" t="s">
        <v>71</v>
      </c>
      <c r="F448" t="s">
        <v>94</v>
      </c>
      <c r="G448" t="s">
        <v>73</v>
      </c>
      <c r="H448" t="s">
        <v>80</v>
      </c>
      <c r="I448">
        <v>58</v>
      </c>
      <c r="J448">
        <v>57606</v>
      </c>
      <c r="K448">
        <v>10</v>
      </c>
      <c r="L448">
        <v>16</v>
      </c>
      <c r="M448">
        <v>11</v>
      </c>
      <c r="N448">
        <v>2</v>
      </c>
      <c r="O448">
        <v>45</v>
      </c>
      <c r="P448" s="2">
        <v>36244</v>
      </c>
      <c r="Q448" t="s">
        <v>589</v>
      </c>
    </row>
    <row r="449" spans="1:17">
      <c r="A449">
        <v>448</v>
      </c>
      <c r="B449" t="s">
        <v>68</v>
      </c>
      <c r="C449" t="s">
        <v>69</v>
      </c>
      <c r="D449" t="s">
        <v>98</v>
      </c>
      <c r="E449" t="s">
        <v>71</v>
      </c>
      <c r="F449" t="s">
        <v>99</v>
      </c>
      <c r="G449" t="s">
        <v>79</v>
      </c>
      <c r="H449" t="s">
        <v>92</v>
      </c>
      <c r="I449">
        <v>42</v>
      </c>
      <c r="J449">
        <v>77832</v>
      </c>
      <c r="K449">
        <v>38</v>
      </c>
      <c r="L449">
        <v>18</v>
      </c>
      <c r="M449">
        <v>14</v>
      </c>
      <c r="N449">
        <v>6</v>
      </c>
      <c r="O449">
        <v>33</v>
      </c>
      <c r="P449" s="2">
        <v>34783</v>
      </c>
      <c r="Q449" t="s">
        <v>590</v>
      </c>
    </row>
    <row r="450" spans="1:17">
      <c r="A450">
        <v>449</v>
      </c>
      <c r="B450" t="s">
        <v>88</v>
      </c>
      <c r="C450" t="s">
        <v>85</v>
      </c>
      <c r="D450" t="s">
        <v>70</v>
      </c>
      <c r="E450" t="s">
        <v>82</v>
      </c>
      <c r="F450" t="s">
        <v>94</v>
      </c>
      <c r="G450" t="s">
        <v>87</v>
      </c>
      <c r="H450" t="s">
        <v>84</v>
      </c>
      <c r="I450">
        <v>52</v>
      </c>
      <c r="J450">
        <v>58151</v>
      </c>
      <c r="K450">
        <v>1</v>
      </c>
      <c r="L450">
        <v>16</v>
      </c>
      <c r="M450">
        <v>13</v>
      </c>
      <c r="N450">
        <v>9</v>
      </c>
      <c r="O450">
        <v>28</v>
      </c>
      <c r="P450" s="2">
        <v>36525</v>
      </c>
      <c r="Q450" t="s">
        <v>591</v>
      </c>
    </row>
    <row r="451" spans="1:17">
      <c r="A451">
        <v>450</v>
      </c>
      <c r="B451" t="s">
        <v>95</v>
      </c>
      <c r="C451" t="s">
        <v>69</v>
      </c>
      <c r="D451" t="s">
        <v>90</v>
      </c>
      <c r="E451" t="s">
        <v>71</v>
      </c>
      <c r="F451" t="s">
        <v>78</v>
      </c>
      <c r="G451" t="s">
        <v>87</v>
      </c>
      <c r="H451" t="s">
        <v>80</v>
      </c>
      <c r="I451">
        <v>46</v>
      </c>
      <c r="J451">
        <v>109303</v>
      </c>
      <c r="K451">
        <v>27</v>
      </c>
      <c r="L451">
        <v>7</v>
      </c>
      <c r="M451">
        <v>7</v>
      </c>
      <c r="N451">
        <v>7</v>
      </c>
      <c r="O451">
        <v>31</v>
      </c>
      <c r="P451" s="2">
        <v>45527</v>
      </c>
      <c r="Q451" t="s">
        <v>592</v>
      </c>
    </row>
    <row r="452" spans="1:17">
      <c r="A452">
        <v>451</v>
      </c>
      <c r="B452" t="s">
        <v>95</v>
      </c>
      <c r="C452" t="s">
        <v>69</v>
      </c>
      <c r="D452" t="s">
        <v>90</v>
      </c>
      <c r="E452" t="s">
        <v>93</v>
      </c>
      <c r="F452" t="s">
        <v>86</v>
      </c>
      <c r="G452" t="s">
        <v>73</v>
      </c>
      <c r="H452" t="s">
        <v>97</v>
      </c>
      <c r="I452">
        <v>44</v>
      </c>
      <c r="J452">
        <v>41308</v>
      </c>
      <c r="K452">
        <v>8</v>
      </c>
      <c r="L452">
        <v>4</v>
      </c>
      <c r="M452">
        <v>5</v>
      </c>
      <c r="N452">
        <v>9</v>
      </c>
      <c r="O452">
        <v>25</v>
      </c>
      <c r="P452" s="2">
        <v>41976</v>
      </c>
      <c r="Q452" t="s">
        <v>593</v>
      </c>
    </row>
    <row r="453" spans="1:17">
      <c r="A453">
        <v>452</v>
      </c>
      <c r="B453" t="s">
        <v>95</v>
      </c>
      <c r="C453" t="s">
        <v>69</v>
      </c>
      <c r="D453" t="s">
        <v>70</v>
      </c>
      <c r="E453" t="s">
        <v>71</v>
      </c>
      <c r="F453" t="s">
        <v>83</v>
      </c>
      <c r="G453" t="s">
        <v>79</v>
      </c>
      <c r="H453" t="s">
        <v>84</v>
      </c>
      <c r="I453">
        <v>45</v>
      </c>
      <c r="J453">
        <v>92522</v>
      </c>
      <c r="K453">
        <v>17</v>
      </c>
      <c r="L453">
        <v>8</v>
      </c>
      <c r="M453">
        <v>14</v>
      </c>
      <c r="N453">
        <v>5</v>
      </c>
      <c r="O453">
        <v>39</v>
      </c>
      <c r="P453" s="2">
        <v>42237</v>
      </c>
      <c r="Q453" t="s">
        <v>594</v>
      </c>
    </row>
    <row r="454" spans="1:17">
      <c r="A454">
        <v>453</v>
      </c>
      <c r="B454" t="s">
        <v>102</v>
      </c>
      <c r="C454" t="s">
        <v>69</v>
      </c>
      <c r="D454" t="s">
        <v>77</v>
      </c>
      <c r="E454" t="s">
        <v>93</v>
      </c>
      <c r="F454" t="s">
        <v>94</v>
      </c>
      <c r="G454" t="s">
        <v>87</v>
      </c>
      <c r="H454" t="s">
        <v>84</v>
      </c>
      <c r="I454">
        <v>59</v>
      </c>
      <c r="J454">
        <v>75671</v>
      </c>
      <c r="K454">
        <v>9</v>
      </c>
      <c r="L454">
        <v>13</v>
      </c>
      <c r="M454">
        <v>6</v>
      </c>
      <c r="N454">
        <v>7</v>
      </c>
      <c r="O454">
        <v>43</v>
      </c>
      <c r="P454" s="2">
        <v>39140</v>
      </c>
      <c r="Q454" t="s">
        <v>595</v>
      </c>
    </row>
    <row r="455" spans="1:17">
      <c r="A455">
        <v>454</v>
      </c>
      <c r="B455" t="s">
        <v>102</v>
      </c>
      <c r="C455" t="s">
        <v>76</v>
      </c>
      <c r="D455" t="s">
        <v>98</v>
      </c>
      <c r="E455" t="s">
        <v>93</v>
      </c>
      <c r="F455" t="s">
        <v>99</v>
      </c>
      <c r="G455" t="s">
        <v>73</v>
      </c>
      <c r="H455" t="s">
        <v>80</v>
      </c>
      <c r="I455">
        <v>49</v>
      </c>
      <c r="J455">
        <v>32204</v>
      </c>
      <c r="K455">
        <v>6</v>
      </c>
      <c r="L455">
        <v>13</v>
      </c>
      <c r="M455">
        <v>8</v>
      </c>
      <c r="N455">
        <v>7</v>
      </c>
      <c r="O455">
        <v>46</v>
      </c>
      <c r="P455" s="2">
        <v>40063</v>
      </c>
      <c r="Q455" t="s">
        <v>596</v>
      </c>
    </row>
    <row r="456" spans="1:17">
      <c r="A456">
        <v>455</v>
      </c>
      <c r="B456" t="s">
        <v>102</v>
      </c>
      <c r="C456" t="s">
        <v>85</v>
      </c>
      <c r="D456" t="s">
        <v>70</v>
      </c>
      <c r="E456" t="s">
        <v>71</v>
      </c>
      <c r="F456" t="s">
        <v>78</v>
      </c>
      <c r="G456" t="s">
        <v>79</v>
      </c>
      <c r="H456" t="s">
        <v>89</v>
      </c>
      <c r="I456">
        <v>42</v>
      </c>
      <c r="J456">
        <v>117265</v>
      </c>
      <c r="K456">
        <v>25</v>
      </c>
      <c r="L456">
        <v>17</v>
      </c>
      <c r="M456">
        <v>10</v>
      </c>
      <c r="N456">
        <v>3</v>
      </c>
      <c r="O456">
        <v>57</v>
      </c>
      <c r="P456" s="2">
        <v>35964</v>
      </c>
      <c r="Q456" t="s">
        <v>597</v>
      </c>
    </row>
    <row r="457" spans="1:17">
      <c r="A457">
        <v>456</v>
      </c>
      <c r="B457" t="s">
        <v>88</v>
      </c>
      <c r="C457" t="s">
        <v>69</v>
      </c>
      <c r="D457" t="s">
        <v>98</v>
      </c>
      <c r="E457" t="s">
        <v>82</v>
      </c>
      <c r="F457" t="s">
        <v>72</v>
      </c>
      <c r="G457" t="s">
        <v>87</v>
      </c>
      <c r="H457" t="s">
        <v>74</v>
      </c>
      <c r="I457">
        <v>64</v>
      </c>
      <c r="J457">
        <v>61131</v>
      </c>
      <c r="K457">
        <v>39</v>
      </c>
      <c r="L457">
        <v>17</v>
      </c>
      <c r="M457">
        <v>13</v>
      </c>
      <c r="N457">
        <v>7</v>
      </c>
      <c r="O457">
        <v>27</v>
      </c>
      <c r="P457" s="2">
        <v>38015</v>
      </c>
      <c r="Q457" t="s">
        <v>598</v>
      </c>
    </row>
    <row r="458" spans="1:17">
      <c r="A458">
        <v>457</v>
      </c>
      <c r="B458" t="s">
        <v>100</v>
      </c>
      <c r="C458" t="s">
        <v>69</v>
      </c>
      <c r="D458" t="s">
        <v>77</v>
      </c>
      <c r="E458" t="s">
        <v>91</v>
      </c>
      <c r="F458" t="s">
        <v>78</v>
      </c>
      <c r="G458" t="s">
        <v>87</v>
      </c>
      <c r="H458" t="s">
        <v>89</v>
      </c>
      <c r="I458">
        <v>39</v>
      </c>
      <c r="J458">
        <v>82428</v>
      </c>
      <c r="K458">
        <v>28</v>
      </c>
      <c r="L458">
        <v>5</v>
      </c>
      <c r="M458">
        <v>14</v>
      </c>
      <c r="N458">
        <v>1</v>
      </c>
      <c r="O458">
        <v>20</v>
      </c>
      <c r="P458" s="2">
        <v>40510</v>
      </c>
      <c r="Q458" t="s">
        <v>599</v>
      </c>
    </row>
    <row r="459" spans="1:17">
      <c r="A459">
        <v>458</v>
      </c>
      <c r="B459" t="s">
        <v>68</v>
      </c>
      <c r="C459" t="s">
        <v>69</v>
      </c>
      <c r="D459" t="s">
        <v>98</v>
      </c>
      <c r="E459" t="s">
        <v>71</v>
      </c>
      <c r="F459" t="s">
        <v>78</v>
      </c>
      <c r="G459" t="s">
        <v>79</v>
      </c>
      <c r="H459" t="s">
        <v>80</v>
      </c>
      <c r="I459">
        <v>57</v>
      </c>
      <c r="J459">
        <v>63870</v>
      </c>
      <c r="K459">
        <v>33</v>
      </c>
      <c r="L459">
        <v>6</v>
      </c>
      <c r="M459">
        <v>12</v>
      </c>
      <c r="N459">
        <v>9</v>
      </c>
      <c r="O459">
        <v>43</v>
      </c>
      <c r="P459" s="2">
        <v>38823</v>
      </c>
      <c r="Q459" t="s">
        <v>600</v>
      </c>
    </row>
    <row r="460" spans="1:17">
      <c r="A460">
        <v>459</v>
      </c>
      <c r="B460" t="s">
        <v>81</v>
      </c>
      <c r="C460" t="s">
        <v>85</v>
      </c>
      <c r="D460" t="s">
        <v>70</v>
      </c>
      <c r="E460" t="s">
        <v>93</v>
      </c>
      <c r="F460" t="s">
        <v>86</v>
      </c>
      <c r="G460" t="s">
        <v>79</v>
      </c>
      <c r="H460" t="s">
        <v>84</v>
      </c>
      <c r="I460">
        <v>56</v>
      </c>
      <c r="J460">
        <v>79067</v>
      </c>
      <c r="K460">
        <v>37</v>
      </c>
      <c r="L460">
        <v>19</v>
      </c>
      <c r="M460">
        <v>4</v>
      </c>
      <c r="N460">
        <v>6</v>
      </c>
      <c r="O460">
        <v>26</v>
      </c>
      <c r="P460" s="2">
        <v>42218</v>
      </c>
      <c r="Q460" t="s">
        <v>601</v>
      </c>
    </row>
    <row r="461" spans="1:17">
      <c r="A461">
        <v>460</v>
      </c>
      <c r="B461" t="s">
        <v>95</v>
      </c>
      <c r="C461" t="s">
        <v>76</v>
      </c>
      <c r="D461" t="s">
        <v>98</v>
      </c>
      <c r="E461" t="s">
        <v>93</v>
      </c>
      <c r="F461" t="s">
        <v>83</v>
      </c>
      <c r="G461" t="s">
        <v>79</v>
      </c>
      <c r="H461" t="s">
        <v>97</v>
      </c>
      <c r="I461">
        <v>30</v>
      </c>
      <c r="J461">
        <v>88585</v>
      </c>
      <c r="K461">
        <v>9</v>
      </c>
      <c r="L461">
        <v>13</v>
      </c>
      <c r="M461">
        <v>13</v>
      </c>
      <c r="N461">
        <v>5</v>
      </c>
      <c r="O461">
        <v>38</v>
      </c>
      <c r="P461" s="2">
        <v>43449</v>
      </c>
      <c r="Q461" t="s">
        <v>602</v>
      </c>
    </row>
    <row r="462" spans="1:17">
      <c r="A462">
        <v>461</v>
      </c>
      <c r="B462" t="s">
        <v>68</v>
      </c>
      <c r="C462" t="s">
        <v>85</v>
      </c>
      <c r="D462" t="s">
        <v>90</v>
      </c>
      <c r="E462" t="s">
        <v>71</v>
      </c>
      <c r="F462" t="s">
        <v>72</v>
      </c>
      <c r="G462" t="s">
        <v>79</v>
      </c>
      <c r="H462" t="s">
        <v>84</v>
      </c>
      <c r="I462">
        <v>59</v>
      </c>
      <c r="J462">
        <v>51607</v>
      </c>
      <c r="K462">
        <v>18</v>
      </c>
      <c r="L462">
        <v>14</v>
      </c>
      <c r="M462">
        <v>7</v>
      </c>
      <c r="N462">
        <v>7</v>
      </c>
      <c r="O462">
        <v>41</v>
      </c>
      <c r="P462" s="2">
        <v>44301</v>
      </c>
      <c r="Q462" t="s">
        <v>603</v>
      </c>
    </row>
    <row r="463" spans="1:17">
      <c r="A463">
        <v>462</v>
      </c>
      <c r="B463" t="s">
        <v>95</v>
      </c>
      <c r="C463" t="s">
        <v>76</v>
      </c>
      <c r="D463" t="s">
        <v>77</v>
      </c>
      <c r="E463" t="s">
        <v>82</v>
      </c>
      <c r="F463" t="s">
        <v>96</v>
      </c>
      <c r="G463" t="s">
        <v>73</v>
      </c>
      <c r="H463" t="s">
        <v>89</v>
      </c>
      <c r="I463">
        <v>51</v>
      </c>
      <c r="J463">
        <v>54968</v>
      </c>
      <c r="K463">
        <v>21</v>
      </c>
      <c r="L463">
        <v>4</v>
      </c>
      <c r="M463">
        <v>6</v>
      </c>
      <c r="N463">
        <v>5</v>
      </c>
      <c r="O463">
        <v>54</v>
      </c>
      <c r="P463" s="2">
        <v>44248</v>
      </c>
      <c r="Q463" t="s">
        <v>604</v>
      </c>
    </row>
    <row r="464" spans="1:17">
      <c r="A464">
        <v>463</v>
      </c>
      <c r="B464" t="s">
        <v>88</v>
      </c>
      <c r="C464" t="s">
        <v>69</v>
      </c>
      <c r="D464" t="s">
        <v>77</v>
      </c>
      <c r="E464" t="s">
        <v>82</v>
      </c>
      <c r="F464" t="s">
        <v>96</v>
      </c>
      <c r="G464" t="s">
        <v>79</v>
      </c>
      <c r="H464" t="s">
        <v>97</v>
      </c>
      <c r="I464">
        <v>55</v>
      </c>
      <c r="J464">
        <v>41908</v>
      </c>
      <c r="K464">
        <v>2</v>
      </c>
      <c r="L464">
        <v>7</v>
      </c>
      <c r="M464">
        <v>10</v>
      </c>
      <c r="N464">
        <v>5</v>
      </c>
      <c r="O464">
        <v>49</v>
      </c>
      <c r="P464" s="2">
        <v>35827</v>
      </c>
      <c r="Q464" t="s">
        <v>605</v>
      </c>
    </row>
    <row r="465" spans="1:17">
      <c r="A465">
        <v>464</v>
      </c>
      <c r="B465" t="s">
        <v>95</v>
      </c>
      <c r="C465" t="s">
        <v>69</v>
      </c>
      <c r="D465" t="s">
        <v>77</v>
      </c>
      <c r="E465" t="s">
        <v>93</v>
      </c>
      <c r="F465" t="s">
        <v>94</v>
      </c>
      <c r="G465" t="s">
        <v>87</v>
      </c>
      <c r="H465" t="s">
        <v>101</v>
      </c>
      <c r="I465">
        <v>53</v>
      </c>
      <c r="J465">
        <v>56423</v>
      </c>
      <c r="K465">
        <v>38</v>
      </c>
      <c r="L465">
        <v>8</v>
      </c>
      <c r="M465">
        <v>2</v>
      </c>
      <c r="N465">
        <v>7</v>
      </c>
      <c r="O465">
        <v>48</v>
      </c>
      <c r="P465" s="2">
        <v>36063</v>
      </c>
      <c r="Q465" t="s">
        <v>606</v>
      </c>
    </row>
    <row r="466" spans="1:17">
      <c r="A466">
        <v>465</v>
      </c>
      <c r="B466" t="s">
        <v>102</v>
      </c>
      <c r="C466" t="s">
        <v>85</v>
      </c>
      <c r="D466" t="s">
        <v>70</v>
      </c>
      <c r="E466" t="s">
        <v>93</v>
      </c>
      <c r="F466" t="s">
        <v>78</v>
      </c>
      <c r="G466" t="s">
        <v>87</v>
      </c>
      <c r="H466" t="s">
        <v>92</v>
      </c>
      <c r="I466">
        <v>24</v>
      </c>
      <c r="J466">
        <v>104707</v>
      </c>
      <c r="K466">
        <v>36</v>
      </c>
      <c r="L466">
        <v>13</v>
      </c>
      <c r="M466">
        <v>8</v>
      </c>
      <c r="N466">
        <v>7</v>
      </c>
      <c r="O466">
        <v>41</v>
      </c>
      <c r="P466" s="2">
        <v>35806</v>
      </c>
      <c r="Q466" t="s">
        <v>607</v>
      </c>
    </row>
    <row r="467" spans="1:17">
      <c r="A467">
        <v>466</v>
      </c>
      <c r="B467" t="s">
        <v>81</v>
      </c>
      <c r="C467" t="s">
        <v>85</v>
      </c>
      <c r="D467" t="s">
        <v>77</v>
      </c>
      <c r="E467" t="s">
        <v>82</v>
      </c>
      <c r="F467" t="s">
        <v>86</v>
      </c>
      <c r="G467" t="s">
        <v>73</v>
      </c>
      <c r="H467" t="s">
        <v>84</v>
      </c>
      <c r="I467">
        <v>24</v>
      </c>
      <c r="J467">
        <v>108257</v>
      </c>
      <c r="K467">
        <v>37</v>
      </c>
      <c r="L467">
        <v>6</v>
      </c>
      <c r="M467">
        <v>10</v>
      </c>
      <c r="N467">
        <v>3</v>
      </c>
      <c r="O467">
        <v>30</v>
      </c>
      <c r="P467" s="2">
        <v>34684</v>
      </c>
      <c r="Q467" t="s">
        <v>608</v>
      </c>
    </row>
    <row r="468" spans="1:17">
      <c r="A468">
        <v>467</v>
      </c>
      <c r="B468" t="s">
        <v>75</v>
      </c>
      <c r="C468" t="s">
        <v>76</v>
      </c>
      <c r="D468" t="s">
        <v>90</v>
      </c>
      <c r="E468" t="s">
        <v>91</v>
      </c>
      <c r="F468" t="s">
        <v>86</v>
      </c>
      <c r="G468" t="s">
        <v>87</v>
      </c>
      <c r="H468" t="s">
        <v>80</v>
      </c>
      <c r="I468">
        <v>49</v>
      </c>
      <c r="J468">
        <v>91215</v>
      </c>
      <c r="K468">
        <v>15</v>
      </c>
      <c r="L468">
        <v>6</v>
      </c>
      <c r="M468">
        <v>9</v>
      </c>
      <c r="N468">
        <v>3</v>
      </c>
      <c r="O468">
        <v>39</v>
      </c>
      <c r="P468" s="2">
        <v>41405</v>
      </c>
      <c r="Q468" t="s">
        <v>609</v>
      </c>
    </row>
    <row r="469" spans="1:17">
      <c r="A469">
        <v>468</v>
      </c>
      <c r="B469" t="s">
        <v>95</v>
      </c>
      <c r="C469" t="s">
        <v>76</v>
      </c>
      <c r="D469" t="s">
        <v>70</v>
      </c>
      <c r="E469" t="s">
        <v>71</v>
      </c>
      <c r="F469" t="s">
        <v>96</v>
      </c>
      <c r="G469" t="s">
        <v>87</v>
      </c>
      <c r="H469" t="s">
        <v>101</v>
      </c>
      <c r="I469">
        <v>36</v>
      </c>
      <c r="J469">
        <v>85835</v>
      </c>
      <c r="K469">
        <v>28</v>
      </c>
      <c r="L469">
        <v>3</v>
      </c>
      <c r="M469">
        <v>5</v>
      </c>
      <c r="N469">
        <v>3</v>
      </c>
      <c r="O469">
        <v>48</v>
      </c>
      <c r="P469" s="2">
        <v>35391</v>
      </c>
      <c r="Q469" t="s">
        <v>610</v>
      </c>
    </row>
    <row r="470" spans="1:17">
      <c r="A470">
        <v>469</v>
      </c>
      <c r="B470" t="s">
        <v>68</v>
      </c>
      <c r="C470" t="s">
        <v>85</v>
      </c>
      <c r="D470" t="s">
        <v>90</v>
      </c>
      <c r="E470" t="s">
        <v>93</v>
      </c>
      <c r="F470" t="s">
        <v>94</v>
      </c>
      <c r="G470" t="s">
        <v>79</v>
      </c>
      <c r="H470" t="s">
        <v>92</v>
      </c>
      <c r="I470">
        <v>62</v>
      </c>
      <c r="J470">
        <v>79429</v>
      </c>
      <c r="K470">
        <v>18</v>
      </c>
      <c r="L470">
        <v>3</v>
      </c>
      <c r="M470">
        <v>10</v>
      </c>
      <c r="N470">
        <v>6</v>
      </c>
      <c r="O470">
        <v>53</v>
      </c>
      <c r="P470" s="2">
        <v>35224</v>
      </c>
      <c r="Q470" t="s">
        <v>611</v>
      </c>
    </row>
    <row r="471" spans="1:17">
      <c r="A471">
        <v>470</v>
      </c>
      <c r="B471" t="s">
        <v>102</v>
      </c>
      <c r="C471" t="s">
        <v>76</v>
      </c>
      <c r="D471" t="s">
        <v>98</v>
      </c>
      <c r="E471" t="s">
        <v>93</v>
      </c>
      <c r="F471" t="s">
        <v>94</v>
      </c>
      <c r="G471" t="s">
        <v>87</v>
      </c>
      <c r="H471" t="s">
        <v>80</v>
      </c>
      <c r="I471">
        <v>44</v>
      </c>
      <c r="J471">
        <v>112152</v>
      </c>
      <c r="K471">
        <v>34</v>
      </c>
      <c r="L471">
        <v>13</v>
      </c>
      <c r="M471">
        <v>4</v>
      </c>
      <c r="N471">
        <v>6</v>
      </c>
      <c r="O471">
        <v>20</v>
      </c>
      <c r="P471" s="2">
        <v>41608</v>
      </c>
      <c r="Q471" t="s">
        <v>612</v>
      </c>
    </row>
    <row r="472" spans="1:17">
      <c r="A472">
        <v>471</v>
      </c>
      <c r="B472" t="s">
        <v>75</v>
      </c>
      <c r="C472" t="s">
        <v>85</v>
      </c>
      <c r="D472" t="s">
        <v>98</v>
      </c>
      <c r="E472" t="s">
        <v>82</v>
      </c>
      <c r="F472" t="s">
        <v>94</v>
      </c>
      <c r="G472" t="s">
        <v>73</v>
      </c>
      <c r="H472" t="s">
        <v>74</v>
      </c>
      <c r="I472">
        <v>61</v>
      </c>
      <c r="J472">
        <v>68458</v>
      </c>
      <c r="K472">
        <v>22</v>
      </c>
      <c r="L472">
        <v>2</v>
      </c>
      <c r="M472">
        <v>6</v>
      </c>
      <c r="N472">
        <v>3</v>
      </c>
      <c r="O472">
        <v>50</v>
      </c>
      <c r="P472" s="2">
        <v>42766</v>
      </c>
      <c r="Q472" t="s">
        <v>613</v>
      </c>
    </row>
    <row r="473" spans="1:17">
      <c r="A473">
        <v>472</v>
      </c>
      <c r="B473" t="s">
        <v>81</v>
      </c>
      <c r="C473" t="s">
        <v>76</v>
      </c>
      <c r="D473" t="s">
        <v>98</v>
      </c>
      <c r="E473" t="s">
        <v>71</v>
      </c>
      <c r="F473" t="s">
        <v>72</v>
      </c>
      <c r="G473" t="s">
        <v>79</v>
      </c>
      <c r="H473" t="s">
        <v>80</v>
      </c>
      <c r="I473">
        <v>32</v>
      </c>
      <c r="J473">
        <v>76169</v>
      </c>
      <c r="K473">
        <v>11</v>
      </c>
      <c r="L473">
        <v>16</v>
      </c>
      <c r="M473">
        <v>8</v>
      </c>
      <c r="N473">
        <v>3</v>
      </c>
      <c r="O473">
        <v>49</v>
      </c>
      <c r="P473" s="2">
        <v>38456</v>
      </c>
      <c r="Q473" t="s">
        <v>614</v>
      </c>
    </row>
    <row r="474" spans="1:17">
      <c r="A474">
        <v>473</v>
      </c>
      <c r="B474" t="s">
        <v>75</v>
      </c>
      <c r="C474" t="s">
        <v>85</v>
      </c>
      <c r="D474" t="s">
        <v>98</v>
      </c>
      <c r="E474" t="s">
        <v>82</v>
      </c>
      <c r="F474" t="s">
        <v>83</v>
      </c>
      <c r="G474" t="s">
        <v>79</v>
      </c>
      <c r="H474" t="s">
        <v>97</v>
      </c>
      <c r="I474">
        <v>53</v>
      </c>
      <c r="J474">
        <v>37659</v>
      </c>
      <c r="K474">
        <v>13</v>
      </c>
      <c r="L474">
        <v>6</v>
      </c>
      <c r="M474">
        <v>11</v>
      </c>
      <c r="N474">
        <v>8</v>
      </c>
      <c r="O474">
        <v>37</v>
      </c>
      <c r="P474" s="2">
        <v>39186</v>
      </c>
      <c r="Q474" t="s">
        <v>615</v>
      </c>
    </row>
    <row r="475" spans="1:17">
      <c r="A475">
        <v>474</v>
      </c>
      <c r="B475" t="s">
        <v>102</v>
      </c>
      <c r="C475" t="s">
        <v>85</v>
      </c>
      <c r="D475" t="s">
        <v>90</v>
      </c>
      <c r="E475" t="s">
        <v>71</v>
      </c>
      <c r="F475" t="s">
        <v>72</v>
      </c>
      <c r="G475" t="s">
        <v>73</v>
      </c>
      <c r="H475" t="s">
        <v>97</v>
      </c>
      <c r="I475">
        <v>57</v>
      </c>
      <c r="J475">
        <v>90614</v>
      </c>
      <c r="K475">
        <v>4</v>
      </c>
      <c r="L475">
        <v>8</v>
      </c>
      <c r="M475">
        <v>3</v>
      </c>
      <c r="N475">
        <v>8</v>
      </c>
      <c r="O475">
        <v>36</v>
      </c>
      <c r="P475" s="2">
        <v>36278</v>
      </c>
      <c r="Q475" t="s">
        <v>616</v>
      </c>
    </row>
    <row r="476" spans="1:17">
      <c r="A476">
        <v>475</v>
      </c>
      <c r="B476" t="s">
        <v>100</v>
      </c>
      <c r="C476" t="s">
        <v>85</v>
      </c>
      <c r="D476" t="s">
        <v>70</v>
      </c>
      <c r="E476" t="s">
        <v>71</v>
      </c>
      <c r="F476" t="s">
        <v>99</v>
      </c>
      <c r="G476" t="s">
        <v>79</v>
      </c>
      <c r="H476" t="s">
        <v>74</v>
      </c>
      <c r="I476">
        <v>54</v>
      </c>
      <c r="J476">
        <v>107240</v>
      </c>
      <c r="K476">
        <v>22</v>
      </c>
      <c r="L476">
        <v>8</v>
      </c>
      <c r="M476">
        <v>10</v>
      </c>
      <c r="N476">
        <v>7</v>
      </c>
      <c r="O476">
        <v>57</v>
      </c>
      <c r="P476" s="2">
        <v>41173</v>
      </c>
      <c r="Q476" t="s">
        <v>617</v>
      </c>
    </row>
    <row r="477" spans="1:17">
      <c r="A477">
        <v>476</v>
      </c>
      <c r="B477" t="s">
        <v>100</v>
      </c>
      <c r="C477" t="s">
        <v>76</v>
      </c>
      <c r="D477" t="s">
        <v>70</v>
      </c>
      <c r="E477" t="s">
        <v>71</v>
      </c>
      <c r="F477" t="s">
        <v>99</v>
      </c>
      <c r="G477" t="s">
        <v>79</v>
      </c>
      <c r="H477" t="s">
        <v>101</v>
      </c>
      <c r="I477">
        <v>45</v>
      </c>
      <c r="J477">
        <v>62793</v>
      </c>
      <c r="K477">
        <v>7</v>
      </c>
      <c r="L477">
        <v>6</v>
      </c>
      <c r="M477">
        <v>11</v>
      </c>
      <c r="N477">
        <v>4</v>
      </c>
      <c r="O477">
        <v>33</v>
      </c>
      <c r="P477" s="2">
        <v>41214</v>
      </c>
      <c r="Q477" t="s">
        <v>618</v>
      </c>
    </row>
    <row r="478" spans="1:17">
      <c r="A478">
        <v>477</v>
      </c>
      <c r="B478" t="s">
        <v>75</v>
      </c>
      <c r="C478" t="s">
        <v>76</v>
      </c>
      <c r="D478" t="s">
        <v>77</v>
      </c>
      <c r="E478" t="s">
        <v>93</v>
      </c>
      <c r="F478" t="s">
        <v>83</v>
      </c>
      <c r="G478" t="s">
        <v>73</v>
      </c>
      <c r="H478" t="s">
        <v>92</v>
      </c>
      <c r="I478">
        <v>60</v>
      </c>
      <c r="J478">
        <v>76473</v>
      </c>
      <c r="K478">
        <v>24</v>
      </c>
      <c r="L478">
        <v>14</v>
      </c>
      <c r="M478">
        <v>11</v>
      </c>
      <c r="N478">
        <v>4</v>
      </c>
      <c r="O478">
        <v>42</v>
      </c>
      <c r="P478" s="2">
        <v>39413</v>
      </c>
      <c r="Q478" t="s">
        <v>619</v>
      </c>
    </row>
    <row r="479" spans="1:17">
      <c r="A479">
        <v>478</v>
      </c>
      <c r="B479" t="s">
        <v>88</v>
      </c>
      <c r="C479" t="s">
        <v>76</v>
      </c>
      <c r="D479" t="s">
        <v>90</v>
      </c>
      <c r="E479" t="s">
        <v>91</v>
      </c>
      <c r="F479" t="s">
        <v>96</v>
      </c>
      <c r="G479" t="s">
        <v>79</v>
      </c>
      <c r="H479" t="s">
        <v>80</v>
      </c>
      <c r="I479">
        <v>55</v>
      </c>
      <c r="J479">
        <v>119388</v>
      </c>
      <c r="K479">
        <v>4</v>
      </c>
      <c r="L479">
        <v>3</v>
      </c>
      <c r="M479">
        <v>1</v>
      </c>
      <c r="N479">
        <v>3</v>
      </c>
      <c r="O479">
        <v>44</v>
      </c>
      <c r="P479" s="2">
        <v>45467</v>
      </c>
      <c r="Q479" t="s">
        <v>620</v>
      </c>
    </row>
    <row r="480" spans="1:17">
      <c r="A480">
        <v>479</v>
      </c>
      <c r="B480" t="s">
        <v>68</v>
      </c>
      <c r="C480" t="s">
        <v>85</v>
      </c>
      <c r="D480" t="s">
        <v>98</v>
      </c>
      <c r="E480" t="s">
        <v>82</v>
      </c>
      <c r="F480" t="s">
        <v>83</v>
      </c>
      <c r="G480" t="s">
        <v>73</v>
      </c>
      <c r="H480" t="s">
        <v>97</v>
      </c>
      <c r="I480">
        <v>49</v>
      </c>
      <c r="J480">
        <v>118330</v>
      </c>
      <c r="K480">
        <v>28</v>
      </c>
      <c r="L480">
        <v>10</v>
      </c>
      <c r="M480">
        <v>4</v>
      </c>
      <c r="N480">
        <v>5</v>
      </c>
      <c r="O480">
        <v>34</v>
      </c>
      <c r="P480" s="2">
        <v>43187</v>
      </c>
      <c r="Q480" t="s">
        <v>621</v>
      </c>
    </row>
    <row r="481" spans="1:17">
      <c r="A481">
        <v>480</v>
      </c>
      <c r="B481" t="s">
        <v>68</v>
      </c>
      <c r="C481" t="s">
        <v>76</v>
      </c>
      <c r="D481" t="s">
        <v>90</v>
      </c>
      <c r="E481" t="s">
        <v>91</v>
      </c>
      <c r="F481" t="s">
        <v>86</v>
      </c>
      <c r="G481" t="s">
        <v>73</v>
      </c>
      <c r="H481" t="s">
        <v>101</v>
      </c>
      <c r="I481">
        <v>58</v>
      </c>
      <c r="J481">
        <v>85751</v>
      </c>
      <c r="K481">
        <v>15</v>
      </c>
      <c r="L481">
        <v>3</v>
      </c>
      <c r="M481">
        <v>4</v>
      </c>
      <c r="N481">
        <v>3</v>
      </c>
      <c r="O481">
        <v>41</v>
      </c>
      <c r="P481" s="2">
        <v>40351</v>
      </c>
      <c r="Q481" t="s">
        <v>622</v>
      </c>
    </row>
    <row r="482" spans="1:17">
      <c r="A482">
        <v>481</v>
      </c>
      <c r="B482" t="s">
        <v>75</v>
      </c>
      <c r="C482" t="s">
        <v>76</v>
      </c>
      <c r="D482" t="s">
        <v>77</v>
      </c>
      <c r="E482" t="s">
        <v>82</v>
      </c>
      <c r="F482" t="s">
        <v>99</v>
      </c>
      <c r="G482" t="s">
        <v>87</v>
      </c>
      <c r="H482" t="s">
        <v>74</v>
      </c>
      <c r="I482">
        <v>28</v>
      </c>
      <c r="J482">
        <v>108915</v>
      </c>
      <c r="K482">
        <v>1</v>
      </c>
      <c r="L482">
        <v>12</v>
      </c>
      <c r="M482">
        <v>1</v>
      </c>
      <c r="N482">
        <v>8</v>
      </c>
      <c r="O482">
        <v>22</v>
      </c>
      <c r="P482" s="2">
        <v>43145</v>
      </c>
      <c r="Q482" t="s">
        <v>623</v>
      </c>
    </row>
    <row r="483" spans="1:17">
      <c r="A483">
        <v>482</v>
      </c>
      <c r="B483" t="s">
        <v>95</v>
      </c>
      <c r="C483" t="s">
        <v>85</v>
      </c>
      <c r="D483" t="s">
        <v>77</v>
      </c>
      <c r="E483" t="s">
        <v>71</v>
      </c>
      <c r="F483" t="s">
        <v>78</v>
      </c>
      <c r="G483" t="s">
        <v>87</v>
      </c>
      <c r="H483" t="s">
        <v>89</v>
      </c>
      <c r="I483">
        <v>25</v>
      </c>
      <c r="J483">
        <v>84254</v>
      </c>
      <c r="K483">
        <v>3</v>
      </c>
      <c r="L483">
        <v>17</v>
      </c>
      <c r="M483">
        <v>9</v>
      </c>
      <c r="N483">
        <v>7</v>
      </c>
      <c r="O483">
        <v>38</v>
      </c>
      <c r="P483" s="2">
        <v>39380</v>
      </c>
      <c r="Q483" t="s">
        <v>624</v>
      </c>
    </row>
    <row r="484" spans="1:17">
      <c r="A484">
        <v>483</v>
      </c>
      <c r="B484" t="s">
        <v>95</v>
      </c>
      <c r="C484" t="s">
        <v>69</v>
      </c>
      <c r="D484" t="s">
        <v>90</v>
      </c>
      <c r="E484" t="s">
        <v>93</v>
      </c>
      <c r="F484" t="s">
        <v>78</v>
      </c>
      <c r="G484" t="s">
        <v>79</v>
      </c>
      <c r="H484" t="s">
        <v>84</v>
      </c>
      <c r="I484">
        <v>58</v>
      </c>
      <c r="J484">
        <v>37006</v>
      </c>
      <c r="K484">
        <v>14</v>
      </c>
      <c r="L484">
        <v>5</v>
      </c>
      <c r="M484">
        <v>3</v>
      </c>
      <c r="N484">
        <v>3</v>
      </c>
      <c r="O484">
        <v>53</v>
      </c>
      <c r="P484" s="2">
        <v>36686</v>
      </c>
      <c r="Q484" t="s">
        <v>625</v>
      </c>
    </row>
    <row r="485" spans="1:17">
      <c r="A485">
        <v>484</v>
      </c>
      <c r="B485" t="s">
        <v>68</v>
      </c>
      <c r="C485" t="s">
        <v>85</v>
      </c>
      <c r="D485" t="s">
        <v>90</v>
      </c>
      <c r="E485" t="s">
        <v>91</v>
      </c>
      <c r="F485" t="s">
        <v>96</v>
      </c>
      <c r="G485" t="s">
        <v>79</v>
      </c>
      <c r="H485" t="s">
        <v>89</v>
      </c>
      <c r="I485">
        <v>22</v>
      </c>
      <c r="J485">
        <v>104218</v>
      </c>
      <c r="K485">
        <v>38</v>
      </c>
      <c r="L485">
        <v>9</v>
      </c>
      <c r="M485">
        <v>5</v>
      </c>
      <c r="N485">
        <v>9</v>
      </c>
      <c r="O485">
        <v>54</v>
      </c>
      <c r="P485" s="2">
        <v>41522</v>
      </c>
      <c r="Q485" t="s">
        <v>626</v>
      </c>
    </row>
    <row r="486" spans="1:17">
      <c r="A486">
        <v>485</v>
      </c>
      <c r="B486" t="s">
        <v>68</v>
      </c>
      <c r="C486" t="s">
        <v>76</v>
      </c>
      <c r="D486" t="s">
        <v>90</v>
      </c>
      <c r="E486" t="s">
        <v>93</v>
      </c>
      <c r="F486" t="s">
        <v>86</v>
      </c>
      <c r="G486" t="s">
        <v>73</v>
      </c>
      <c r="H486" t="s">
        <v>89</v>
      </c>
      <c r="I486">
        <v>22</v>
      </c>
      <c r="J486">
        <v>95344</v>
      </c>
      <c r="K486">
        <v>1</v>
      </c>
      <c r="L486">
        <v>7</v>
      </c>
      <c r="M486">
        <v>6</v>
      </c>
      <c r="N486">
        <v>5</v>
      </c>
      <c r="O486">
        <v>20</v>
      </c>
      <c r="P486" s="2">
        <v>39872</v>
      </c>
      <c r="Q486" t="s">
        <v>627</v>
      </c>
    </row>
    <row r="487" spans="1:17">
      <c r="A487">
        <v>486</v>
      </c>
      <c r="B487" t="s">
        <v>100</v>
      </c>
      <c r="C487" t="s">
        <v>85</v>
      </c>
      <c r="D487" t="s">
        <v>70</v>
      </c>
      <c r="E487" t="s">
        <v>82</v>
      </c>
      <c r="F487" t="s">
        <v>72</v>
      </c>
      <c r="G487" t="s">
        <v>79</v>
      </c>
      <c r="H487" t="s">
        <v>97</v>
      </c>
      <c r="I487">
        <v>41</v>
      </c>
      <c r="J487">
        <v>63840</v>
      </c>
      <c r="K487">
        <v>38</v>
      </c>
      <c r="L487">
        <v>4</v>
      </c>
      <c r="M487">
        <v>8</v>
      </c>
      <c r="N487">
        <v>9</v>
      </c>
      <c r="O487">
        <v>40</v>
      </c>
      <c r="P487" s="2">
        <v>35851</v>
      </c>
      <c r="Q487" t="s">
        <v>628</v>
      </c>
    </row>
    <row r="488" spans="1:17">
      <c r="A488">
        <v>487</v>
      </c>
      <c r="B488" t="s">
        <v>88</v>
      </c>
      <c r="C488" t="s">
        <v>69</v>
      </c>
      <c r="D488" t="s">
        <v>98</v>
      </c>
      <c r="E488" t="s">
        <v>93</v>
      </c>
      <c r="F488" t="s">
        <v>86</v>
      </c>
      <c r="G488" t="s">
        <v>73</v>
      </c>
      <c r="H488" t="s">
        <v>74</v>
      </c>
      <c r="I488">
        <v>40</v>
      </c>
      <c r="J488">
        <v>62430</v>
      </c>
      <c r="K488">
        <v>38</v>
      </c>
      <c r="L488">
        <v>13</v>
      </c>
      <c r="M488">
        <v>6</v>
      </c>
      <c r="N488">
        <v>7</v>
      </c>
      <c r="O488">
        <v>48</v>
      </c>
      <c r="P488" s="2">
        <v>39558</v>
      </c>
      <c r="Q488" t="s">
        <v>629</v>
      </c>
    </row>
    <row r="489" spans="1:17">
      <c r="A489">
        <v>488</v>
      </c>
      <c r="B489" t="s">
        <v>102</v>
      </c>
      <c r="C489" t="s">
        <v>85</v>
      </c>
      <c r="D489" t="s">
        <v>90</v>
      </c>
      <c r="E489" t="s">
        <v>93</v>
      </c>
      <c r="F489" t="s">
        <v>78</v>
      </c>
      <c r="G489" t="s">
        <v>73</v>
      </c>
      <c r="H489" t="s">
        <v>80</v>
      </c>
      <c r="I489">
        <v>50</v>
      </c>
      <c r="J489">
        <v>53091</v>
      </c>
      <c r="K489">
        <v>21</v>
      </c>
      <c r="L489">
        <v>13</v>
      </c>
      <c r="M489">
        <v>3</v>
      </c>
      <c r="N489">
        <v>7</v>
      </c>
      <c r="O489">
        <v>25</v>
      </c>
      <c r="P489" s="2">
        <v>44223</v>
      </c>
      <c r="Q489" t="s">
        <v>630</v>
      </c>
    </row>
    <row r="490" spans="1:17">
      <c r="A490">
        <v>489</v>
      </c>
      <c r="B490" t="s">
        <v>95</v>
      </c>
      <c r="C490" t="s">
        <v>76</v>
      </c>
      <c r="D490" t="s">
        <v>90</v>
      </c>
      <c r="E490" t="s">
        <v>91</v>
      </c>
      <c r="F490" t="s">
        <v>78</v>
      </c>
      <c r="G490" t="s">
        <v>79</v>
      </c>
      <c r="H490" t="s">
        <v>89</v>
      </c>
      <c r="I490">
        <v>31</v>
      </c>
      <c r="J490">
        <v>62983</v>
      </c>
      <c r="K490">
        <v>29</v>
      </c>
      <c r="L490">
        <v>10</v>
      </c>
      <c r="M490">
        <v>6</v>
      </c>
      <c r="N490">
        <v>6</v>
      </c>
      <c r="O490">
        <v>56</v>
      </c>
      <c r="P490" s="2">
        <v>40740</v>
      </c>
      <c r="Q490" t="s">
        <v>631</v>
      </c>
    </row>
    <row r="491" spans="1:17">
      <c r="A491">
        <v>490</v>
      </c>
      <c r="B491" t="s">
        <v>68</v>
      </c>
      <c r="C491" t="s">
        <v>69</v>
      </c>
      <c r="D491" t="s">
        <v>90</v>
      </c>
      <c r="E491" t="s">
        <v>71</v>
      </c>
      <c r="F491" t="s">
        <v>99</v>
      </c>
      <c r="G491" t="s">
        <v>73</v>
      </c>
      <c r="H491" t="s">
        <v>89</v>
      </c>
      <c r="I491">
        <v>39</v>
      </c>
      <c r="J491">
        <v>53989</v>
      </c>
      <c r="K491">
        <v>5</v>
      </c>
      <c r="L491">
        <v>18</v>
      </c>
      <c r="M491">
        <v>1</v>
      </c>
      <c r="N491">
        <v>2</v>
      </c>
      <c r="O491">
        <v>20</v>
      </c>
      <c r="P491" s="2">
        <v>41497</v>
      </c>
      <c r="Q491" t="s">
        <v>632</v>
      </c>
    </row>
    <row r="492" spans="1:17">
      <c r="A492">
        <v>491</v>
      </c>
      <c r="B492" t="s">
        <v>100</v>
      </c>
      <c r="C492" t="s">
        <v>76</v>
      </c>
      <c r="D492" t="s">
        <v>77</v>
      </c>
      <c r="E492" t="s">
        <v>93</v>
      </c>
      <c r="F492" t="s">
        <v>86</v>
      </c>
      <c r="G492" t="s">
        <v>87</v>
      </c>
      <c r="H492" t="s">
        <v>92</v>
      </c>
      <c r="I492">
        <v>49</v>
      </c>
      <c r="J492">
        <v>105451</v>
      </c>
      <c r="K492">
        <v>10</v>
      </c>
      <c r="L492">
        <v>17</v>
      </c>
      <c r="M492">
        <v>4</v>
      </c>
      <c r="N492">
        <v>9</v>
      </c>
      <c r="O492">
        <v>20</v>
      </c>
      <c r="P492" s="2">
        <v>40969</v>
      </c>
      <c r="Q492" t="s">
        <v>633</v>
      </c>
    </row>
    <row r="493" spans="1:17">
      <c r="A493">
        <v>492</v>
      </c>
      <c r="B493" t="s">
        <v>81</v>
      </c>
      <c r="C493" t="s">
        <v>69</v>
      </c>
      <c r="D493" t="s">
        <v>77</v>
      </c>
      <c r="E493" t="s">
        <v>71</v>
      </c>
      <c r="F493" t="s">
        <v>86</v>
      </c>
      <c r="G493" t="s">
        <v>79</v>
      </c>
      <c r="H493" t="s">
        <v>97</v>
      </c>
      <c r="I493">
        <v>56</v>
      </c>
      <c r="J493">
        <v>48990</v>
      </c>
      <c r="K493">
        <v>28</v>
      </c>
      <c r="L493">
        <v>13</v>
      </c>
      <c r="M493">
        <v>6</v>
      </c>
      <c r="N493">
        <v>6</v>
      </c>
      <c r="O493">
        <v>46</v>
      </c>
      <c r="P493" s="2">
        <v>39624</v>
      </c>
      <c r="Q493" t="s">
        <v>634</v>
      </c>
    </row>
    <row r="494" spans="1:17">
      <c r="A494">
        <v>493</v>
      </c>
      <c r="B494" t="s">
        <v>100</v>
      </c>
      <c r="C494" t="s">
        <v>69</v>
      </c>
      <c r="D494" t="s">
        <v>70</v>
      </c>
      <c r="E494" t="s">
        <v>82</v>
      </c>
      <c r="F494" t="s">
        <v>78</v>
      </c>
      <c r="G494" t="s">
        <v>87</v>
      </c>
      <c r="H494" t="s">
        <v>97</v>
      </c>
      <c r="I494">
        <v>64</v>
      </c>
      <c r="J494">
        <v>110360</v>
      </c>
      <c r="K494">
        <v>21</v>
      </c>
      <c r="L494">
        <v>17</v>
      </c>
      <c r="M494">
        <v>7</v>
      </c>
      <c r="N494">
        <v>8</v>
      </c>
      <c r="O494">
        <v>40</v>
      </c>
      <c r="P494" s="2">
        <v>41421</v>
      </c>
      <c r="Q494" t="s">
        <v>635</v>
      </c>
    </row>
    <row r="495" spans="1:17">
      <c r="A495">
        <v>494</v>
      </c>
      <c r="B495" t="s">
        <v>95</v>
      </c>
      <c r="C495" t="s">
        <v>85</v>
      </c>
      <c r="D495" t="s">
        <v>98</v>
      </c>
      <c r="E495" t="s">
        <v>93</v>
      </c>
      <c r="F495" t="s">
        <v>72</v>
      </c>
      <c r="G495" t="s">
        <v>79</v>
      </c>
      <c r="H495" t="s">
        <v>80</v>
      </c>
      <c r="I495">
        <v>52</v>
      </c>
      <c r="J495">
        <v>66081</v>
      </c>
      <c r="K495">
        <v>7</v>
      </c>
      <c r="L495">
        <v>4</v>
      </c>
      <c r="M495">
        <v>11</v>
      </c>
      <c r="N495">
        <v>1</v>
      </c>
      <c r="O495">
        <v>35</v>
      </c>
      <c r="P495" s="2">
        <v>41518</v>
      </c>
      <c r="Q495" t="s">
        <v>636</v>
      </c>
    </row>
    <row r="496" spans="1:17">
      <c r="A496">
        <v>495</v>
      </c>
      <c r="B496" t="s">
        <v>95</v>
      </c>
      <c r="C496" t="s">
        <v>85</v>
      </c>
      <c r="D496" t="s">
        <v>70</v>
      </c>
      <c r="E496" t="s">
        <v>91</v>
      </c>
      <c r="F496" t="s">
        <v>96</v>
      </c>
      <c r="G496" t="s">
        <v>73</v>
      </c>
      <c r="H496" t="s">
        <v>84</v>
      </c>
      <c r="I496">
        <v>48</v>
      </c>
      <c r="J496">
        <v>41033</v>
      </c>
      <c r="K496">
        <v>3</v>
      </c>
      <c r="L496">
        <v>1</v>
      </c>
      <c r="M496">
        <v>13</v>
      </c>
      <c r="N496">
        <v>5</v>
      </c>
      <c r="O496">
        <v>59</v>
      </c>
      <c r="P496" s="2">
        <v>42873</v>
      </c>
      <c r="Q496" t="s">
        <v>637</v>
      </c>
    </row>
    <row r="497" spans="1:17">
      <c r="A497">
        <v>496</v>
      </c>
      <c r="B497" t="s">
        <v>100</v>
      </c>
      <c r="C497" t="s">
        <v>76</v>
      </c>
      <c r="D497" t="s">
        <v>98</v>
      </c>
      <c r="E497" t="s">
        <v>82</v>
      </c>
      <c r="F497" t="s">
        <v>94</v>
      </c>
      <c r="G497" t="s">
        <v>79</v>
      </c>
      <c r="H497" t="s">
        <v>101</v>
      </c>
      <c r="I497">
        <v>32</v>
      </c>
      <c r="J497">
        <v>46241</v>
      </c>
      <c r="K497">
        <v>20</v>
      </c>
      <c r="L497">
        <v>1</v>
      </c>
      <c r="M497">
        <v>11</v>
      </c>
      <c r="N497">
        <v>1</v>
      </c>
      <c r="O497">
        <v>45</v>
      </c>
      <c r="P497" s="2">
        <v>37308</v>
      </c>
      <c r="Q497" t="s">
        <v>638</v>
      </c>
    </row>
    <row r="498" spans="1:17">
      <c r="A498">
        <v>497</v>
      </c>
      <c r="B498" t="s">
        <v>102</v>
      </c>
      <c r="C498" t="s">
        <v>85</v>
      </c>
      <c r="D498" t="s">
        <v>77</v>
      </c>
      <c r="E498" t="s">
        <v>82</v>
      </c>
      <c r="F498" t="s">
        <v>96</v>
      </c>
      <c r="G498" t="s">
        <v>87</v>
      </c>
      <c r="H498" t="s">
        <v>92</v>
      </c>
      <c r="I498">
        <v>59</v>
      </c>
      <c r="J498">
        <v>35939</v>
      </c>
      <c r="K498">
        <v>19</v>
      </c>
      <c r="L498">
        <v>15</v>
      </c>
      <c r="M498">
        <v>10</v>
      </c>
      <c r="N498">
        <v>8</v>
      </c>
      <c r="O498">
        <v>35</v>
      </c>
      <c r="P498" s="2">
        <v>36681</v>
      </c>
      <c r="Q498" t="s">
        <v>639</v>
      </c>
    </row>
    <row r="499" spans="1:17">
      <c r="A499">
        <v>498</v>
      </c>
      <c r="B499" t="s">
        <v>75</v>
      </c>
      <c r="C499" t="s">
        <v>85</v>
      </c>
      <c r="D499" t="s">
        <v>77</v>
      </c>
      <c r="E499" t="s">
        <v>91</v>
      </c>
      <c r="F499" t="s">
        <v>86</v>
      </c>
      <c r="G499" t="s">
        <v>73</v>
      </c>
      <c r="H499" t="s">
        <v>97</v>
      </c>
      <c r="I499">
        <v>26</v>
      </c>
      <c r="J499">
        <v>77562</v>
      </c>
      <c r="K499">
        <v>35</v>
      </c>
      <c r="L499">
        <v>13</v>
      </c>
      <c r="M499">
        <v>3</v>
      </c>
      <c r="N499">
        <v>8</v>
      </c>
      <c r="O499">
        <v>47</v>
      </c>
      <c r="P499" s="2">
        <v>38784</v>
      </c>
      <c r="Q499" t="s">
        <v>640</v>
      </c>
    </row>
    <row r="500" spans="1:17">
      <c r="A500">
        <v>499</v>
      </c>
      <c r="B500" t="s">
        <v>95</v>
      </c>
      <c r="C500" t="s">
        <v>69</v>
      </c>
      <c r="D500" t="s">
        <v>77</v>
      </c>
      <c r="E500" t="s">
        <v>93</v>
      </c>
      <c r="F500" t="s">
        <v>96</v>
      </c>
      <c r="G500" t="s">
        <v>79</v>
      </c>
      <c r="H500" t="s">
        <v>92</v>
      </c>
      <c r="I500">
        <v>29</v>
      </c>
      <c r="J500">
        <v>65063</v>
      </c>
      <c r="K500">
        <v>4</v>
      </c>
      <c r="L500">
        <v>17</v>
      </c>
      <c r="M500">
        <v>9</v>
      </c>
      <c r="N500">
        <v>1</v>
      </c>
      <c r="O500">
        <v>20</v>
      </c>
      <c r="P500" s="2">
        <v>37331</v>
      </c>
      <c r="Q500" t="s">
        <v>641</v>
      </c>
    </row>
    <row r="501" spans="1:17">
      <c r="A501">
        <v>500</v>
      </c>
      <c r="B501" t="s">
        <v>100</v>
      </c>
      <c r="C501" t="s">
        <v>85</v>
      </c>
      <c r="D501" t="s">
        <v>70</v>
      </c>
      <c r="E501" t="s">
        <v>93</v>
      </c>
      <c r="F501" t="s">
        <v>78</v>
      </c>
      <c r="G501" t="s">
        <v>79</v>
      </c>
      <c r="H501" t="s">
        <v>97</v>
      </c>
      <c r="I501">
        <v>55</v>
      </c>
      <c r="J501">
        <v>106721</v>
      </c>
      <c r="K501">
        <v>5</v>
      </c>
      <c r="L501">
        <v>8</v>
      </c>
      <c r="M501">
        <v>12</v>
      </c>
      <c r="N501">
        <v>9</v>
      </c>
      <c r="O501">
        <v>55</v>
      </c>
      <c r="P501" s="2">
        <v>40595</v>
      </c>
      <c r="Q501" t="s">
        <v>642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D23F8-9A07-4BF8-B9D2-ED2EFE707CF4}">
  <dimension ref="B2:L31"/>
  <sheetViews>
    <sheetView zoomScale="160" zoomScaleNormal="160" workbookViewId="0">
      <selection activeCell="E22" sqref="E22"/>
    </sheetView>
  </sheetViews>
  <sheetFormatPr defaultRowHeight="14.25"/>
  <cols>
    <col min="2" max="2" width="15.06640625" bestFit="1" customWidth="1"/>
    <col min="3" max="3" width="11.59765625" bestFit="1" customWidth="1"/>
    <col min="4" max="4" width="11.53125" bestFit="1" customWidth="1"/>
  </cols>
  <sheetData>
    <row r="2" spans="2:12">
      <c r="B2" s="32" t="s">
        <v>676</v>
      </c>
      <c r="C2" s="32"/>
      <c r="D2" s="32"/>
      <c r="E2" s="32"/>
      <c r="F2" s="32"/>
      <c r="G2" s="32"/>
      <c r="H2" s="32"/>
    </row>
    <row r="3" spans="2:12">
      <c r="B3" s="32"/>
      <c r="C3" s="32"/>
      <c r="D3" s="32"/>
      <c r="E3" s="32"/>
      <c r="F3" s="32"/>
      <c r="G3" s="32"/>
      <c r="H3" s="32"/>
    </row>
    <row r="4" spans="2:12">
      <c r="B4" s="32"/>
      <c r="C4" s="32"/>
      <c r="D4" s="32"/>
      <c r="E4" s="32"/>
      <c r="F4" s="32"/>
      <c r="G4" s="32"/>
      <c r="H4" s="32"/>
    </row>
    <row r="6" spans="2:12">
      <c r="L6" t="s">
        <v>684</v>
      </c>
    </row>
    <row r="7" spans="2:12">
      <c r="B7" t="s">
        <v>677</v>
      </c>
      <c r="C7" t="s">
        <v>679</v>
      </c>
      <c r="L7" t="s">
        <v>685</v>
      </c>
    </row>
    <row r="8" spans="2:12">
      <c r="C8" t="s">
        <v>678</v>
      </c>
    </row>
    <row r="11" spans="2:12">
      <c r="B11" s="13" t="s">
        <v>680</v>
      </c>
      <c r="C11" t="s">
        <v>682</v>
      </c>
      <c r="D11" t="s">
        <v>686</v>
      </c>
      <c r="G11" t="s">
        <v>683</v>
      </c>
      <c r="H11" t="s">
        <v>683</v>
      </c>
      <c r="J11" s="4"/>
      <c r="K11" s="5"/>
      <c r="L11" s="6"/>
    </row>
    <row r="12" spans="2:12">
      <c r="B12" s="14" t="s">
        <v>68</v>
      </c>
      <c r="C12">
        <v>5234119</v>
      </c>
      <c r="D12">
        <v>104682.38</v>
      </c>
      <c r="G12">
        <f>GETPIVOTDATA("Salary",$B$11,"Department","Customer Support")*0.02</f>
        <v>104682.38</v>
      </c>
      <c r="H12">
        <f>C12*0.02</f>
        <v>104682.38</v>
      </c>
      <c r="J12" s="7"/>
      <c r="K12" s="8"/>
      <c r="L12" s="9"/>
    </row>
    <row r="13" spans="2:12">
      <c r="B13" s="14" t="s">
        <v>95</v>
      </c>
      <c r="C13">
        <v>4827473</v>
      </c>
      <c r="D13">
        <v>96549.46</v>
      </c>
      <c r="G13">
        <f t="shared" ref="G13:G18" si="0">GETPIVOTDATA("Salary",$B$11,"Department","Customer Support")*0.02</f>
        <v>104682.38</v>
      </c>
      <c r="H13">
        <f t="shared" ref="H13:H18" si="1">C13*0.02</f>
        <v>96549.46</v>
      </c>
      <c r="J13" s="7"/>
      <c r="K13" s="8"/>
      <c r="L13" s="9"/>
    </row>
    <row r="14" spans="2:12">
      <c r="B14" s="14" t="s">
        <v>81</v>
      </c>
      <c r="C14">
        <v>4536135</v>
      </c>
      <c r="D14">
        <v>90722.7</v>
      </c>
      <c r="G14">
        <f t="shared" si="0"/>
        <v>104682.38</v>
      </c>
      <c r="H14">
        <f t="shared" si="1"/>
        <v>90722.7</v>
      </c>
      <c r="J14" s="7"/>
      <c r="K14" s="8"/>
      <c r="L14" s="9"/>
    </row>
    <row r="15" spans="2:12">
      <c r="B15" s="14" t="s">
        <v>102</v>
      </c>
      <c r="C15">
        <v>6079030</v>
      </c>
      <c r="D15">
        <v>121580.6</v>
      </c>
      <c r="G15">
        <f t="shared" si="0"/>
        <v>104682.38</v>
      </c>
      <c r="H15">
        <f t="shared" si="1"/>
        <v>121580.6</v>
      </c>
      <c r="J15" s="7"/>
      <c r="K15" s="8"/>
      <c r="L15" s="9"/>
    </row>
    <row r="16" spans="2:12">
      <c r="B16" s="14" t="s">
        <v>100</v>
      </c>
      <c r="C16">
        <v>5349648</v>
      </c>
      <c r="D16">
        <v>106992.96000000001</v>
      </c>
      <c r="G16">
        <f t="shared" si="0"/>
        <v>104682.38</v>
      </c>
      <c r="H16">
        <f t="shared" si="1"/>
        <v>106992.96000000001</v>
      </c>
      <c r="J16" s="7"/>
      <c r="K16" s="8"/>
      <c r="L16" s="9"/>
    </row>
    <row r="17" spans="2:12">
      <c r="B17" s="14" t="s">
        <v>88</v>
      </c>
      <c r="C17">
        <v>5459033</v>
      </c>
      <c r="D17">
        <v>109180.66</v>
      </c>
      <c r="G17">
        <f t="shared" si="0"/>
        <v>104682.38</v>
      </c>
      <c r="H17">
        <f t="shared" si="1"/>
        <v>109180.66</v>
      </c>
      <c r="J17" s="7"/>
      <c r="K17" s="8"/>
      <c r="L17" s="9"/>
    </row>
    <row r="18" spans="2:12">
      <c r="B18" s="14" t="s">
        <v>75</v>
      </c>
      <c r="C18">
        <v>5628667</v>
      </c>
      <c r="D18">
        <v>112573.34</v>
      </c>
      <c r="G18">
        <f t="shared" si="0"/>
        <v>104682.38</v>
      </c>
      <c r="H18">
        <f t="shared" si="1"/>
        <v>112573.34</v>
      </c>
      <c r="J18" s="7"/>
      <c r="K18" s="8"/>
      <c r="L18" s="9"/>
    </row>
    <row r="19" spans="2:12">
      <c r="B19" s="14" t="s">
        <v>681</v>
      </c>
      <c r="C19">
        <v>37114105</v>
      </c>
      <c r="D19">
        <v>742282.1</v>
      </c>
      <c r="J19" s="7"/>
      <c r="K19" s="8"/>
      <c r="L19" s="9"/>
    </row>
    <row r="20" spans="2:12">
      <c r="J20" s="7"/>
      <c r="K20" s="8"/>
      <c r="L20" s="9"/>
    </row>
    <row r="21" spans="2:12">
      <c r="J21" s="7"/>
      <c r="K21" s="8"/>
      <c r="L21" s="9"/>
    </row>
    <row r="22" spans="2:12">
      <c r="J22" s="7"/>
      <c r="K22" s="8"/>
      <c r="L22" s="9"/>
    </row>
    <row r="23" spans="2:12">
      <c r="B23" s="13" t="s">
        <v>680</v>
      </c>
      <c r="C23" t="s">
        <v>686</v>
      </c>
      <c r="J23" s="7"/>
      <c r="K23" s="8"/>
      <c r="L23" s="9"/>
    </row>
    <row r="24" spans="2:12">
      <c r="B24" s="14" t="s">
        <v>74</v>
      </c>
      <c r="C24">
        <v>100469.18000000001</v>
      </c>
      <c r="J24" s="7"/>
      <c r="K24" s="8"/>
      <c r="L24" s="9"/>
    </row>
    <row r="25" spans="2:12">
      <c r="B25" s="14" t="s">
        <v>84</v>
      </c>
      <c r="C25">
        <v>103147.2</v>
      </c>
      <c r="J25" s="7"/>
      <c r="K25" s="8"/>
      <c r="L25" s="9"/>
    </row>
    <row r="26" spans="2:12">
      <c r="B26" s="14" t="s">
        <v>80</v>
      </c>
      <c r="C26">
        <v>118706.98</v>
      </c>
      <c r="J26" s="7"/>
      <c r="K26" s="8"/>
      <c r="L26" s="9"/>
    </row>
    <row r="27" spans="2:12">
      <c r="B27" s="14" t="s">
        <v>89</v>
      </c>
      <c r="C27">
        <v>97006.94</v>
      </c>
      <c r="J27" s="7"/>
      <c r="K27" s="8"/>
      <c r="L27" s="9"/>
    </row>
    <row r="28" spans="2:12">
      <c r="B28" s="14" t="s">
        <v>101</v>
      </c>
      <c r="C28">
        <v>95994.94</v>
      </c>
      <c r="J28" s="10"/>
      <c r="K28" s="11"/>
      <c r="L28" s="12"/>
    </row>
    <row r="29" spans="2:12">
      <c r="B29" s="14" t="s">
        <v>97</v>
      </c>
      <c r="C29">
        <v>108993.24</v>
      </c>
    </row>
    <row r="30" spans="2:12">
      <c r="B30" s="14" t="s">
        <v>92</v>
      </c>
      <c r="C30">
        <v>117963.62</v>
      </c>
    </row>
    <row r="31" spans="2:12">
      <c r="B31" s="14" t="s">
        <v>681</v>
      </c>
      <c r="C31">
        <v>742282.1</v>
      </c>
    </row>
  </sheetData>
  <mergeCells count="1">
    <mergeCell ref="B2:H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8FD29-3431-41C2-8BF3-067BD4987EC1}">
  <dimension ref="B2:I16"/>
  <sheetViews>
    <sheetView topLeftCell="A4" zoomScale="145" zoomScaleNormal="145" workbookViewId="0">
      <selection activeCell="C21" sqref="C21"/>
    </sheetView>
  </sheetViews>
  <sheetFormatPr defaultRowHeight="14.25"/>
  <cols>
    <col min="1" max="1" width="3.86328125" customWidth="1"/>
    <col min="2" max="2" width="15.06640625" bestFit="1" customWidth="1"/>
    <col min="3" max="3" width="17.796875" bestFit="1" customWidth="1"/>
    <col min="5" max="5" width="11.9296875" bestFit="1" customWidth="1"/>
    <col min="6" max="6" width="14.46484375" bestFit="1" customWidth="1"/>
    <col min="8" max="8" width="11.9296875" bestFit="1" customWidth="1"/>
    <col min="9" max="9" width="11.19921875" bestFit="1" customWidth="1"/>
  </cols>
  <sheetData>
    <row r="2" spans="2:9">
      <c r="B2" s="32" t="s">
        <v>687</v>
      </c>
      <c r="C2" s="32"/>
      <c r="D2" s="32"/>
      <c r="E2" s="32"/>
      <c r="F2" s="32"/>
    </row>
    <row r="3" spans="2:9">
      <c r="B3" s="32"/>
      <c r="C3" s="32"/>
      <c r="D3" s="32"/>
      <c r="E3" s="32"/>
      <c r="F3" s="32"/>
    </row>
    <row r="4" spans="2:9">
      <c r="B4" s="32"/>
      <c r="C4" s="32"/>
      <c r="D4" s="32"/>
      <c r="E4" s="32"/>
      <c r="F4" s="32"/>
    </row>
    <row r="6" spans="2:9">
      <c r="B6" s="13" t="s">
        <v>55</v>
      </c>
      <c r="C6" t="s">
        <v>689</v>
      </c>
      <c r="E6" s="13" t="s">
        <v>55</v>
      </c>
      <c r="F6" t="s">
        <v>689</v>
      </c>
      <c r="H6" s="13" t="s">
        <v>55</v>
      </c>
      <c r="I6" t="s">
        <v>689</v>
      </c>
    </row>
    <row r="8" spans="2:9">
      <c r="B8" s="13" t="s">
        <v>680</v>
      </c>
      <c r="C8" t="s">
        <v>688</v>
      </c>
      <c r="E8" s="13" t="s">
        <v>680</v>
      </c>
      <c r="F8" t="s">
        <v>690</v>
      </c>
      <c r="H8" s="13" t="s">
        <v>680</v>
      </c>
      <c r="I8" t="s">
        <v>696</v>
      </c>
    </row>
    <row r="9" spans="2:9">
      <c r="B9" s="14" t="s">
        <v>68</v>
      </c>
      <c r="C9">
        <v>72</v>
      </c>
      <c r="E9" s="14" t="s">
        <v>77</v>
      </c>
      <c r="F9" s="15">
        <v>72716.666666666672</v>
      </c>
      <c r="H9" s="14" t="s">
        <v>691</v>
      </c>
      <c r="I9">
        <v>119400</v>
      </c>
    </row>
    <row r="10" spans="2:9">
      <c r="B10" s="14" t="s">
        <v>95</v>
      </c>
      <c r="C10">
        <v>64</v>
      </c>
      <c r="E10" s="14" t="s">
        <v>90</v>
      </c>
      <c r="F10" s="15">
        <v>73658.607692307691</v>
      </c>
      <c r="H10" s="14" t="s">
        <v>692</v>
      </c>
      <c r="I10">
        <v>119571</v>
      </c>
    </row>
    <row r="11" spans="2:9">
      <c r="B11" s="14" t="s">
        <v>81</v>
      </c>
      <c r="C11">
        <v>57</v>
      </c>
      <c r="E11" s="14" t="s">
        <v>98</v>
      </c>
      <c r="F11" s="15">
        <v>75797.894308943083</v>
      </c>
      <c r="H11" s="14" t="s">
        <v>693</v>
      </c>
      <c r="I11">
        <v>119963</v>
      </c>
    </row>
    <row r="12" spans="2:9">
      <c r="B12" s="14" t="s">
        <v>102</v>
      </c>
      <c r="C12">
        <v>81</v>
      </c>
      <c r="E12" s="14" t="s">
        <v>70</v>
      </c>
      <c r="F12" s="15">
        <v>74987.455357142855</v>
      </c>
      <c r="H12" s="14" t="s">
        <v>694</v>
      </c>
      <c r="I12">
        <v>119833</v>
      </c>
    </row>
    <row r="13" spans="2:9">
      <c r="B13" s="14" t="s">
        <v>100</v>
      </c>
      <c r="C13">
        <v>73</v>
      </c>
      <c r="E13" s="14" t="s">
        <v>681</v>
      </c>
      <c r="F13" s="15">
        <v>74228.210000000006</v>
      </c>
      <c r="H13" s="14" t="s">
        <v>695</v>
      </c>
      <c r="I13">
        <v>119859</v>
      </c>
    </row>
    <row r="14" spans="2:9">
      <c r="B14" s="14" t="s">
        <v>88</v>
      </c>
      <c r="C14">
        <v>71</v>
      </c>
      <c r="H14" s="14" t="s">
        <v>681</v>
      </c>
      <c r="I14">
        <v>119963</v>
      </c>
    </row>
    <row r="15" spans="2:9">
      <c r="B15" s="14" t="s">
        <v>75</v>
      </c>
      <c r="C15">
        <v>82</v>
      </c>
    </row>
    <row r="16" spans="2:9">
      <c r="B16" s="14" t="s">
        <v>681</v>
      </c>
      <c r="C16">
        <v>500</v>
      </c>
    </row>
  </sheetData>
  <mergeCells count="1">
    <mergeCell ref="B2:F4"/>
  </mergeCells>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D50F-06FF-41A4-A06E-EEB8C503F86A}">
  <dimension ref="B3:M435"/>
  <sheetViews>
    <sheetView topLeftCell="A3" zoomScale="115" zoomScaleNormal="115" workbookViewId="0">
      <selection activeCell="P25" sqref="P25"/>
    </sheetView>
  </sheetViews>
  <sheetFormatPr defaultRowHeight="14.25"/>
  <cols>
    <col min="2" max="2" width="12.33203125" bestFit="1" customWidth="1"/>
    <col min="3" max="3" width="14.59765625" bestFit="1" customWidth="1"/>
    <col min="12" max="12" width="9.9296875" bestFit="1" customWidth="1"/>
    <col min="13" max="13" width="13.796875" bestFit="1" customWidth="1"/>
  </cols>
  <sheetData>
    <row r="3" spans="2:13">
      <c r="B3" s="13" t="s">
        <v>680</v>
      </c>
      <c r="C3" t="s">
        <v>728</v>
      </c>
      <c r="L3" t="s">
        <v>680</v>
      </c>
      <c r="M3" t="s">
        <v>728</v>
      </c>
    </row>
    <row r="4" spans="2:13">
      <c r="B4" s="14" t="s">
        <v>697</v>
      </c>
      <c r="C4">
        <v>1</v>
      </c>
      <c r="L4" t="s">
        <v>697</v>
      </c>
      <c r="M4">
        <v>1</v>
      </c>
    </row>
    <row r="5" spans="2:13">
      <c r="B5" s="16" t="s">
        <v>741</v>
      </c>
      <c r="C5">
        <v>1</v>
      </c>
      <c r="L5" t="s">
        <v>698</v>
      </c>
      <c r="M5">
        <v>17</v>
      </c>
    </row>
    <row r="6" spans="2:13">
      <c r="B6" s="17" t="s">
        <v>729</v>
      </c>
      <c r="C6">
        <v>1</v>
      </c>
      <c r="L6" t="s">
        <v>699</v>
      </c>
      <c r="M6">
        <v>22</v>
      </c>
    </row>
    <row r="7" spans="2:13">
      <c r="B7" s="14" t="s">
        <v>698</v>
      </c>
      <c r="C7">
        <v>17</v>
      </c>
      <c r="L7" t="s">
        <v>700</v>
      </c>
      <c r="M7">
        <v>12</v>
      </c>
    </row>
    <row r="8" spans="2:13">
      <c r="B8" s="16" t="s">
        <v>742</v>
      </c>
      <c r="C8">
        <v>6</v>
      </c>
      <c r="L8" t="s">
        <v>701</v>
      </c>
      <c r="M8">
        <v>13</v>
      </c>
    </row>
    <row r="9" spans="2:13">
      <c r="B9" s="17" t="s">
        <v>730</v>
      </c>
      <c r="C9">
        <v>1</v>
      </c>
      <c r="L9" t="s">
        <v>702</v>
      </c>
      <c r="M9">
        <v>13</v>
      </c>
    </row>
    <row r="10" spans="2:13">
      <c r="B10" s="17" t="s">
        <v>731</v>
      </c>
      <c r="C10">
        <v>1</v>
      </c>
      <c r="L10" t="s">
        <v>703</v>
      </c>
      <c r="M10">
        <v>21</v>
      </c>
    </row>
    <row r="11" spans="2:13">
      <c r="B11" s="17" t="s">
        <v>732</v>
      </c>
      <c r="C11">
        <v>4</v>
      </c>
      <c r="L11" t="s">
        <v>704</v>
      </c>
      <c r="M11">
        <v>12</v>
      </c>
    </row>
    <row r="12" spans="2:13">
      <c r="B12" s="16" t="s">
        <v>743</v>
      </c>
      <c r="C12">
        <v>5</v>
      </c>
      <c r="L12" t="s">
        <v>705</v>
      </c>
      <c r="M12">
        <v>15</v>
      </c>
    </row>
    <row r="13" spans="2:13">
      <c r="B13" s="17" t="s">
        <v>733</v>
      </c>
      <c r="C13">
        <v>2</v>
      </c>
      <c r="L13" t="s">
        <v>706</v>
      </c>
      <c r="M13">
        <v>15</v>
      </c>
    </row>
    <row r="14" spans="2:13">
      <c r="B14" s="17" t="s">
        <v>734</v>
      </c>
      <c r="C14">
        <v>1</v>
      </c>
      <c r="L14" t="s">
        <v>707</v>
      </c>
      <c r="M14">
        <v>12</v>
      </c>
    </row>
    <row r="15" spans="2:13">
      <c r="B15" s="17" t="s">
        <v>735</v>
      </c>
      <c r="C15">
        <v>2</v>
      </c>
      <c r="L15" t="s">
        <v>708</v>
      </c>
      <c r="M15">
        <v>17</v>
      </c>
    </row>
    <row r="16" spans="2:13">
      <c r="B16" s="16" t="s">
        <v>744</v>
      </c>
      <c r="C16">
        <v>4</v>
      </c>
      <c r="L16" t="s">
        <v>709</v>
      </c>
      <c r="M16">
        <v>17</v>
      </c>
    </row>
    <row r="17" spans="2:13">
      <c r="B17" s="17" t="s">
        <v>736</v>
      </c>
      <c r="C17">
        <v>2</v>
      </c>
      <c r="L17" t="s">
        <v>710</v>
      </c>
      <c r="M17">
        <v>22</v>
      </c>
    </row>
    <row r="18" spans="2:13">
      <c r="B18" s="17" t="s">
        <v>737</v>
      </c>
      <c r="C18">
        <v>2</v>
      </c>
      <c r="L18" t="s">
        <v>711</v>
      </c>
      <c r="M18">
        <v>12</v>
      </c>
    </row>
    <row r="19" spans="2:13">
      <c r="B19" s="16" t="s">
        <v>741</v>
      </c>
      <c r="C19">
        <v>2</v>
      </c>
      <c r="L19" t="s">
        <v>712</v>
      </c>
      <c r="M19">
        <v>9</v>
      </c>
    </row>
    <row r="20" spans="2:13">
      <c r="B20" s="17" t="s">
        <v>738</v>
      </c>
      <c r="C20">
        <v>1</v>
      </c>
      <c r="L20" t="s">
        <v>713</v>
      </c>
      <c r="M20">
        <v>19</v>
      </c>
    </row>
    <row r="21" spans="2:13">
      <c r="B21" s="17" t="s">
        <v>729</v>
      </c>
      <c r="C21">
        <v>1</v>
      </c>
      <c r="L21" t="s">
        <v>714</v>
      </c>
      <c r="M21">
        <v>23</v>
      </c>
    </row>
    <row r="22" spans="2:13">
      <c r="B22" s="14" t="s">
        <v>699</v>
      </c>
      <c r="C22">
        <v>22</v>
      </c>
      <c r="L22" t="s">
        <v>715</v>
      </c>
      <c r="M22">
        <v>21</v>
      </c>
    </row>
    <row r="23" spans="2:13">
      <c r="B23" s="16" t="s">
        <v>742</v>
      </c>
      <c r="C23">
        <v>8</v>
      </c>
      <c r="L23" t="s">
        <v>716</v>
      </c>
      <c r="M23">
        <v>21</v>
      </c>
    </row>
    <row r="24" spans="2:13">
      <c r="B24" s="17" t="s">
        <v>730</v>
      </c>
      <c r="C24">
        <v>2</v>
      </c>
      <c r="L24" t="s">
        <v>717</v>
      </c>
      <c r="M24">
        <v>24</v>
      </c>
    </row>
    <row r="25" spans="2:13">
      <c r="B25" s="17" t="s">
        <v>731</v>
      </c>
      <c r="C25">
        <v>4</v>
      </c>
      <c r="L25" t="s">
        <v>718</v>
      </c>
      <c r="M25">
        <v>17</v>
      </c>
    </row>
    <row r="26" spans="2:13">
      <c r="B26" s="17" t="s">
        <v>732</v>
      </c>
      <c r="C26">
        <v>2</v>
      </c>
      <c r="L26" t="s">
        <v>719</v>
      </c>
      <c r="M26">
        <v>17</v>
      </c>
    </row>
    <row r="27" spans="2:13">
      <c r="B27" s="16" t="s">
        <v>743</v>
      </c>
      <c r="C27">
        <v>5</v>
      </c>
      <c r="L27" t="s">
        <v>720</v>
      </c>
      <c r="M27">
        <v>13</v>
      </c>
    </row>
    <row r="28" spans="2:13">
      <c r="B28" s="17" t="s">
        <v>733</v>
      </c>
      <c r="C28">
        <v>2</v>
      </c>
      <c r="L28" t="s">
        <v>721</v>
      </c>
      <c r="M28">
        <v>28</v>
      </c>
    </row>
    <row r="29" spans="2:13">
      <c r="B29" s="17" t="s">
        <v>734</v>
      </c>
      <c r="C29">
        <v>2</v>
      </c>
      <c r="L29" t="s">
        <v>722</v>
      </c>
      <c r="M29">
        <v>14</v>
      </c>
    </row>
    <row r="30" spans="2:13">
      <c r="B30" s="17" t="s">
        <v>735</v>
      </c>
      <c r="C30">
        <v>1</v>
      </c>
      <c r="L30" t="s">
        <v>723</v>
      </c>
      <c r="M30">
        <v>13</v>
      </c>
    </row>
    <row r="31" spans="2:13">
      <c r="B31" s="16" t="s">
        <v>744</v>
      </c>
      <c r="C31">
        <v>3</v>
      </c>
      <c r="L31" t="s">
        <v>724</v>
      </c>
      <c r="M31">
        <v>20</v>
      </c>
    </row>
    <row r="32" spans="2:13">
      <c r="B32" s="17" t="s">
        <v>739</v>
      </c>
      <c r="C32">
        <v>2</v>
      </c>
      <c r="L32" t="s">
        <v>725</v>
      </c>
      <c r="M32">
        <v>13</v>
      </c>
    </row>
    <row r="33" spans="2:13">
      <c r="B33" s="17" t="s">
        <v>737</v>
      </c>
      <c r="C33">
        <v>1</v>
      </c>
      <c r="L33" t="s">
        <v>726</v>
      </c>
      <c r="M33">
        <v>14</v>
      </c>
    </row>
    <row r="34" spans="2:13">
      <c r="B34" s="16" t="s">
        <v>741</v>
      </c>
      <c r="C34">
        <v>6</v>
      </c>
      <c r="L34" t="s">
        <v>727</v>
      </c>
      <c r="M34">
        <v>13</v>
      </c>
    </row>
    <row r="35" spans="2:13">
      <c r="B35" s="17" t="s">
        <v>738</v>
      </c>
      <c r="C35">
        <v>2</v>
      </c>
    </row>
    <row r="36" spans="2:13">
      <c r="B36" s="17" t="s">
        <v>740</v>
      </c>
      <c r="C36">
        <v>2</v>
      </c>
    </row>
    <row r="37" spans="2:13">
      <c r="B37" s="17" t="s">
        <v>729</v>
      </c>
      <c r="C37">
        <v>2</v>
      </c>
    </row>
    <row r="38" spans="2:13">
      <c r="B38" s="14" t="s">
        <v>700</v>
      </c>
      <c r="C38">
        <v>12</v>
      </c>
    </row>
    <row r="39" spans="2:13">
      <c r="B39" s="16" t="s">
        <v>742</v>
      </c>
      <c r="C39">
        <v>1</v>
      </c>
    </row>
    <row r="40" spans="2:13">
      <c r="B40" s="17" t="s">
        <v>730</v>
      </c>
      <c r="C40">
        <v>1</v>
      </c>
    </row>
    <row r="41" spans="2:13">
      <c r="B41" s="16" t="s">
        <v>743</v>
      </c>
      <c r="C41">
        <v>3</v>
      </c>
    </row>
    <row r="42" spans="2:13">
      <c r="B42" s="17" t="s">
        <v>733</v>
      </c>
      <c r="C42">
        <v>1</v>
      </c>
    </row>
    <row r="43" spans="2:13">
      <c r="B43" s="17" t="s">
        <v>734</v>
      </c>
      <c r="C43">
        <v>1</v>
      </c>
    </row>
    <row r="44" spans="2:13">
      <c r="B44" s="17" t="s">
        <v>735</v>
      </c>
      <c r="C44">
        <v>1</v>
      </c>
    </row>
    <row r="45" spans="2:13">
      <c r="B45" s="16" t="s">
        <v>744</v>
      </c>
      <c r="C45">
        <v>5</v>
      </c>
    </row>
    <row r="46" spans="2:13">
      <c r="B46" s="17" t="s">
        <v>736</v>
      </c>
      <c r="C46">
        <v>2</v>
      </c>
    </row>
    <row r="47" spans="2:13">
      <c r="B47" s="17" t="s">
        <v>739</v>
      </c>
      <c r="C47">
        <v>1</v>
      </c>
    </row>
    <row r="48" spans="2:13">
      <c r="B48" s="17" t="s">
        <v>737</v>
      </c>
      <c r="C48">
        <v>2</v>
      </c>
    </row>
    <row r="49" spans="2:3">
      <c r="B49" s="16" t="s">
        <v>741</v>
      </c>
      <c r="C49">
        <v>3</v>
      </c>
    </row>
    <row r="50" spans="2:3">
      <c r="B50" s="17" t="s">
        <v>738</v>
      </c>
      <c r="C50">
        <v>3</v>
      </c>
    </row>
    <row r="51" spans="2:3">
      <c r="B51" s="14" t="s">
        <v>701</v>
      </c>
      <c r="C51">
        <v>13</v>
      </c>
    </row>
    <row r="52" spans="2:3">
      <c r="B52" s="16" t="s">
        <v>742</v>
      </c>
      <c r="C52">
        <v>6</v>
      </c>
    </row>
    <row r="53" spans="2:3">
      <c r="B53" s="17" t="s">
        <v>730</v>
      </c>
      <c r="C53">
        <v>3</v>
      </c>
    </row>
    <row r="54" spans="2:3">
      <c r="B54" s="17" t="s">
        <v>731</v>
      </c>
      <c r="C54">
        <v>2</v>
      </c>
    </row>
    <row r="55" spans="2:3">
      <c r="B55" s="17" t="s">
        <v>732</v>
      </c>
      <c r="C55">
        <v>1</v>
      </c>
    </row>
    <row r="56" spans="2:3">
      <c r="B56" s="16" t="s">
        <v>743</v>
      </c>
      <c r="C56">
        <v>3</v>
      </c>
    </row>
    <row r="57" spans="2:3">
      <c r="B57" s="17" t="s">
        <v>733</v>
      </c>
      <c r="C57">
        <v>1</v>
      </c>
    </row>
    <row r="58" spans="2:3">
      <c r="B58" s="17" t="s">
        <v>734</v>
      </c>
      <c r="C58">
        <v>1</v>
      </c>
    </row>
    <row r="59" spans="2:3">
      <c r="B59" s="17" t="s">
        <v>735</v>
      </c>
      <c r="C59">
        <v>1</v>
      </c>
    </row>
    <row r="60" spans="2:3">
      <c r="B60" s="16" t="s">
        <v>744</v>
      </c>
      <c r="C60">
        <v>3</v>
      </c>
    </row>
    <row r="61" spans="2:3">
      <c r="B61" s="17" t="s">
        <v>737</v>
      </c>
      <c r="C61">
        <v>3</v>
      </c>
    </row>
    <row r="62" spans="2:3">
      <c r="B62" s="16" t="s">
        <v>741</v>
      </c>
      <c r="C62">
        <v>1</v>
      </c>
    </row>
    <row r="63" spans="2:3">
      <c r="B63" s="17" t="s">
        <v>738</v>
      </c>
      <c r="C63">
        <v>1</v>
      </c>
    </row>
    <row r="64" spans="2:3">
      <c r="B64" s="14" t="s">
        <v>702</v>
      </c>
      <c r="C64">
        <v>13</v>
      </c>
    </row>
    <row r="65" spans="2:3">
      <c r="B65" s="16" t="s">
        <v>742</v>
      </c>
      <c r="C65">
        <v>3</v>
      </c>
    </row>
    <row r="66" spans="2:3">
      <c r="B66" s="17" t="s">
        <v>730</v>
      </c>
      <c r="C66">
        <v>1</v>
      </c>
    </row>
    <row r="67" spans="2:3">
      <c r="B67" s="17" t="s">
        <v>731</v>
      </c>
      <c r="C67">
        <v>1</v>
      </c>
    </row>
    <row r="68" spans="2:3">
      <c r="B68" s="17" t="s">
        <v>732</v>
      </c>
      <c r="C68">
        <v>1</v>
      </c>
    </row>
    <row r="69" spans="2:3">
      <c r="B69" s="16" t="s">
        <v>743</v>
      </c>
      <c r="C69">
        <v>6</v>
      </c>
    </row>
    <row r="70" spans="2:3">
      <c r="B70" s="17" t="s">
        <v>733</v>
      </c>
      <c r="C70">
        <v>4</v>
      </c>
    </row>
    <row r="71" spans="2:3">
      <c r="B71" s="17" t="s">
        <v>735</v>
      </c>
      <c r="C71">
        <v>2</v>
      </c>
    </row>
    <row r="72" spans="2:3">
      <c r="B72" s="16" t="s">
        <v>744</v>
      </c>
      <c r="C72">
        <v>2</v>
      </c>
    </row>
    <row r="73" spans="2:3">
      <c r="B73" s="17" t="s">
        <v>739</v>
      </c>
      <c r="C73">
        <v>2</v>
      </c>
    </row>
    <row r="74" spans="2:3">
      <c r="B74" s="16" t="s">
        <v>741</v>
      </c>
      <c r="C74">
        <v>2</v>
      </c>
    </row>
    <row r="75" spans="2:3">
      <c r="B75" s="17" t="s">
        <v>738</v>
      </c>
      <c r="C75">
        <v>1</v>
      </c>
    </row>
    <row r="76" spans="2:3">
      <c r="B76" s="17" t="s">
        <v>729</v>
      </c>
      <c r="C76">
        <v>1</v>
      </c>
    </row>
    <row r="77" spans="2:3">
      <c r="B77" s="14" t="s">
        <v>703</v>
      </c>
      <c r="C77">
        <v>21</v>
      </c>
    </row>
    <row r="78" spans="2:3">
      <c r="B78" s="16" t="s">
        <v>742</v>
      </c>
      <c r="C78">
        <v>2</v>
      </c>
    </row>
    <row r="79" spans="2:3">
      <c r="B79" s="17" t="s">
        <v>732</v>
      </c>
      <c r="C79">
        <v>2</v>
      </c>
    </row>
    <row r="80" spans="2:3">
      <c r="B80" s="16" t="s">
        <v>743</v>
      </c>
      <c r="C80">
        <v>6</v>
      </c>
    </row>
    <row r="81" spans="2:3">
      <c r="B81" s="17" t="s">
        <v>733</v>
      </c>
      <c r="C81">
        <v>2</v>
      </c>
    </row>
    <row r="82" spans="2:3">
      <c r="B82" s="17" t="s">
        <v>735</v>
      </c>
      <c r="C82">
        <v>4</v>
      </c>
    </row>
    <row r="83" spans="2:3">
      <c r="B83" s="16" t="s">
        <v>744</v>
      </c>
      <c r="C83">
        <v>4</v>
      </c>
    </row>
    <row r="84" spans="2:3">
      <c r="B84" s="17" t="s">
        <v>736</v>
      </c>
      <c r="C84">
        <v>1</v>
      </c>
    </row>
    <row r="85" spans="2:3">
      <c r="B85" s="17" t="s">
        <v>739</v>
      </c>
      <c r="C85">
        <v>2</v>
      </c>
    </row>
    <row r="86" spans="2:3">
      <c r="B86" s="17" t="s">
        <v>737</v>
      </c>
      <c r="C86">
        <v>1</v>
      </c>
    </row>
    <row r="87" spans="2:3">
      <c r="B87" s="16" t="s">
        <v>741</v>
      </c>
      <c r="C87">
        <v>9</v>
      </c>
    </row>
    <row r="88" spans="2:3">
      <c r="B88" s="17" t="s">
        <v>738</v>
      </c>
      <c r="C88">
        <v>1</v>
      </c>
    </row>
    <row r="89" spans="2:3">
      <c r="B89" s="17" t="s">
        <v>740</v>
      </c>
      <c r="C89">
        <v>1</v>
      </c>
    </row>
    <row r="90" spans="2:3">
      <c r="B90" s="17" t="s">
        <v>729</v>
      </c>
      <c r="C90">
        <v>7</v>
      </c>
    </row>
    <row r="91" spans="2:3">
      <c r="B91" s="14" t="s">
        <v>704</v>
      </c>
      <c r="C91">
        <v>12</v>
      </c>
    </row>
    <row r="92" spans="2:3">
      <c r="B92" s="16" t="s">
        <v>742</v>
      </c>
      <c r="C92">
        <v>2</v>
      </c>
    </row>
    <row r="93" spans="2:3">
      <c r="B93" s="17" t="s">
        <v>732</v>
      </c>
      <c r="C93">
        <v>2</v>
      </c>
    </row>
    <row r="94" spans="2:3">
      <c r="B94" s="16" t="s">
        <v>743</v>
      </c>
      <c r="C94">
        <v>4</v>
      </c>
    </row>
    <row r="95" spans="2:3">
      <c r="B95" s="17" t="s">
        <v>733</v>
      </c>
      <c r="C95">
        <v>1</v>
      </c>
    </row>
    <row r="96" spans="2:3">
      <c r="B96" s="17" t="s">
        <v>734</v>
      </c>
      <c r="C96">
        <v>2</v>
      </c>
    </row>
    <row r="97" spans="2:3">
      <c r="B97" s="17" t="s">
        <v>735</v>
      </c>
      <c r="C97">
        <v>1</v>
      </c>
    </row>
    <row r="98" spans="2:3">
      <c r="B98" s="16" t="s">
        <v>744</v>
      </c>
      <c r="C98">
        <v>5</v>
      </c>
    </row>
    <row r="99" spans="2:3">
      <c r="B99" s="17" t="s">
        <v>736</v>
      </c>
      <c r="C99">
        <v>2</v>
      </c>
    </row>
    <row r="100" spans="2:3">
      <c r="B100" s="17" t="s">
        <v>737</v>
      </c>
      <c r="C100">
        <v>3</v>
      </c>
    </row>
    <row r="101" spans="2:3">
      <c r="B101" s="16" t="s">
        <v>741</v>
      </c>
      <c r="C101">
        <v>1</v>
      </c>
    </row>
    <row r="102" spans="2:3">
      <c r="B102" s="17" t="s">
        <v>729</v>
      </c>
      <c r="C102">
        <v>1</v>
      </c>
    </row>
    <row r="103" spans="2:3">
      <c r="B103" s="14" t="s">
        <v>705</v>
      </c>
      <c r="C103">
        <v>15</v>
      </c>
    </row>
    <row r="104" spans="2:3">
      <c r="B104" s="16" t="s">
        <v>742</v>
      </c>
      <c r="C104">
        <v>5</v>
      </c>
    </row>
    <row r="105" spans="2:3">
      <c r="B105" s="17" t="s">
        <v>730</v>
      </c>
      <c r="C105">
        <v>2</v>
      </c>
    </row>
    <row r="106" spans="2:3">
      <c r="B106" s="17" t="s">
        <v>731</v>
      </c>
      <c r="C106">
        <v>1</v>
      </c>
    </row>
    <row r="107" spans="2:3">
      <c r="B107" s="17" t="s">
        <v>732</v>
      </c>
      <c r="C107">
        <v>2</v>
      </c>
    </row>
    <row r="108" spans="2:3">
      <c r="B108" s="16" t="s">
        <v>743</v>
      </c>
      <c r="C108">
        <v>2</v>
      </c>
    </row>
    <row r="109" spans="2:3">
      <c r="B109" s="17" t="s">
        <v>733</v>
      </c>
      <c r="C109">
        <v>1</v>
      </c>
    </row>
    <row r="110" spans="2:3">
      <c r="B110" s="17" t="s">
        <v>735</v>
      </c>
      <c r="C110">
        <v>1</v>
      </c>
    </row>
    <row r="111" spans="2:3">
      <c r="B111" s="16" t="s">
        <v>744</v>
      </c>
      <c r="C111">
        <v>5</v>
      </c>
    </row>
    <row r="112" spans="2:3">
      <c r="B112" s="17" t="s">
        <v>736</v>
      </c>
      <c r="C112">
        <v>1</v>
      </c>
    </row>
    <row r="113" spans="2:3">
      <c r="B113" s="17" t="s">
        <v>739</v>
      </c>
      <c r="C113">
        <v>2</v>
      </c>
    </row>
    <row r="114" spans="2:3">
      <c r="B114" s="17" t="s">
        <v>737</v>
      </c>
      <c r="C114">
        <v>2</v>
      </c>
    </row>
    <row r="115" spans="2:3">
      <c r="B115" s="16" t="s">
        <v>741</v>
      </c>
      <c r="C115">
        <v>3</v>
      </c>
    </row>
    <row r="116" spans="2:3">
      <c r="B116" s="17" t="s">
        <v>738</v>
      </c>
      <c r="C116">
        <v>1</v>
      </c>
    </row>
    <row r="117" spans="2:3">
      <c r="B117" s="17" t="s">
        <v>740</v>
      </c>
      <c r="C117">
        <v>2</v>
      </c>
    </row>
    <row r="118" spans="2:3">
      <c r="B118" s="14" t="s">
        <v>706</v>
      </c>
      <c r="C118">
        <v>15</v>
      </c>
    </row>
    <row r="119" spans="2:3">
      <c r="B119" s="16" t="s">
        <v>742</v>
      </c>
      <c r="C119">
        <v>3</v>
      </c>
    </row>
    <row r="120" spans="2:3">
      <c r="B120" s="17" t="s">
        <v>731</v>
      </c>
      <c r="C120">
        <v>1</v>
      </c>
    </row>
    <row r="121" spans="2:3">
      <c r="B121" s="17" t="s">
        <v>732</v>
      </c>
      <c r="C121">
        <v>2</v>
      </c>
    </row>
    <row r="122" spans="2:3">
      <c r="B122" s="16" t="s">
        <v>743</v>
      </c>
      <c r="C122">
        <v>7</v>
      </c>
    </row>
    <row r="123" spans="2:3">
      <c r="B123" s="17" t="s">
        <v>733</v>
      </c>
      <c r="C123">
        <v>2</v>
      </c>
    </row>
    <row r="124" spans="2:3">
      <c r="B124" s="17" t="s">
        <v>734</v>
      </c>
      <c r="C124">
        <v>2</v>
      </c>
    </row>
    <row r="125" spans="2:3">
      <c r="B125" s="17" t="s">
        <v>735</v>
      </c>
      <c r="C125">
        <v>3</v>
      </c>
    </row>
    <row r="126" spans="2:3">
      <c r="B126" s="16" t="s">
        <v>744</v>
      </c>
      <c r="C126">
        <v>3</v>
      </c>
    </row>
    <row r="127" spans="2:3">
      <c r="B127" s="17" t="s">
        <v>736</v>
      </c>
      <c r="C127">
        <v>1</v>
      </c>
    </row>
    <row r="128" spans="2:3">
      <c r="B128" s="17" t="s">
        <v>737</v>
      </c>
      <c r="C128">
        <v>2</v>
      </c>
    </row>
    <row r="129" spans="2:3">
      <c r="B129" s="16" t="s">
        <v>741</v>
      </c>
      <c r="C129">
        <v>2</v>
      </c>
    </row>
    <row r="130" spans="2:3">
      <c r="B130" s="17" t="s">
        <v>740</v>
      </c>
      <c r="C130">
        <v>1</v>
      </c>
    </row>
    <row r="131" spans="2:3">
      <c r="B131" s="17" t="s">
        <v>729</v>
      </c>
      <c r="C131">
        <v>1</v>
      </c>
    </row>
    <row r="132" spans="2:3">
      <c r="B132" s="14" t="s">
        <v>707</v>
      </c>
      <c r="C132">
        <v>12</v>
      </c>
    </row>
    <row r="133" spans="2:3">
      <c r="B133" s="16" t="s">
        <v>742</v>
      </c>
      <c r="C133">
        <v>3</v>
      </c>
    </row>
    <row r="134" spans="2:3">
      <c r="B134" s="17" t="s">
        <v>730</v>
      </c>
      <c r="C134">
        <v>1</v>
      </c>
    </row>
    <row r="135" spans="2:3">
      <c r="B135" s="17" t="s">
        <v>731</v>
      </c>
      <c r="C135">
        <v>1</v>
      </c>
    </row>
    <row r="136" spans="2:3">
      <c r="B136" s="17" t="s">
        <v>732</v>
      </c>
      <c r="C136">
        <v>1</v>
      </c>
    </row>
    <row r="137" spans="2:3">
      <c r="B137" s="16" t="s">
        <v>743</v>
      </c>
      <c r="C137">
        <v>4</v>
      </c>
    </row>
    <row r="138" spans="2:3">
      <c r="B138" s="17" t="s">
        <v>733</v>
      </c>
      <c r="C138">
        <v>2</v>
      </c>
    </row>
    <row r="139" spans="2:3">
      <c r="B139" s="17" t="s">
        <v>734</v>
      </c>
      <c r="C139">
        <v>2</v>
      </c>
    </row>
    <row r="140" spans="2:3">
      <c r="B140" s="16" t="s">
        <v>744</v>
      </c>
      <c r="C140">
        <v>2</v>
      </c>
    </row>
    <row r="141" spans="2:3">
      <c r="B141" s="17" t="s">
        <v>736</v>
      </c>
      <c r="C141">
        <v>1</v>
      </c>
    </row>
    <row r="142" spans="2:3">
      <c r="B142" s="17" t="s">
        <v>737</v>
      </c>
      <c r="C142">
        <v>1</v>
      </c>
    </row>
    <row r="143" spans="2:3">
      <c r="B143" s="16" t="s">
        <v>741</v>
      </c>
      <c r="C143">
        <v>3</v>
      </c>
    </row>
    <row r="144" spans="2:3">
      <c r="B144" s="17" t="s">
        <v>738</v>
      </c>
      <c r="C144">
        <v>1</v>
      </c>
    </row>
    <row r="145" spans="2:3">
      <c r="B145" s="17" t="s">
        <v>740</v>
      </c>
      <c r="C145">
        <v>1</v>
      </c>
    </row>
    <row r="146" spans="2:3">
      <c r="B146" s="17" t="s">
        <v>729</v>
      </c>
      <c r="C146">
        <v>1</v>
      </c>
    </row>
    <row r="147" spans="2:3">
      <c r="B147" s="14" t="s">
        <v>708</v>
      </c>
      <c r="C147">
        <v>17</v>
      </c>
    </row>
    <row r="148" spans="2:3">
      <c r="B148" s="16" t="s">
        <v>742</v>
      </c>
      <c r="C148">
        <v>5</v>
      </c>
    </row>
    <row r="149" spans="2:3">
      <c r="B149" s="17" t="s">
        <v>730</v>
      </c>
      <c r="C149">
        <v>2</v>
      </c>
    </row>
    <row r="150" spans="2:3">
      <c r="B150" s="17" t="s">
        <v>731</v>
      </c>
      <c r="C150">
        <v>1</v>
      </c>
    </row>
    <row r="151" spans="2:3">
      <c r="B151" s="17" t="s">
        <v>732</v>
      </c>
      <c r="C151">
        <v>2</v>
      </c>
    </row>
    <row r="152" spans="2:3">
      <c r="B152" s="16" t="s">
        <v>743</v>
      </c>
      <c r="C152">
        <v>6</v>
      </c>
    </row>
    <row r="153" spans="2:3">
      <c r="B153" s="17" t="s">
        <v>733</v>
      </c>
      <c r="C153">
        <v>4</v>
      </c>
    </row>
    <row r="154" spans="2:3">
      <c r="B154" s="17" t="s">
        <v>734</v>
      </c>
      <c r="C154">
        <v>2</v>
      </c>
    </row>
    <row r="155" spans="2:3">
      <c r="B155" s="16" t="s">
        <v>744</v>
      </c>
      <c r="C155">
        <v>4</v>
      </c>
    </row>
    <row r="156" spans="2:3">
      <c r="B156" s="17" t="s">
        <v>736</v>
      </c>
      <c r="C156">
        <v>1</v>
      </c>
    </row>
    <row r="157" spans="2:3">
      <c r="B157" s="17" t="s">
        <v>739</v>
      </c>
      <c r="C157">
        <v>1</v>
      </c>
    </row>
    <row r="158" spans="2:3">
      <c r="B158" s="17" t="s">
        <v>737</v>
      </c>
      <c r="C158">
        <v>2</v>
      </c>
    </row>
    <row r="159" spans="2:3">
      <c r="B159" s="16" t="s">
        <v>741</v>
      </c>
      <c r="C159">
        <v>2</v>
      </c>
    </row>
    <row r="160" spans="2:3">
      <c r="B160" s="17" t="s">
        <v>738</v>
      </c>
      <c r="C160">
        <v>1</v>
      </c>
    </row>
    <row r="161" spans="2:3">
      <c r="B161" s="17" t="s">
        <v>740</v>
      </c>
      <c r="C161">
        <v>1</v>
      </c>
    </row>
    <row r="162" spans="2:3">
      <c r="B162" s="14" t="s">
        <v>709</v>
      </c>
      <c r="C162">
        <v>17</v>
      </c>
    </row>
    <row r="163" spans="2:3">
      <c r="B163" s="16" t="s">
        <v>742</v>
      </c>
      <c r="C163">
        <v>6</v>
      </c>
    </row>
    <row r="164" spans="2:3">
      <c r="B164" s="17" t="s">
        <v>730</v>
      </c>
      <c r="C164">
        <v>1</v>
      </c>
    </row>
    <row r="165" spans="2:3">
      <c r="B165" s="17" t="s">
        <v>731</v>
      </c>
      <c r="C165">
        <v>2</v>
      </c>
    </row>
    <row r="166" spans="2:3">
      <c r="B166" s="17" t="s">
        <v>732</v>
      </c>
      <c r="C166">
        <v>3</v>
      </c>
    </row>
    <row r="167" spans="2:3">
      <c r="B167" s="16" t="s">
        <v>743</v>
      </c>
      <c r="C167">
        <v>5</v>
      </c>
    </row>
    <row r="168" spans="2:3">
      <c r="B168" s="17" t="s">
        <v>733</v>
      </c>
      <c r="C168">
        <v>2</v>
      </c>
    </row>
    <row r="169" spans="2:3">
      <c r="B169" s="17" t="s">
        <v>734</v>
      </c>
      <c r="C169">
        <v>2</v>
      </c>
    </row>
    <row r="170" spans="2:3">
      <c r="B170" s="17" t="s">
        <v>735</v>
      </c>
      <c r="C170">
        <v>1</v>
      </c>
    </row>
    <row r="171" spans="2:3">
      <c r="B171" s="16" t="s">
        <v>744</v>
      </c>
      <c r="C171">
        <v>4</v>
      </c>
    </row>
    <row r="172" spans="2:3">
      <c r="B172" s="17" t="s">
        <v>736</v>
      </c>
      <c r="C172">
        <v>2</v>
      </c>
    </row>
    <row r="173" spans="2:3">
      <c r="B173" s="17" t="s">
        <v>739</v>
      </c>
      <c r="C173">
        <v>1</v>
      </c>
    </row>
    <row r="174" spans="2:3">
      <c r="B174" s="17" t="s">
        <v>737</v>
      </c>
      <c r="C174">
        <v>1</v>
      </c>
    </row>
    <row r="175" spans="2:3">
      <c r="B175" s="16" t="s">
        <v>741</v>
      </c>
      <c r="C175">
        <v>2</v>
      </c>
    </row>
    <row r="176" spans="2:3">
      <c r="B176" s="17" t="s">
        <v>740</v>
      </c>
      <c r="C176">
        <v>1</v>
      </c>
    </row>
    <row r="177" spans="2:3">
      <c r="B177" s="17" t="s">
        <v>729</v>
      </c>
      <c r="C177">
        <v>1</v>
      </c>
    </row>
    <row r="178" spans="2:3">
      <c r="B178" s="14" t="s">
        <v>710</v>
      </c>
      <c r="C178">
        <v>22</v>
      </c>
    </row>
    <row r="179" spans="2:3">
      <c r="B179" s="16" t="s">
        <v>742</v>
      </c>
      <c r="C179">
        <v>5</v>
      </c>
    </row>
    <row r="180" spans="2:3">
      <c r="B180" s="17" t="s">
        <v>730</v>
      </c>
      <c r="C180">
        <v>1</v>
      </c>
    </row>
    <row r="181" spans="2:3">
      <c r="B181" s="17" t="s">
        <v>731</v>
      </c>
      <c r="C181">
        <v>3</v>
      </c>
    </row>
    <row r="182" spans="2:3">
      <c r="B182" s="17" t="s">
        <v>732</v>
      </c>
      <c r="C182">
        <v>1</v>
      </c>
    </row>
    <row r="183" spans="2:3">
      <c r="B183" s="16" t="s">
        <v>743</v>
      </c>
      <c r="C183">
        <v>7</v>
      </c>
    </row>
    <row r="184" spans="2:3">
      <c r="B184" s="17" t="s">
        <v>733</v>
      </c>
      <c r="C184">
        <v>4</v>
      </c>
    </row>
    <row r="185" spans="2:3">
      <c r="B185" s="17" t="s">
        <v>735</v>
      </c>
      <c r="C185">
        <v>3</v>
      </c>
    </row>
    <row r="186" spans="2:3">
      <c r="B186" s="16" t="s">
        <v>744</v>
      </c>
      <c r="C186">
        <v>3</v>
      </c>
    </row>
    <row r="187" spans="2:3">
      <c r="B187" s="17" t="s">
        <v>736</v>
      </c>
      <c r="C187">
        <v>2</v>
      </c>
    </row>
    <row r="188" spans="2:3">
      <c r="B188" s="17" t="s">
        <v>739</v>
      </c>
      <c r="C188">
        <v>1</v>
      </c>
    </row>
    <row r="189" spans="2:3">
      <c r="B189" s="16" t="s">
        <v>741</v>
      </c>
      <c r="C189">
        <v>7</v>
      </c>
    </row>
    <row r="190" spans="2:3">
      <c r="B190" s="17" t="s">
        <v>738</v>
      </c>
      <c r="C190">
        <v>1</v>
      </c>
    </row>
    <row r="191" spans="2:3">
      <c r="B191" s="17" t="s">
        <v>740</v>
      </c>
      <c r="C191">
        <v>2</v>
      </c>
    </row>
    <row r="192" spans="2:3">
      <c r="B192" s="17" t="s">
        <v>729</v>
      </c>
      <c r="C192">
        <v>4</v>
      </c>
    </row>
    <row r="193" spans="2:3">
      <c r="B193" s="14" t="s">
        <v>711</v>
      </c>
      <c r="C193">
        <v>12</v>
      </c>
    </row>
    <row r="194" spans="2:3">
      <c r="B194" s="16" t="s">
        <v>742</v>
      </c>
      <c r="C194">
        <v>3</v>
      </c>
    </row>
    <row r="195" spans="2:3">
      <c r="B195" s="17" t="s">
        <v>732</v>
      </c>
      <c r="C195">
        <v>3</v>
      </c>
    </row>
    <row r="196" spans="2:3">
      <c r="B196" s="16" t="s">
        <v>743</v>
      </c>
      <c r="C196">
        <v>4</v>
      </c>
    </row>
    <row r="197" spans="2:3">
      <c r="B197" s="17" t="s">
        <v>733</v>
      </c>
      <c r="C197">
        <v>1</v>
      </c>
    </row>
    <row r="198" spans="2:3">
      <c r="B198" s="17" t="s">
        <v>734</v>
      </c>
      <c r="C198">
        <v>1</v>
      </c>
    </row>
    <row r="199" spans="2:3">
      <c r="B199" s="17" t="s">
        <v>735</v>
      </c>
      <c r="C199">
        <v>2</v>
      </c>
    </row>
    <row r="200" spans="2:3">
      <c r="B200" s="16" t="s">
        <v>744</v>
      </c>
      <c r="C200">
        <v>2</v>
      </c>
    </row>
    <row r="201" spans="2:3">
      <c r="B201" s="17" t="s">
        <v>736</v>
      </c>
      <c r="C201">
        <v>2</v>
      </c>
    </row>
    <row r="202" spans="2:3">
      <c r="B202" s="16" t="s">
        <v>741</v>
      </c>
      <c r="C202">
        <v>3</v>
      </c>
    </row>
    <row r="203" spans="2:3">
      <c r="B203" s="17" t="s">
        <v>740</v>
      </c>
      <c r="C203">
        <v>2</v>
      </c>
    </row>
    <row r="204" spans="2:3">
      <c r="B204" s="17" t="s">
        <v>729</v>
      </c>
      <c r="C204">
        <v>1</v>
      </c>
    </row>
    <row r="205" spans="2:3">
      <c r="B205" s="14" t="s">
        <v>712</v>
      </c>
      <c r="C205">
        <v>9</v>
      </c>
    </row>
    <row r="206" spans="2:3">
      <c r="B206" s="16" t="s">
        <v>742</v>
      </c>
      <c r="C206">
        <v>3</v>
      </c>
    </row>
    <row r="207" spans="2:3">
      <c r="B207" s="17" t="s">
        <v>730</v>
      </c>
      <c r="C207">
        <v>1</v>
      </c>
    </row>
    <row r="208" spans="2:3">
      <c r="B208" s="17" t="s">
        <v>731</v>
      </c>
      <c r="C208">
        <v>1</v>
      </c>
    </row>
    <row r="209" spans="2:3">
      <c r="B209" s="17" t="s">
        <v>732</v>
      </c>
      <c r="C209">
        <v>1</v>
      </c>
    </row>
    <row r="210" spans="2:3">
      <c r="B210" s="16" t="s">
        <v>744</v>
      </c>
      <c r="C210">
        <v>1</v>
      </c>
    </row>
    <row r="211" spans="2:3">
      <c r="B211" s="17" t="s">
        <v>737</v>
      </c>
      <c r="C211">
        <v>1</v>
      </c>
    </row>
    <row r="212" spans="2:3">
      <c r="B212" s="16" t="s">
        <v>741</v>
      </c>
      <c r="C212">
        <v>5</v>
      </c>
    </row>
    <row r="213" spans="2:3">
      <c r="B213" s="17" t="s">
        <v>738</v>
      </c>
      <c r="C213">
        <v>1</v>
      </c>
    </row>
    <row r="214" spans="2:3">
      <c r="B214" s="17" t="s">
        <v>740</v>
      </c>
      <c r="C214">
        <v>3</v>
      </c>
    </row>
    <row r="215" spans="2:3">
      <c r="B215" s="17" t="s">
        <v>729</v>
      </c>
      <c r="C215">
        <v>1</v>
      </c>
    </row>
    <row r="216" spans="2:3">
      <c r="B216" s="14" t="s">
        <v>713</v>
      </c>
      <c r="C216">
        <v>19</v>
      </c>
    </row>
    <row r="217" spans="2:3">
      <c r="B217" s="16" t="s">
        <v>742</v>
      </c>
      <c r="C217">
        <v>2</v>
      </c>
    </row>
    <row r="218" spans="2:3">
      <c r="B218" s="17" t="s">
        <v>730</v>
      </c>
      <c r="C218">
        <v>1</v>
      </c>
    </row>
    <row r="219" spans="2:3">
      <c r="B219" s="17" t="s">
        <v>732</v>
      </c>
      <c r="C219">
        <v>1</v>
      </c>
    </row>
    <row r="220" spans="2:3">
      <c r="B220" s="16" t="s">
        <v>743</v>
      </c>
      <c r="C220">
        <v>4</v>
      </c>
    </row>
    <row r="221" spans="2:3">
      <c r="B221" s="17" t="s">
        <v>733</v>
      </c>
      <c r="C221">
        <v>1</v>
      </c>
    </row>
    <row r="222" spans="2:3">
      <c r="B222" s="17" t="s">
        <v>734</v>
      </c>
      <c r="C222">
        <v>1</v>
      </c>
    </row>
    <row r="223" spans="2:3">
      <c r="B223" s="17" t="s">
        <v>735</v>
      </c>
      <c r="C223">
        <v>2</v>
      </c>
    </row>
    <row r="224" spans="2:3">
      <c r="B224" s="16" t="s">
        <v>744</v>
      </c>
      <c r="C224">
        <v>6</v>
      </c>
    </row>
    <row r="225" spans="2:3">
      <c r="B225" s="17" t="s">
        <v>736</v>
      </c>
      <c r="C225">
        <v>4</v>
      </c>
    </row>
    <row r="226" spans="2:3">
      <c r="B226" s="17" t="s">
        <v>739</v>
      </c>
      <c r="C226">
        <v>1</v>
      </c>
    </row>
    <row r="227" spans="2:3">
      <c r="B227" s="17" t="s">
        <v>737</v>
      </c>
      <c r="C227">
        <v>1</v>
      </c>
    </row>
    <row r="228" spans="2:3">
      <c r="B228" s="16" t="s">
        <v>741</v>
      </c>
      <c r="C228">
        <v>7</v>
      </c>
    </row>
    <row r="229" spans="2:3">
      <c r="B229" s="17" t="s">
        <v>738</v>
      </c>
      <c r="C229">
        <v>2</v>
      </c>
    </row>
    <row r="230" spans="2:3">
      <c r="B230" s="17" t="s">
        <v>740</v>
      </c>
      <c r="C230">
        <v>2</v>
      </c>
    </row>
    <row r="231" spans="2:3">
      <c r="B231" s="17" t="s">
        <v>729</v>
      </c>
      <c r="C231">
        <v>3</v>
      </c>
    </row>
    <row r="232" spans="2:3">
      <c r="B232" s="14" t="s">
        <v>714</v>
      </c>
      <c r="C232">
        <v>23</v>
      </c>
    </row>
    <row r="233" spans="2:3">
      <c r="B233" s="16" t="s">
        <v>742</v>
      </c>
      <c r="C233">
        <v>9</v>
      </c>
    </row>
    <row r="234" spans="2:3">
      <c r="B234" s="17" t="s">
        <v>730</v>
      </c>
      <c r="C234">
        <v>7</v>
      </c>
    </row>
    <row r="235" spans="2:3">
      <c r="B235" s="17" t="s">
        <v>731</v>
      </c>
      <c r="C235">
        <v>2</v>
      </c>
    </row>
    <row r="236" spans="2:3">
      <c r="B236" s="16" t="s">
        <v>743</v>
      </c>
      <c r="C236">
        <v>2</v>
      </c>
    </row>
    <row r="237" spans="2:3">
      <c r="B237" s="17" t="s">
        <v>733</v>
      </c>
      <c r="C237">
        <v>1</v>
      </c>
    </row>
    <row r="238" spans="2:3">
      <c r="B238" s="17" t="s">
        <v>735</v>
      </c>
      <c r="C238">
        <v>1</v>
      </c>
    </row>
    <row r="239" spans="2:3">
      <c r="B239" s="16" t="s">
        <v>744</v>
      </c>
      <c r="C239">
        <v>4</v>
      </c>
    </row>
    <row r="240" spans="2:3">
      <c r="B240" s="17" t="s">
        <v>736</v>
      </c>
      <c r="C240">
        <v>3</v>
      </c>
    </row>
    <row r="241" spans="2:3">
      <c r="B241" s="17" t="s">
        <v>737</v>
      </c>
      <c r="C241">
        <v>1</v>
      </c>
    </row>
    <row r="242" spans="2:3">
      <c r="B242" s="16" t="s">
        <v>741</v>
      </c>
      <c r="C242">
        <v>8</v>
      </c>
    </row>
    <row r="243" spans="2:3">
      <c r="B243" s="17" t="s">
        <v>738</v>
      </c>
      <c r="C243">
        <v>3</v>
      </c>
    </row>
    <row r="244" spans="2:3">
      <c r="B244" s="17" t="s">
        <v>740</v>
      </c>
      <c r="C244">
        <v>4</v>
      </c>
    </row>
    <row r="245" spans="2:3">
      <c r="B245" s="17" t="s">
        <v>729</v>
      </c>
      <c r="C245">
        <v>1</v>
      </c>
    </row>
    <row r="246" spans="2:3">
      <c r="B246" s="14" t="s">
        <v>715</v>
      </c>
      <c r="C246">
        <v>21</v>
      </c>
    </row>
    <row r="247" spans="2:3">
      <c r="B247" s="16" t="s">
        <v>742</v>
      </c>
      <c r="C247">
        <v>8</v>
      </c>
    </row>
    <row r="248" spans="2:3">
      <c r="B248" s="17" t="s">
        <v>730</v>
      </c>
      <c r="C248">
        <v>3</v>
      </c>
    </row>
    <row r="249" spans="2:3">
      <c r="B249" s="17" t="s">
        <v>731</v>
      </c>
      <c r="C249">
        <v>4</v>
      </c>
    </row>
    <row r="250" spans="2:3">
      <c r="B250" s="17" t="s">
        <v>732</v>
      </c>
      <c r="C250">
        <v>1</v>
      </c>
    </row>
    <row r="251" spans="2:3">
      <c r="B251" s="16" t="s">
        <v>743</v>
      </c>
      <c r="C251">
        <v>2</v>
      </c>
    </row>
    <row r="252" spans="2:3">
      <c r="B252" s="17" t="s">
        <v>733</v>
      </c>
      <c r="C252">
        <v>1</v>
      </c>
    </row>
    <row r="253" spans="2:3">
      <c r="B253" s="17" t="s">
        <v>735</v>
      </c>
      <c r="C253">
        <v>1</v>
      </c>
    </row>
    <row r="254" spans="2:3">
      <c r="B254" s="16" t="s">
        <v>744</v>
      </c>
      <c r="C254">
        <v>5</v>
      </c>
    </row>
    <row r="255" spans="2:3">
      <c r="B255" s="17" t="s">
        <v>736</v>
      </c>
      <c r="C255">
        <v>2</v>
      </c>
    </row>
    <row r="256" spans="2:3">
      <c r="B256" s="17" t="s">
        <v>739</v>
      </c>
      <c r="C256">
        <v>1</v>
      </c>
    </row>
    <row r="257" spans="2:3">
      <c r="B257" s="17" t="s">
        <v>737</v>
      </c>
      <c r="C257">
        <v>2</v>
      </c>
    </row>
    <row r="258" spans="2:3">
      <c r="B258" s="16" t="s">
        <v>741</v>
      </c>
      <c r="C258">
        <v>6</v>
      </c>
    </row>
    <row r="259" spans="2:3">
      <c r="B259" s="17" t="s">
        <v>738</v>
      </c>
      <c r="C259">
        <v>1</v>
      </c>
    </row>
    <row r="260" spans="2:3">
      <c r="B260" s="17" t="s">
        <v>740</v>
      </c>
      <c r="C260">
        <v>3</v>
      </c>
    </row>
    <row r="261" spans="2:3">
      <c r="B261" s="17" t="s">
        <v>729</v>
      </c>
      <c r="C261">
        <v>2</v>
      </c>
    </row>
    <row r="262" spans="2:3">
      <c r="B262" s="14" t="s">
        <v>716</v>
      </c>
      <c r="C262">
        <v>21</v>
      </c>
    </row>
    <row r="263" spans="2:3">
      <c r="B263" s="16" t="s">
        <v>742</v>
      </c>
      <c r="C263">
        <v>3</v>
      </c>
    </row>
    <row r="264" spans="2:3">
      <c r="B264" s="17" t="s">
        <v>730</v>
      </c>
      <c r="C264">
        <v>1</v>
      </c>
    </row>
    <row r="265" spans="2:3">
      <c r="B265" s="17" t="s">
        <v>732</v>
      </c>
      <c r="C265">
        <v>2</v>
      </c>
    </row>
    <row r="266" spans="2:3">
      <c r="B266" s="16" t="s">
        <v>743</v>
      </c>
      <c r="C266">
        <v>6</v>
      </c>
    </row>
    <row r="267" spans="2:3">
      <c r="B267" s="17" t="s">
        <v>733</v>
      </c>
      <c r="C267">
        <v>2</v>
      </c>
    </row>
    <row r="268" spans="2:3">
      <c r="B268" s="17" t="s">
        <v>734</v>
      </c>
      <c r="C268">
        <v>3</v>
      </c>
    </row>
    <row r="269" spans="2:3">
      <c r="B269" s="17" t="s">
        <v>735</v>
      </c>
      <c r="C269">
        <v>1</v>
      </c>
    </row>
    <row r="270" spans="2:3">
      <c r="B270" s="16" t="s">
        <v>744</v>
      </c>
      <c r="C270">
        <v>8</v>
      </c>
    </row>
    <row r="271" spans="2:3">
      <c r="B271" s="17" t="s">
        <v>736</v>
      </c>
      <c r="C271">
        <v>2</v>
      </c>
    </row>
    <row r="272" spans="2:3">
      <c r="B272" s="17" t="s">
        <v>739</v>
      </c>
      <c r="C272">
        <v>3</v>
      </c>
    </row>
    <row r="273" spans="2:3">
      <c r="B273" s="17" t="s">
        <v>737</v>
      </c>
      <c r="C273">
        <v>3</v>
      </c>
    </row>
    <row r="274" spans="2:3">
      <c r="B274" s="16" t="s">
        <v>741</v>
      </c>
      <c r="C274">
        <v>4</v>
      </c>
    </row>
    <row r="275" spans="2:3">
      <c r="B275" s="17" t="s">
        <v>738</v>
      </c>
      <c r="C275">
        <v>1</v>
      </c>
    </row>
    <row r="276" spans="2:3">
      <c r="B276" s="17" t="s">
        <v>740</v>
      </c>
      <c r="C276">
        <v>2</v>
      </c>
    </row>
    <row r="277" spans="2:3">
      <c r="B277" s="17" t="s">
        <v>729</v>
      </c>
      <c r="C277">
        <v>1</v>
      </c>
    </row>
    <row r="278" spans="2:3">
      <c r="B278" s="14" t="s">
        <v>717</v>
      </c>
      <c r="C278">
        <v>24</v>
      </c>
    </row>
    <row r="279" spans="2:3">
      <c r="B279" s="16" t="s">
        <v>742</v>
      </c>
      <c r="C279">
        <v>4</v>
      </c>
    </row>
    <row r="280" spans="2:3">
      <c r="B280" s="17" t="s">
        <v>730</v>
      </c>
      <c r="C280">
        <v>3</v>
      </c>
    </row>
    <row r="281" spans="2:3">
      <c r="B281" s="17" t="s">
        <v>732</v>
      </c>
      <c r="C281">
        <v>1</v>
      </c>
    </row>
    <row r="282" spans="2:3">
      <c r="B282" s="16" t="s">
        <v>743</v>
      </c>
      <c r="C282">
        <v>8</v>
      </c>
    </row>
    <row r="283" spans="2:3">
      <c r="B283" s="17" t="s">
        <v>733</v>
      </c>
      <c r="C283">
        <v>3</v>
      </c>
    </row>
    <row r="284" spans="2:3">
      <c r="B284" s="17" t="s">
        <v>734</v>
      </c>
      <c r="C284">
        <v>2</v>
      </c>
    </row>
    <row r="285" spans="2:3">
      <c r="B285" s="17" t="s">
        <v>735</v>
      </c>
      <c r="C285">
        <v>3</v>
      </c>
    </row>
    <row r="286" spans="2:3">
      <c r="B286" s="16" t="s">
        <v>744</v>
      </c>
      <c r="C286">
        <v>5</v>
      </c>
    </row>
    <row r="287" spans="2:3">
      <c r="B287" s="17" t="s">
        <v>736</v>
      </c>
      <c r="C287">
        <v>1</v>
      </c>
    </row>
    <row r="288" spans="2:3">
      <c r="B288" s="17" t="s">
        <v>739</v>
      </c>
      <c r="C288">
        <v>2</v>
      </c>
    </row>
    <row r="289" spans="2:3">
      <c r="B289" s="17" t="s">
        <v>737</v>
      </c>
      <c r="C289">
        <v>2</v>
      </c>
    </row>
    <row r="290" spans="2:3">
      <c r="B290" s="16" t="s">
        <v>741</v>
      </c>
      <c r="C290">
        <v>7</v>
      </c>
    </row>
    <row r="291" spans="2:3">
      <c r="B291" s="17" t="s">
        <v>738</v>
      </c>
      <c r="C291">
        <v>3</v>
      </c>
    </row>
    <row r="292" spans="2:3">
      <c r="B292" s="17" t="s">
        <v>740</v>
      </c>
      <c r="C292">
        <v>1</v>
      </c>
    </row>
    <row r="293" spans="2:3">
      <c r="B293" s="17" t="s">
        <v>729</v>
      </c>
      <c r="C293">
        <v>3</v>
      </c>
    </row>
    <row r="294" spans="2:3">
      <c r="B294" s="14" t="s">
        <v>718</v>
      </c>
      <c r="C294">
        <v>17</v>
      </c>
    </row>
    <row r="295" spans="2:3">
      <c r="B295" s="16" t="s">
        <v>742</v>
      </c>
      <c r="C295">
        <v>3</v>
      </c>
    </row>
    <row r="296" spans="2:3">
      <c r="B296" s="17" t="s">
        <v>730</v>
      </c>
      <c r="C296">
        <v>1</v>
      </c>
    </row>
    <row r="297" spans="2:3">
      <c r="B297" s="17" t="s">
        <v>732</v>
      </c>
      <c r="C297">
        <v>2</v>
      </c>
    </row>
    <row r="298" spans="2:3">
      <c r="B298" s="16" t="s">
        <v>743</v>
      </c>
      <c r="C298">
        <v>4</v>
      </c>
    </row>
    <row r="299" spans="2:3">
      <c r="B299" s="17" t="s">
        <v>733</v>
      </c>
      <c r="C299">
        <v>2</v>
      </c>
    </row>
    <row r="300" spans="2:3">
      <c r="B300" s="17" t="s">
        <v>735</v>
      </c>
      <c r="C300">
        <v>2</v>
      </c>
    </row>
    <row r="301" spans="2:3">
      <c r="B301" s="16" t="s">
        <v>744</v>
      </c>
      <c r="C301">
        <v>7</v>
      </c>
    </row>
    <row r="302" spans="2:3">
      <c r="B302" s="17" t="s">
        <v>736</v>
      </c>
      <c r="C302">
        <v>1</v>
      </c>
    </row>
    <row r="303" spans="2:3">
      <c r="B303" s="17" t="s">
        <v>739</v>
      </c>
      <c r="C303">
        <v>4</v>
      </c>
    </row>
    <row r="304" spans="2:3">
      <c r="B304" s="17" t="s">
        <v>737</v>
      </c>
      <c r="C304">
        <v>2</v>
      </c>
    </row>
    <row r="305" spans="2:3">
      <c r="B305" s="16" t="s">
        <v>741</v>
      </c>
      <c r="C305">
        <v>3</v>
      </c>
    </row>
    <row r="306" spans="2:3">
      <c r="B306" s="17" t="s">
        <v>738</v>
      </c>
      <c r="C306">
        <v>1</v>
      </c>
    </row>
    <row r="307" spans="2:3">
      <c r="B307" s="17" t="s">
        <v>740</v>
      </c>
      <c r="C307">
        <v>1</v>
      </c>
    </row>
    <row r="308" spans="2:3">
      <c r="B308" s="17" t="s">
        <v>729</v>
      </c>
      <c r="C308">
        <v>1</v>
      </c>
    </row>
    <row r="309" spans="2:3">
      <c r="B309" s="14" t="s">
        <v>719</v>
      </c>
      <c r="C309">
        <v>17</v>
      </c>
    </row>
    <row r="310" spans="2:3">
      <c r="B310" s="16" t="s">
        <v>742</v>
      </c>
      <c r="C310">
        <v>6</v>
      </c>
    </row>
    <row r="311" spans="2:3">
      <c r="B311" s="17" t="s">
        <v>730</v>
      </c>
      <c r="C311">
        <v>3</v>
      </c>
    </row>
    <row r="312" spans="2:3">
      <c r="B312" s="17" t="s">
        <v>731</v>
      </c>
      <c r="C312">
        <v>1</v>
      </c>
    </row>
    <row r="313" spans="2:3">
      <c r="B313" s="17" t="s">
        <v>732</v>
      </c>
      <c r="C313">
        <v>2</v>
      </c>
    </row>
    <row r="314" spans="2:3">
      <c r="B314" s="16" t="s">
        <v>743</v>
      </c>
      <c r="C314">
        <v>3</v>
      </c>
    </row>
    <row r="315" spans="2:3">
      <c r="B315" s="17" t="s">
        <v>734</v>
      </c>
      <c r="C315">
        <v>2</v>
      </c>
    </row>
    <row r="316" spans="2:3">
      <c r="B316" s="17" t="s">
        <v>735</v>
      </c>
      <c r="C316">
        <v>1</v>
      </c>
    </row>
    <row r="317" spans="2:3">
      <c r="B317" s="16" t="s">
        <v>744</v>
      </c>
      <c r="C317">
        <v>3</v>
      </c>
    </row>
    <row r="318" spans="2:3">
      <c r="B318" s="17" t="s">
        <v>739</v>
      </c>
      <c r="C318">
        <v>2</v>
      </c>
    </row>
    <row r="319" spans="2:3">
      <c r="B319" s="17" t="s">
        <v>737</v>
      </c>
      <c r="C319">
        <v>1</v>
      </c>
    </row>
    <row r="320" spans="2:3">
      <c r="B320" s="16" t="s">
        <v>741</v>
      </c>
      <c r="C320">
        <v>5</v>
      </c>
    </row>
    <row r="321" spans="2:3">
      <c r="B321" s="17" t="s">
        <v>738</v>
      </c>
      <c r="C321">
        <v>2</v>
      </c>
    </row>
    <row r="322" spans="2:3">
      <c r="B322" s="17" t="s">
        <v>740</v>
      </c>
      <c r="C322">
        <v>1</v>
      </c>
    </row>
    <row r="323" spans="2:3">
      <c r="B323" s="17" t="s">
        <v>729</v>
      </c>
      <c r="C323">
        <v>2</v>
      </c>
    </row>
    <row r="324" spans="2:3">
      <c r="B324" s="14" t="s">
        <v>720</v>
      </c>
      <c r="C324">
        <v>13</v>
      </c>
    </row>
    <row r="325" spans="2:3">
      <c r="B325" s="16" t="s">
        <v>742</v>
      </c>
      <c r="C325">
        <v>5</v>
      </c>
    </row>
    <row r="326" spans="2:3">
      <c r="B326" s="17" t="s">
        <v>730</v>
      </c>
      <c r="C326">
        <v>2</v>
      </c>
    </row>
    <row r="327" spans="2:3">
      <c r="B327" s="17" t="s">
        <v>731</v>
      </c>
      <c r="C327">
        <v>1</v>
      </c>
    </row>
    <row r="328" spans="2:3">
      <c r="B328" s="17" t="s">
        <v>732</v>
      </c>
      <c r="C328">
        <v>2</v>
      </c>
    </row>
    <row r="329" spans="2:3">
      <c r="B329" s="16" t="s">
        <v>743</v>
      </c>
      <c r="C329">
        <v>3</v>
      </c>
    </row>
    <row r="330" spans="2:3">
      <c r="B330" s="17" t="s">
        <v>734</v>
      </c>
      <c r="C330">
        <v>1</v>
      </c>
    </row>
    <row r="331" spans="2:3">
      <c r="B331" s="17" t="s">
        <v>735</v>
      </c>
      <c r="C331">
        <v>2</v>
      </c>
    </row>
    <row r="332" spans="2:3">
      <c r="B332" s="16" t="s">
        <v>744</v>
      </c>
      <c r="C332">
        <v>3</v>
      </c>
    </row>
    <row r="333" spans="2:3">
      <c r="B333" s="17" t="s">
        <v>736</v>
      </c>
      <c r="C333">
        <v>2</v>
      </c>
    </row>
    <row r="334" spans="2:3">
      <c r="B334" s="17" t="s">
        <v>739</v>
      </c>
      <c r="C334">
        <v>1</v>
      </c>
    </row>
    <row r="335" spans="2:3">
      <c r="B335" s="16" t="s">
        <v>741</v>
      </c>
      <c r="C335">
        <v>2</v>
      </c>
    </row>
    <row r="336" spans="2:3">
      <c r="B336" s="17" t="s">
        <v>738</v>
      </c>
      <c r="C336">
        <v>1</v>
      </c>
    </row>
    <row r="337" spans="2:3">
      <c r="B337" s="17" t="s">
        <v>740</v>
      </c>
      <c r="C337">
        <v>1</v>
      </c>
    </row>
    <row r="338" spans="2:3">
      <c r="B338" s="14" t="s">
        <v>721</v>
      </c>
      <c r="C338">
        <v>28</v>
      </c>
    </row>
    <row r="339" spans="2:3">
      <c r="B339" s="16" t="s">
        <v>742</v>
      </c>
      <c r="C339">
        <v>8</v>
      </c>
    </row>
    <row r="340" spans="2:3">
      <c r="B340" s="17" t="s">
        <v>730</v>
      </c>
      <c r="C340">
        <v>2</v>
      </c>
    </row>
    <row r="341" spans="2:3">
      <c r="B341" s="17" t="s">
        <v>731</v>
      </c>
      <c r="C341">
        <v>5</v>
      </c>
    </row>
    <row r="342" spans="2:3">
      <c r="B342" s="17" t="s">
        <v>732</v>
      </c>
      <c r="C342">
        <v>1</v>
      </c>
    </row>
    <row r="343" spans="2:3">
      <c r="B343" s="16" t="s">
        <v>743</v>
      </c>
      <c r="C343">
        <v>8</v>
      </c>
    </row>
    <row r="344" spans="2:3">
      <c r="B344" s="17" t="s">
        <v>733</v>
      </c>
      <c r="C344">
        <v>3</v>
      </c>
    </row>
    <row r="345" spans="2:3">
      <c r="B345" s="17" t="s">
        <v>734</v>
      </c>
      <c r="C345">
        <v>4</v>
      </c>
    </row>
    <row r="346" spans="2:3">
      <c r="B346" s="17" t="s">
        <v>735</v>
      </c>
      <c r="C346">
        <v>1</v>
      </c>
    </row>
    <row r="347" spans="2:3">
      <c r="B347" s="16" t="s">
        <v>744</v>
      </c>
      <c r="C347">
        <v>7</v>
      </c>
    </row>
    <row r="348" spans="2:3">
      <c r="B348" s="17" t="s">
        <v>736</v>
      </c>
      <c r="C348">
        <v>2</v>
      </c>
    </row>
    <row r="349" spans="2:3">
      <c r="B349" s="17" t="s">
        <v>737</v>
      </c>
      <c r="C349">
        <v>5</v>
      </c>
    </row>
    <row r="350" spans="2:3">
      <c r="B350" s="16" t="s">
        <v>741</v>
      </c>
      <c r="C350">
        <v>5</v>
      </c>
    </row>
    <row r="351" spans="2:3">
      <c r="B351" s="17" t="s">
        <v>738</v>
      </c>
      <c r="C351">
        <v>3</v>
      </c>
    </row>
    <row r="352" spans="2:3">
      <c r="B352" s="17" t="s">
        <v>729</v>
      </c>
      <c r="C352">
        <v>2</v>
      </c>
    </row>
    <row r="353" spans="2:3">
      <c r="B353" s="14" t="s">
        <v>722</v>
      </c>
      <c r="C353">
        <v>14</v>
      </c>
    </row>
    <row r="354" spans="2:3">
      <c r="B354" s="16" t="s">
        <v>742</v>
      </c>
      <c r="C354">
        <v>1</v>
      </c>
    </row>
    <row r="355" spans="2:3">
      <c r="B355" s="17" t="s">
        <v>731</v>
      </c>
      <c r="C355">
        <v>1</v>
      </c>
    </row>
    <row r="356" spans="2:3">
      <c r="B356" s="16" t="s">
        <v>743</v>
      </c>
      <c r="C356">
        <v>4</v>
      </c>
    </row>
    <row r="357" spans="2:3">
      <c r="B357" s="17" t="s">
        <v>733</v>
      </c>
      <c r="C357">
        <v>3</v>
      </c>
    </row>
    <row r="358" spans="2:3">
      <c r="B358" s="17" t="s">
        <v>735</v>
      </c>
      <c r="C358">
        <v>1</v>
      </c>
    </row>
    <row r="359" spans="2:3">
      <c r="B359" s="16" t="s">
        <v>744</v>
      </c>
      <c r="C359">
        <v>3</v>
      </c>
    </row>
    <row r="360" spans="2:3">
      <c r="B360" s="17" t="s">
        <v>736</v>
      </c>
      <c r="C360">
        <v>1</v>
      </c>
    </row>
    <row r="361" spans="2:3">
      <c r="B361" s="17" t="s">
        <v>737</v>
      </c>
      <c r="C361">
        <v>2</v>
      </c>
    </row>
    <row r="362" spans="2:3">
      <c r="B362" s="16" t="s">
        <v>741</v>
      </c>
      <c r="C362">
        <v>6</v>
      </c>
    </row>
    <row r="363" spans="2:3">
      <c r="B363" s="17" t="s">
        <v>738</v>
      </c>
      <c r="C363">
        <v>3</v>
      </c>
    </row>
    <row r="364" spans="2:3">
      <c r="B364" s="17" t="s">
        <v>740</v>
      </c>
      <c r="C364">
        <v>2</v>
      </c>
    </row>
    <row r="365" spans="2:3">
      <c r="B365" s="17" t="s">
        <v>729</v>
      </c>
      <c r="C365">
        <v>1</v>
      </c>
    </row>
    <row r="366" spans="2:3">
      <c r="B366" s="14" t="s">
        <v>723</v>
      </c>
      <c r="C366">
        <v>13</v>
      </c>
    </row>
    <row r="367" spans="2:3">
      <c r="B367" s="16" t="s">
        <v>742</v>
      </c>
      <c r="C367">
        <v>3</v>
      </c>
    </row>
    <row r="368" spans="2:3">
      <c r="B368" s="17" t="s">
        <v>731</v>
      </c>
      <c r="C368">
        <v>2</v>
      </c>
    </row>
    <row r="369" spans="2:3">
      <c r="B369" s="17" t="s">
        <v>732</v>
      </c>
      <c r="C369">
        <v>1</v>
      </c>
    </row>
    <row r="370" spans="2:3">
      <c r="B370" s="16" t="s">
        <v>743</v>
      </c>
      <c r="C370">
        <v>2</v>
      </c>
    </row>
    <row r="371" spans="2:3">
      <c r="B371" s="17" t="s">
        <v>734</v>
      </c>
      <c r="C371">
        <v>1</v>
      </c>
    </row>
    <row r="372" spans="2:3">
      <c r="B372" s="17" t="s">
        <v>735</v>
      </c>
      <c r="C372">
        <v>1</v>
      </c>
    </row>
    <row r="373" spans="2:3">
      <c r="B373" s="16" t="s">
        <v>744</v>
      </c>
      <c r="C373">
        <v>2</v>
      </c>
    </row>
    <row r="374" spans="2:3">
      <c r="B374" s="17" t="s">
        <v>739</v>
      </c>
      <c r="C374">
        <v>2</v>
      </c>
    </row>
    <row r="375" spans="2:3">
      <c r="B375" s="16" t="s">
        <v>741</v>
      </c>
      <c r="C375">
        <v>6</v>
      </c>
    </row>
    <row r="376" spans="2:3">
      <c r="B376" s="17" t="s">
        <v>738</v>
      </c>
      <c r="C376">
        <v>3</v>
      </c>
    </row>
    <row r="377" spans="2:3">
      <c r="B377" s="17" t="s">
        <v>740</v>
      </c>
      <c r="C377">
        <v>1</v>
      </c>
    </row>
    <row r="378" spans="2:3">
      <c r="B378" s="17" t="s">
        <v>729</v>
      </c>
      <c r="C378">
        <v>2</v>
      </c>
    </row>
    <row r="379" spans="2:3">
      <c r="B379" s="14" t="s">
        <v>724</v>
      </c>
      <c r="C379">
        <v>20</v>
      </c>
    </row>
    <row r="380" spans="2:3">
      <c r="B380" s="16" t="s">
        <v>742</v>
      </c>
      <c r="C380">
        <v>7</v>
      </c>
    </row>
    <row r="381" spans="2:3">
      <c r="B381" s="17" t="s">
        <v>730</v>
      </c>
      <c r="C381">
        <v>2</v>
      </c>
    </row>
    <row r="382" spans="2:3">
      <c r="B382" s="17" t="s">
        <v>731</v>
      </c>
      <c r="C382">
        <v>4</v>
      </c>
    </row>
    <row r="383" spans="2:3">
      <c r="B383" s="17" t="s">
        <v>732</v>
      </c>
      <c r="C383">
        <v>1</v>
      </c>
    </row>
    <row r="384" spans="2:3">
      <c r="B384" s="16" t="s">
        <v>743</v>
      </c>
      <c r="C384">
        <v>4</v>
      </c>
    </row>
    <row r="385" spans="2:3">
      <c r="B385" s="17" t="s">
        <v>733</v>
      </c>
      <c r="C385">
        <v>1</v>
      </c>
    </row>
    <row r="386" spans="2:3">
      <c r="B386" s="17" t="s">
        <v>734</v>
      </c>
      <c r="C386">
        <v>2</v>
      </c>
    </row>
    <row r="387" spans="2:3">
      <c r="B387" s="17" t="s">
        <v>735</v>
      </c>
      <c r="C387">
        <v>1</v>
      </c>
    </row>
    <row r="388" spans="2:3">
      <c r="B388" s="16" t="s">
        <v>744</v>
      </c>
      <c r="C388">
        <v>4</v>
      </c>
    </row>
    <row r="389" spans="2:3">
      <c r="B389" s="17" t="s">
        <v>736</v>
      </c>
      <c r="C389">
        <v>2</v>
      </c>
    </row>
    <row r="390" spans="2:3">
      <c r="B390" s="17" t="s">
        <v>737</v>
      </c>
      <c r="C390">
        <v>2</v>
      </c>
    </row>
    <row r="391" spans="2:3">
      <c r="B391" s="16" t="s">
        <v>741</v>
      </c>
      <c r="C391">
        <v>5</v>
      </c>
    </row>
    <row r="392" spans="2:3">
      <c r="B392" s="17" t="s">
        <v>738</v>
      </c>
      <c r="C392">
        <v>2</v>
      </c>
    </row>
    <row r="393" spans="2:3">
      <c r="B393" s="17" t="s">
        <v>740</v>
      </c>
      <c r="C393">
        <v>2</v>
      </c>
    </row>
    <row r="394" spans="2:3">
      <c r="B394" s="17" t="s">
        <v>729</v>
      </c>
      <c r="C394">
        <v>1</v>
      </c>
    </row>
    <row r="395" spans="2:3">
      <c r="B395" s="14" t="s">
        <v>725</v>
      </c>
      <c r="C395">
        <v>13</v>
      </c>
    </row>
    <row r="396" spans="2:3">
      <c r="B396" s="16" t="s">
        <v>742</v>
      </c>
      <c r="C396">
        <v>5</v>
      </c>
    </row>
    <row r="397" spans="2:3">
      <c r="B397" s="17" t="s">
        <v>730</v>
      </c>
      <c r="C397">
        <v>2</v>
      </c>
    </row>
    <row r="398" spans="2:3">
      <c r="B398" s="17" t="s">
        <v>731</v>
      </c>
      <c r="C398">
        <v>2</v>
      </c>
    </row>
    <row r="399" spans="2:3">
      <c r="B399" s="17" t="s">
        <v>732</v>
      </c>
      <c r="C399">
        <v>1</v>
      </c>
    </row>
    <row r="400" spans="2:3">
      <c r="B400" s="16" t="s">
        <v>743</v>
      </c>
      <c r="C400">
        <v>1</v>
      </c>
    </row>
    <row r="401" spans="2:3">
      <c r="B401" s="17" t="s">
        <v>735</v>
      </c>
      <c r="C401">
        <v>1</v>
      </c>
    </row>
    <row r="402" spans="2:3">
      <c r="B402" s="16" t="s">
        <v>744</v>
      </c>
      <c r="C402">
        <v>4</v>
      </c>
    </row>
    <row r="403" spans="2:3">
      <c r="B403" s="17" t="s">
        <v>736</v>
      </c>
      <c r="C403">
        <v>2</v>
      </c>
    </row>
    <row r="404" spans="2:3">
      <c r="B404" s="17" t="s">
        <v>739</v>
      </c>
      <c r="C404">
        <v>1</v>
      </c>
    </row>
    <row r="405" spans="2:3">
      <c r="B405" s="17" t="s">
        <v>737</v>
      </c>
      <c r="C405">
        <v>1</v>
      </c>
    </row>
    <row r="406" spans="2:3">
      <c r="B406" s="16" t="s">
        <v>741</v>
      </c>
      <c r="C406">
        <v>3</v>
      </c>
    </row>
    <row r="407" spans="2:3">
      <c r="B407" s="17" t="s">
        <v>738</v>
      </c>
      <c r="C407">
        <v>1</v>
      </c>
    </row>
    <row r="408" spans="2:3">
      <c r="B408" s="17" t="s">
        <v>729</v>
      </c>
      <c r="C408">
        <v>2</v>
      </c>
    </row>
    <row r="409" spans="2:3">
      <c r="B409" s="14" t="s">
        <v>726</v>
      </c>
      <c r="C409">
        <v>14</v>
      </c>
    </row>
    <row r="410" spans="2:3">
      <c r="B410" s="16" t="s">
        <v>742</v>
      </c>
      <c r="C410">
        <v>5</v>
      </c>
    </row>
    <row r="411" spans="2:3">
      <c r="B411" s="17" t="s">
        <v>730</v>
      </c>
      <c r="C411">
        <v>2</v>
      </c>
    </row>
    <row r="412" spans="2:3">
      <c r="B412" s="17" t="s">
        <v>731</v>
      </c>
      <c r="C412">
        <v>2</v>
      </c>
    </row>
    <row r="413" spans="2:3">
      <c r="B413" s="17" t="s">
        <v>732</v>
      </c>
      <c r="C413">
        <v>1</v>
      </c>
    </row>
    <row r="414" spans="2:3">
      <c r="B414" s="16" t="s">
        <v>743</v>
      </c>
      <c r="C414">
        <v>2</v>
      </c>
    </row>
    <row r="415" spans="2:3">
      <c r="B415" s="17" t="s">
        <v>734</v>
      </c>
      <c r="C415">
        <v>1</v>
      </c>
    </row>
    <row r="416" spans="2:3">
      <c r="B416" s="17" t="s">
        <v>735</v>
      </c>
      <c r="C416">
        <v>1</v>
      </c>
    </row>
    <row r="417" spans="2:3">
      <c r="B417" s="16" t="s">
        <v>744</v>
      </c>
      <c r="C417">
        <v>5</v>
      </c>
    </row>
    <row r="418" spans="2:3">
      <c r="B418" s="17" t="s">
        <v>739</v>
      </c>
      <c r="C418">
        <v>2</v>
      </c>
    </row>
    <row r="419" spans="2:3">
      <c r="B419" s="17" t="s">
        <v>737</v>
      </c>
      <c r="C419">
        <v>3</v>
      </c>
    </row>
    <row r="420" spans="2:3">
      <c r="B420" s="16" t="s">
        <v>741</v>
      </c>
      <c r="C420">
        <v>2</v>
      </c>
    </row>
    <row r="421" spans="2:3">
      <c r="B421" s="17" t="s">
        <v>738</v>
      </c>
      <c r="C421">
        <v>1</v>
      </c>
    </row>
    <row r="422" spans="2:3">
      <c r="B422" s="17" t="s">
        <v>729</v>
      </c>
      <c r="C422">
        <v>1</v>
      </c>
    </row>
    <row r="423" spans="2:3">
      <c r="B423" s="14" t="s">
        <v>727</v>
      </c>
      <c r="C423">
        <v>13</v>
      </c>
    </row>
    <row r="424" spans="2:3">
      <c r="B424" s="16" t="s">
        <v>742</v>
      </c>
      <c r="C424">
        <v>2</v>
      </c>
    </row>
    <row r="425" spans="2:3">
      <c r="B425" s="17" t="s">
        <v>730</v>
      </c>
      <c r="C425">
        <v>1</v>
      </c>
    </row>
    <row r="426" spans="2:3">
      <c r="B426" s="17" t="s">
        <v>732</v>
      </c>
      <c r="C426">
        <v>1</v>
      </c>
    </row>
    <row r="427" spans="2:3">
      <c r="B427" s="16" t="s">
        <v>743</v>
      </c>
      <c r="C427">
        <v>5</v>
      </c>
    </row>
    <row r="428" spans="2:3">
      <c r="B428" s="17" t="s">
        <v>733</v>
      </c>
      <c r="C428">
        <v>1</v>
      </c>
    </row>
    <row r="429" spans="2:3">
      <c r="B429" s="17" t="s">
        <v>734</v>
      </c>
      <c r="C429">
        <v>2</v>
      </c>
    </row>
    <row r="430" spans="2:3">
      <c r="B430" s="17" t="s">
        <v>735</v>
      </c>
      <c r="C430">
        <v>2</v>
      </c>
    </row>
    <row r="431" spans="2:3">
      <c r="B431" s="16" t="s">
        <v>744</v>
      </c>
      <c r="C431">
        <v>6</v>
      </c>
    </row>
    <row r="432" spans="2:3">
      <c r="B432" s="17" t="s">
        <v>736</v>
      </c>
      <c r="C432">
        <v>1</v>
      </c>
    </row>
    <row r="433" spans="2:3">
      <c r="B433" s="17" t="s">
        <v>739</v>
      </c>
      <c r="C433">
        <v>4</v>
      </c>
    </row>
    <row r="434" spans="2:3">
      <c r="B434" s="17" t="s">
        <v>737</v>
      </c>
      <c r="C434">
        <v>1</v>
      </c>
    </row>
    <row r="435" spans="2:3">
      <c r="B435" s="14" t="s">
        <v>681</v>
      </c>
      <c r="C435">
        <v>500</v>
      </c>
    </row>
  </sheetData>
  <pageMargins left="0.7" right="0.7" top="0.75" bottom="0.75" header="0.3" footer="0.3"/>
  <pageSetup paperSize="9" orientation="portrait" horizontalDpi="4294967293"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F21F1-2EDA-402E-B53C-16440A7F7932}">
  <dimension ref="B2:D47"/>
  <sheetViews>
    <sheetView topLeftCell="A50" zoomScale="220" zoomScaleNormal="220" workbookViewId="0">
      <selection activeCell="F59" sqref="F59"/>
    </sheetView>
  </sheetViews>
  <sheetFormatPr defaultRowHeight="14.25"/>
  <cols>
    <col min="1" max="1" width="2.6640625" customWidth="1"/>
    <col min="2" max="2" width="16.19921875" bestFit="1" customWidth="1"/>
    <col min="3" max="3" width="32.06640625" bestFit="1" customWidth="1"/>
    <col min="4" max="4" width="8.19921875" bestFit="1" customWidth="1"/>
  </cols>
  <sheetData>
    <row r="2" spans="2:4">
      <c r="B2" t="s">
        <v>745</v>
      </c>
    </row>
    <row r="4" spans="2:4">
      <c r="C4" t="s">
        <v>12</v>
      </c>
      <c r="D4" t="s">
        <v>746</v>
      </c>
    </row>
    <row r="5" spans="2:4">
      <c r="C5" t="s">
        <v>13</v>
      </c>
      <c r="D5" t="s">
        <v>747</v>
      </c>
    </row>
    <row r="6" spans="2:4">
      <c r="C6" t="s">
        <v>30</v>
      </c>
      <c r="D6" t="s">
        <v>748</v>
      </c>
    </row>
    <row r="9" spans="2:4" s="18" customFormat="1">
      <c r="B9" s="18" t="s">
        <v>749</v>
      </c>
    </row>
    <row r="11" spans="2:4">
      <c r="C11" s="19"/>
    </row>
    <row r="13" spans="2:4">
      <c r="B13" t="s">
        <v>750</v>
      </c>
      <c r="C13" t="s">
        <v>753</v>
      </c>
    </row>
    <row r="14" spans="2:4">
      <c r="B14" t="s">
        <v>751</v>
      </c>
      <c r="C14" t="s">
        <v>754</v>
      </c>
    </row>
    <row r="15" spans="2:4">
      <c r="B15" t="s">
        <v>752</v>
      </c>
    </row>
    <row r="21" spans="2:3" s="19" customFormat="1">
      <c r="B21" s="19" t="s">
        <v>751</v>
      </c>
    </row>
    <row r="23" spans="2:3">
      <c r="C23" s="19"/>
    </row>
    <row r="26" spans="2:3" s="19" customFormat="1">
      <c r="B26" s="19" t="s">
        <v>750</v>
      </c>
    </row>
    <row r="29" spans="2:3">
      <c r="B29" t="s">
        <v>755</v>
      </c>
      <c r="C29">
        <v>15</v>
      </c>
    </row>
    <row r="30" spans="2:3">
      <c r="B30" t="s">
        <v>756</v>
      </c>
      <c r="C30" t="s">
        <v>95</v>
      </c>
    </row>
    <row r="31" spans="2:3">
      <c r="B31" t="s">
        <v>757</v>
      </c>
      <c r="C31" t="s">
        <v>758</v>
      </c>
    </row>
    <row r="34" spans="2:4">
      <c r="C34" t="s">
        <v>759</v>
      </c>
    </row>
    <row r="35" spans="2:4">
      <c r="C35" t="s">
        <v>761</v>
      </c>
    </row>
    <row r="36" spans="2:4">
      <c r="C36" t="s">
        <v>760</v>
      </c>
    </row>
    <row r="41" spans="2:4" s="19" customFormat="1">
      <c r="B41" s="19" t="s">
        <v>752</v>
      </c>
    </row>
    <row r="45" spans="2:4">
      <c r="B45" t="s">
        <v>763</v>
      </c>
      <c r="C45" t="e" vm="1">
        <v>#VALUE!</v>
      </c>
      <c r="D45">
        <v>50</v>
      </c>
    </row>
    <row r="46" spans="2:4">
      <c r="B46" t="s">
        <v>762</v>
      </c>
      <c r="C46" t="e" vm="2">
        <v>#VALUE!</v>
      </c>
      <c r="D46">
        <v>40</v>
      </c>
    </row>
    <row r="47" spans="2:4">
      <c r="B47" t="s">
        <v>748</v>
      </c>
      <c r="C47" t="e" vm="3">
        <v>#VALUE!</v>
      </c>
      <c r="D47">
        <v>140</v>
      </c>
    </row>
  </sheetData>
  <dataValidations count="6">
    <dataValidation allowBlank="1" showInputMessage="1" showErrorMessage="1" promptTitle="Note" prompt="Please enter 2 digit nos  only." sqref="C23" xr:uid="{3D113B28-2232-4EB1-96A0-4EDE2C3537F9}"/>
    <dataValidation type="whole" allowBlank="1" showInputMessage="1" showErrorMessage="1" sqref="C29" xr:uid="{EF66BE03-D6B3-42F6-8881-207D14EB86B2}">
      <formula1>10</formula1>
      <formula2>20</formula2>
    </dataValidation>
    <dataValidation type="textLength" operator="equal" allowBlank="1" showInputMessage="1" showErrorMessage="1" sqref="C31" xr:uid="{34996CCA-8298-4648-A9E3-8D5CCB008BBE}">
      <formula1>10</formula1>
    </dataValidation>
    <dataValidation type="whole" errorStyle="information" allowBlank="1" showInputMessage="1" showErrorMessage="1" error="Please enter values between 100 and 200 only ._x000a_" sqref="D45" xr:uid="{5F6ACEFA-26B8-47A7-A2F4-1D2FDBC58444}">
      <formula1>100</formula1>
      <formula2>200</formula2>
    </dataValidation>
    <dataValidation type="whole" errorStyle="warning" allowBlank="1" showInputMessage="1" showErrorMessage="1" error="Please enter values between 100 and 200 only ._x000a_" sqref="D46" xr:uid="{7878B8F4-B4DF-4957-B7F9-20185B0B9A47}">
      <formula1>100</formula1>
      <formula2>200</formula2>
    </dataValidation>
    <dataValidation type="whole" allowBlank="1" showInputMessage="1" showErrorMessage="1" error="Please enter values between 100 and 200 only ._x000a_" sqref="D47" xr:uid="{71EAEEC2-AE4C-4983-AC38-4BF1F099794A}">
      <formula1>100</formula1>
      <formula2>200</formula2>
    </dataValidation>
  </dataValidations>
  <pageMargins left="0.7" right="0.7" top="0.75" bottom="0.75" header="0.3" footer="0.3"/>
  <pageSetup paperSize="9" orientation="portrait"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E2E5593-32EE-46D1-A2F3-68E7B1104A77}">
          <x14:formula1>
            <xm:f>dataset!$B$2:$B$501</xm:f>
          </x14:formula1>
          <xm:sqref>C30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9A55C-12A3-45BB-BB0B-7EF768D02493}">
  <dimension ref="B2:J64"/>
  <sheetViews>
    <sheetView topLeftCell="A41" zoomScale="115" zoomScaleNormal="115" workbookViewId="0">
      <selection activeCell="B45" sqref="B45"/>
    </sheetView>
  </sheetViews>
  <sheetFormatPr defaultRowHeight="14.25"/>
  <cols>
    <col min="1" max="1" width="8.796875" customWidth="1"/>
    <col min="2" max="2" width="149" bestFit="1" customWidth="1"/>
    <col min="10" max="10" width="6.73046875" bestFit="1" customWidth="1"/>
    <col min="11" max="11" width="14.06640625" bestFit="1" customWidth="1"/>
  </cols>
  <sheetData>
    <row r="2" spans="2:5">
      <c r="B2" s="20" t="s">
        <v>764</v>
      </c>
      <c r="C2" s="20"/>
      <c r="D2" s="20"/>
      <c r="E2" s="20"/>
    </row>
    <row r="4" spans="2:5" ht="14.25" customHeight="1">
      <c r="B4" s="33" t="s">
        <v>765</v>
      </c>
      <c r="C4" s="20"/>
      <c r="D4" s="20"/>
      <c r="E4" s="20"/>
    </row>
    <row r="5" spans="2:5">
      <c r="B5" s="33"/>
      <c r="C5" s="20"/>
      <c r="D5" s="20"/>
      <c r="E5" s="20"/>
    </row>
    <row r="8" spans="2:5" ht="17.649999999999999">
      <c r="B8" s="21" t="s">
        <v>766</v>
      </c>
    </row>
    <row r="9" spans="2:5">
      <c r="B9" s="22"/>
    </row>
    <row r="10" spans="2:5">
      <c r="B10" s="23" t="s">
        <v>767</v>
      </c>
      <c r="C10">
        <v>5</v>
      </c>
    </row>
    <row r="11" spans="2:5">
      <c r="B11" s="23" t="s">
        <v>768</v>
      </c>
      <c r="C11">
        <v>0</v>
      </c>
    </row>
    <row r="12" spans="2:5">
      <c r="B12" s="23" t="s">
        <v>769</v>
      </c>
      <c r="C12" t="e">
        <f>C10/C11</f>
        <v>#DIV/0!</v>
      </c>
    </row>
    <row r="14" spans="2:5" ht="17.649999999999999">
      <c r="B14" s="21" t="s">
        <v>770</v>
      </c>
    </row>
    <row r="15" spans="2:5">
      <c r="B15" s="22"/>
    </row>
    <row r="16" spans="2:5">
      <c r="B16" s="23" t="s">
        <v>771</v>
      </c>
    </row>
    <row r="17" spans="2:3">
      <c r="B17" s="23" t="s">
        <v>772</v>
      </c>
    </row>
    <row r="18" spans="2:3">
      <c r="B18" s="23" t="s">
        <v>773</v>
      </c>
    </row>
    <row r="20" spans="2:3" ht="17.649999999999999">
      <c r="B20" s="21" t="s">
        <v>774</v>
      </c>
    </row>
    <row r="21" spans="2:3">
      <c r="B21" s="22"/>
      <c r="C21" t="e" vm="4">
        <f>SUM("Siraj",1)</f>
        <v>#VALUE!</v>
      </c>
    </row>
    <row r="22" spans="2:3">
      <c r="B22" s="23" t="s">
        <v>775</v>
      </c>
    </row>
    <row r="23" spans="2:3">
      <c r="B23" s="23" t="s">
        <v>776</v>
      </c>
    </row>
    <row r="24" spans="2:3">
      <c r="B24" s="23" t="s">
        <v>777</v>
      </c>
    </row>
    <row r="26" spans="2:3" ht="17.649999999999999">
      <c r="B26" s="21" t="s">
        <v>778</v>
      </c>
    </row>
    <row r="27" spans="2:3">
      <c r="B27" s="22"/>
      <c r="C27">
        <v>5</v>
      </c>
    </row>
    <row r="28" spans="2:3">
      <c r="B28" s="23" t="s">
        <v>779</v>
      </c>
      <c r="C28" t="e">
        <f>C27+#REF!</f>
        <v>#REF!</v>
      </c>
    </row>
    <row r="29" spans="2:3">
      <c r="B29" s="23" t="s">
        <v>780</v>
      </c>
    </row>
    <row r="30" spans="2:3">
      <c r="B30" s="23" t="s">
        <v>781</v>
      </c>
    </row>
    <row r="32" spans="2:3" ht="17.649999999999999">
      <c r="B32" s="21" t="s">
        <v>782</v>
      </c>
    </row>
    <row r="33" spans="2:4">
      <c r="B33" s="22"/>
    </row>
    <row r="34" spans="2:4">
      <c r="B34" s="23" t="s">
        <v>783</v>
      </c>
      <c r="C34" t="e" cm="1">
        <f t="array" ref="C34">siraj</f>
        <v>#NAME?</v>
      </c>
    </row>
    <row r="35" spans="2:4">
      <c r="B35" s="23" t="s">
        <v>784</v>
      </c>
    </row>
    <row r="36" spans="2:4">
      <c r="B36" s="23" t="s">
        <v>785</v>
      </c>
    </row>
    <row r="38" spans="2:4" ht="17.649999999999999">
      <c r="B38" s="21" t="s">
        <v>786</v>
      </c>
    </row>
    <row r="39" spans="2:4">
      <c r="B39" s="22"/>
      <c r="C39">
        <v>5</v>
      </c>
      <c r="D39">
        <v>6</v>
      </c>
    </row>
    <row r="40" spans="2:4">
      <c r="B40" s="23" t="s">
        <v>787</v>
      </c>
      <c r="C40" t="e">
        <f>SUM(C39 D39)</f>
        <v>#NULL!</v>
      </c>
    </row>
    <row r="41" spans="2:4">
      <c r="B41" s="23" t="s">
        <v>788</v>
      </c>
    </row>
    <row r="42" spans="2:4">
      <c r="B42" s="23" t="s">
        <v>789</v>
      </c>
    </row>
    <row r="44" spans="2:4" ht="17.649999999999999">
      <c r="B44" s="21" t="s">
        <v>790</v>
      </c>
    </row>
    <row r="45" spans="2:4">
      <c r="B45" s="22"/>
    </row>
    <row r="46" spans="2:4">
      <c r="B46" s="23" t="s">
        <v>791</v>
      </c>
      <c r="C46" t="e">
        <f>SQRT(-1)</f>
        <v>#NUM!</v>
      </c>
    </row>
    <row r="47" spans="2:4">
      <c r="B47" s="23" t="s">
        <v>792</v>
      </c>
    </row>
    <row r="48" spans="2:4">
      <c r="B48" s="23" t="s">
        <v>793</v>
      </c>
    </row>
    <row r="50" spans="2:10" ht="17.649999999999999">
      <c r="B50" s="21" t="s">
        <v>794</v>
      </c>
    </row>
    <row r="51" spans="2:10">
      <c r="B51" s="22"/>
      <c r="C51" t="s">
        <v>1455</v>
      </c>
      <c r="D51" t="str" cm="1">
        <f t="array" ref="D51:D53">_xlfn.UNIQUE(C51:C55)</f>
        <v>Apple</v>
      </c>
      <c r="F51" t="s">
        <v>1455</v>
      </c>
      <c r="G51" t="s">
        <v>1456</v>
      </c>
      <c r="H51" t="s">
        <v>1457</v>
      </c>
      <c r="I51" t="s">
        <v>1455</v>
      </c>
      <c r="J51" t="s">
        <v>1458</v>
      </c>
    </row>
    <row r="52" spans="2:10">
      <c r="B52" s="23" t="s">
        <v>795</v>
      </c>
      <c r="C52" t="s">
        <v>1456</v>
      </c>
      <c r="D52" t="str">
        <v>Mango</v>
      </c>
    </row>
    <row r="53" spans="2:10">
      <c r="B53" s="23" t="s">
        <v>796</v>
      </c>
      <c r="C53" t="s">
        <v>1457</v>
      </c>
      <c r="D53" t="str">
        <v>Banana</v>
      </c>
      <c r="F53" t="str" cm="1">
        <f t="array" ref="F53:J53">_xlfn.UNIQUE(F51:J51,FALSE)</f>
        <v>Apple</v>
      </c>
      <c r="G53" t="str">
        <v>Mango</v>
      </c>
      <c r="H53" t="str">
        <v>apple</v>
      </c>
      <c r="I53" t="str">
        <v>Apple</v>
      </c>
      <c r="J53" t="str">
        <v>Banana</v>
      </c>
    </row>
    <row r="54" spans="2:10">
      <c r="B54" s="23" t="s">
        <v>797</v>
      </c>
      <c r="C54" t="s">
        <v>1455</v>
      </c>
      <c r="F54" t="str" cm="1">
        <f t="array" ref="F54:J54">_xlfn.UNIQUE(F51:J51,FALSE,)</f>
        <v>Apple</v>
      </c>
      <c r="G54" t="str">
        <v>Mango</v>
      </c>
      <c r="H54" t="str">
        <v>apple</v>
      </c>
      <c r="I54" t="str">
        <v>Apple</v>
      </c>
      <c r="J54" t="str">
        <v>Banana</v>
      </c>
    </row>
    <row r="55" spans="2:10">
      <c r="C55" t="s">
        <v>1458</v>
      </c>
    </row>
    <row r="56" spans="2:10" ht="17.649999999999999">
      <c r="B56" s="21" t="s">
        <v>798</v>
      </c>
      <c r="F56" t="str" cm="1">
        <f t="array" ref="F56:F58">_xlfn.UNIQUE(TRANSPOSE(_xlfn.ANCHORARRAY(F53)))</f>
        <v>Apple</v>
      </c>
    </row>
    <row r="57" spans="2:10">
      <c r="B57" s="22"/>
      <c r="F57" t="str">
        <v>Mango</v>
      </c>
    </row>
    <row r="58" spans="2:10">
      <c r="B58" s="23" t="s">
        <v>799</v>
      </c>
      <c r="F58" t="str">
        <v>Banana</v>
      </c>
    </row>
    <row r="59" spans="2:10">
      <c r="B59" s="23" t="s">
        <v>800</v>
      </c>
    </row>
    <row r="61" spans="2:10" ht="17.649999999999999">
      <c r="B61" s="21" t="s">
        <v>801</v>
      </c>
    </row>
    <row r="62" spans="2:10">
      <c r="B62" s="22"/>
    </row>
    <row r="63" spans="2:10">
      <c r="B63" s="23" t="s">
        <v>802</v>
      </c>
    </row>
    <row r="64" spans="2:10">
      <c r="B64" s="23" t="s">
        <v>803</v>
      </c>
    </row>
  </sheetData>
  <mergeCells count="1">
    <mergeCell ref="B4:B5"/>
  </mergeCells>
  <pageMargins left="0.7" right="0.7"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1083C-4E28-45DD-8008-6725246A7641}">
  <dimension ref="E2:K40"/>
  <sheetViews>
    <sheetView topLeftCell="D30" zoomScale="250" zoomScaleNormal="250" workbookViewId="0">
      <selection activeCell="I36" sqref="I36"/>
    </sheetView>
  </sheetViews>
  <sheetFormatPr defaultRowHeight="14.25"/>
  <cols>
    <col min="4" max="4" width="3.33203125" customWidth="1"/>
    <col min="5" max="6" width="15" bestFit="1" customWidth="1"/>
    <col min="7" max="7" width="12.46484375" customWidth="1"/>
    <col min="10" max="10" width="14.59765625" customWidth="1"/>
  </cols>
  <sheetData>
    <row r="2" spans="5:10">
      <c r="E2" t="s">
        <v>1459</v>
      </c>
      <c r="F2" s="2">
        <f ca="1">TODAY()</f>
        <v>45879</v>
      </c>
    </row>
    <row r="3" spans="5:10">
      <c r="E3" t="s">
        <v>1460</v>
      </c>
      <c r="F3" s="26">
        <f ca="1">NOW()</f>
        <v>45879.965761342595</v>
      </c>
    </row>
    <row r="5" spans="5:10">
      <c r="E5" t="s">
        <v>1461</v>
      </c>
      <c r="F5">
        <f ca="1">YEAR(F3)</f>
        <v>2025</v>
      </c>
      <c r="G5" t="s">
        <v>1469</v>
      </c>
      <c r="H5" t="str">
        <f ca="1">TEXT(F3,"yy")</f>
        <v>25</v>
      </c>
    </row>
    <row r="6" spans="5:10">
      <c r="E6" t="s">
        <v>1462</v>
      </c>
      <c r="F6">
        <f ca="1">MONTH(F3)</f>
        <v>8</v>
      </c>
      <c r="G6" t="s">
        <v>1470</v>
      </c>
      <c r="H6" t="str">
        <f ca="1">TEXT(F3,"mmm")</f>
        <v>Aug</v>
      </c>
      <c r="I6" t="s">
        <v>1472</v>
      </c>
      <c r="J6" t="str">
        <f ca="1">TEXT(F3,"mmmm")</f>
        <v>August</v>
      </c>
    </row>
    <row r="7" spans="5:10">
      <c r="E7" t="s">
        <v>1463</v>
      </c>
      <c r="F7">
        <f ca="1">DAY(F3)</f>
        <v>10</v>
      </c>
      <c r="G7" t="s">
        <v>1471</v>
      </c>
      <c r="I7" t="s">
        <v>1473</v>
      </c>
    </row>
    <row r="8" spans="5:10">
      <c r="E8" t="s">
        <v>1464</v>
      </c>
      <c r="F8">
        <f ca="1">HOUR(F3)</f>
        <v>23</v>
      </c>
      <c r="G8" t="str">
        <f ca="1">TEXT(F3,"hh AM/PM")</f>
        <v>11 PM</v>
      </c>
    </row>
    <row r="9" spans="5:10">
      <c r="E9" t="s">
        <v>1465</v>
      </c>
      <c r="F9">
        <f ca="1">MINUTE(F3)</f>
        <v>10</v>
      </c>
    </row>
    <row r="10" spans="5:10">
      <c r="E10" t="s">
        <v>1466</v>
      </c>
      <c r="F10">
        <f ca="1">SECOND(F3)</f>
        <v>42</v>
      </c>
    </row>
    <row r="11" spans="5:10">
      <c r="E11" t="s">
        <v>1467</v>
      </c>
      <c r="F11">
        <f ca="1">WEEKNUM(F3,1)</f>
        <v>33</v>
      </c>
    </row>
    <row r="12" spans="5:10">
      <c r="E12" t="s">
        <v>1468</v>
      </c>
      <c r="F12">
        <f ca="1">WEEKDAY(F3,1)</f>
        <v>1</v>
      </c>
    </row>
    <row r="14" spans="5:10">
      <c r="E14" s="2">
        <f ca="1">DATE(F5,F6,F7)</f>
        <v>45879</v>
      </c>
      <c r="F14" t="s">
        <v>1474</v>
      </c>
      <c r="G14">
        <v>10</v>
      </c>
      <c r="H14">
        <v>31</v>
      </c>
      <c r="I14">
        <v>2025</v>
      </c>
      <c r="J14" s="2">
        <f>DATE(I14,G14,H14)</f>
        <v>45961</v>
      </c>
    </row>
    <row r="15" spans="5:10">
      <c r="E15" t="s">
        <v>1475</v>
      </c>
      <c r="F15" t="s">
        <v>1476</v>
      </c>
      <c r="G15" s="2">
        <v>45961</v>
      </c>
    </row>
    <row r="16" spans="5:10">
      <c r="G16" t="e">
        <f>DATEVALUE(F14)</f>
        <v>#VALUE!</v>
      </c>
    </row>
    <row r="18" spans="5:11">
      <c r="E18" s="27" t="s">
        <v>1477</v>
      </c>
      <c r="F18" s="27" t="s">
        <v>1478</v>
      </c>
      <c r="G18" s="27" t="s">
        <v>1479</v>
      </c>
      <c r="I18" s="27" t="s">
        <v>1477</v>
      </c>
      <c r="J18" s="27" t="s">
        <v>1478</v>
      </c>
      <c r="K18" s="27" t="s">
        <v>1479</v>
      </c>
    </row>
    <row r="19" spans="5:11">
      <c r="E19" s="28">
        <v>41699</v>
      </c>
      <c r="F19" s="29">
        <v>41799</v>
      </c>
      <c r="G19" s="28">
        <v>41701</v>
      </c>
      <c r="I19" s="28">
        <v>41699</v>
      </c>
      <c r="J19" s="29">
        <v>45817</v>
      </c>
      <c r="K19" s="28">
        <v>41701</v>
      </c>
    </row>
    <row r="20" spans="5:11">
      <c r="E20" s="30"/>
      <c r="F20" s="31"/>
      <c r="G20" s="28">
        <v>41719</v>
      </c>
      <c r="I20" s="30"/>
      <c r="J20" s="31"/>
      <c r="K20" s="28">
        <v>41719</v>
      </c>
    </row>
    <row r="21" spans="5:11">
      <c r="E21" s="30"/>
      <c r="F21" s="31"/>
      <c r="G21" s="28">
        <v>41772</v>
      </c>
      <c r="I21" s="30"/>
      <c r="J21" s="31"/>
      <c r="K21" s="28">
        <v>41772</v>
      </c>
    </row>
    <row r="23" spans="5:11">
      <c r="E23">
        <f>F19-E19</f>
        <v>100</v>
      </c>
      <c r="I23">
        <f>J19-I19</f>
        <v>4118</v>
      </c>
    </row>
    <row r="24" spans="5:11">
      <c r="E24">
        <f>NETWORKDAYS(E19,F19,G19:G21)</f>
        <v>68</v>
      </c>
      <c r="I24">
        <f>I23/365</f>
        <v>11.282191780821918</v>
      </c>
    </row>
    <row r="25" spans="5:11">
      <c r="I25">
        <f>YEAR(J19)-YEAR(I19)</f>
        <v>11</v>
      </c>
    </row>
    <row r="26" spans="5:11">
      <c r="E26">
        <f>NETWORKDAYS.INTL(E19,F19,11,G19:G21)</f>
        <v>83</v>
      </c>
      <c r="I26">
        <f>YEARFRAC(I19,J19,1)</f>
        <v>11.274469541409994</v>
      </c>
    </row>
    <row r="28" spans="5:11">
      <c r="E28" t="s">
        <v>1480</v>
      </c>
      <c r="F28" t="s">
        <v>1462</v>
      </c>
    </row>
    <row r="29" spans="5:11">
      <c r="F29">
        <v>1</v>
      </c>
      <c r="G29" t="str">
        <f>IF(OR(F29=1,F29=2,F29=3),"Qtr 1")</f>
        <v>Qtr 1</v>
      </c>
    </row>
    <row r="30" spans="5:11">
      <c r="F30">
        <v>2</v>
      </c>
      <c r="G30" t="str">
        <f t="shared" ref="G30:G40" si="0">IF(OR(F30=1,F30=2,F30=3),"Qtr 1")</f>
        <v>Qtr 1</v>
      </c>
    </row>
    <row r="31" spans="5:11">
      <c r="F31">
        <v>3</v>
      </c>
      <c r="G31" t="str">
        <f t="shared" si="0"/>
        <v>Qtr 1</v>
      </c>
    </row>
    <row r="32" spans="5:11">
      <c r="F32">
        <v>4</v>
      </c>
      <c r="G32" t="b">
        <f t="shared" si="0"/>
        <v>0</v>
      </c>
    </row>
    <row r="33" spans="6:7">
      <c r="F33">
        <v>5</v>
      </c>
      <c r="G33" t="b">
        <f t="shared" si="0"/>
        <v>0</v>
      </c>
    </row>
    <row r="34" spans="6:7">
      <c r="F34">
        <v>6</v>
      </c>
      <c r="G34" t="b">
        <f t="shared" si="0"/>
        <v>0</v>
      </c>
    </row>
    <row r="35" spans="6:7">
      <c r="F35">
        <v>7</v>
      </c>
      <c r="G35" t="b">
        <f t="shared" si="0"/>
        <v>0</v>
      </c>
    </row>
    <row r="36" spans="6:7">
      <c r="F36">
        <v>8</v>
      </c>
      <c r="G36" t="b">
        <f t="shared" si="0"/>
        <v>0</v>
      </c>
    </row>
    <row r="37" spans="6:7">
      <c r="F37">
        <v>9</v>
      </c>
      <c r="G37" t="b">
        <f t="shared" si="0"/>
        <v>0</v>
      </c>
    </row>
    <row r="38" spans="6:7">
      <c r="F38">
        <v>10</v>
      </c>
      <c r="G38" t="b">
        <f t="shared" si="0"/>
        <v>0</v>
      </c>
    </row>
    <row r="39" spans="6:7">
      <c r="F39">
        <v>11</v>
      </c>
      <c r="G39" t="b">
        <f t="shared" si="0"/>
        <v>0</v>
      </c>
    </row>
    <row r="40" spans="6:7">
      <c r="F40">
        <v>12</v>
      </c>
      <c r="G40" t="b">
        <f t="shared" si="0"/>
        <v>0</v>
      </c>
    </row>
  </sheetData>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44514-8622-499C-9B47-96588FC62202}">
  <dimension ref="B13:D46"/>
  <sheetViews>
    <sheetView topLeftCell="A38" zoomScale="250" zoomScaleNormal="250" workbookViewId="0">
      <selection activeCell="B47" sqref="B47"/>
    </sheetView>
  </sheetViews>
  <sheetFormatPr defaultRowHeight="14.25"/>
  <cols>
    <col min="2" max="2" width="27.6640625" bestFit="1" customWidth="1"/>
  </cols>
  <sheetData>
    <row r="13" spans="2:4">
      <c r="B13" t="s">
        <v>1492</v>
      </c>
      <c r="D13" t="str">
        <f>MID(B13,8,3)</f>
        <v>b I</v>
      </c>
    </row>
    <row r="14" spans="2:4">
      <c r="D14" t="str">
        <f>LEFT(B13,10000)</f>
        <v>Acciojob India</v>
      </c>
    </row>
    <row r="15" spans="2:4">
      <c r="D15" t="str">
        <f>LEFT(B13)</f>
        <v>A</v>
      </c>
    </row>
    <row r="17" spans="2:2">
      <c r="B17" t="s">
        <v>1493</v>
      </c>
    </row>
    <row r="19" spans="2:2">
      <c r="B19" t="str">
        <f>UPPER(B17)</f>
        <v>KJBNKALDBSJKLJHKH:LHLHJL12121</v>
      </c>
    </row>
    <row r="20" spans="2:2">
      <c r="B20" t="str">
        <f>LOWER(B17)</f>
        <v>kjbnkaldbsjkljhkh:lhlhjl12121</v>
      </c>
    </row>
    <row r="22" spans="2:2">
      <c r="B22" t="s">
        <v>1494</v>
      </c>
    </row>
    <row r="24" spans="2:2">
      <c r="B24" t="str">
        <f>PROPER(B22)</f>
        <v>Sayyed Siraj Ali</v>
      </c>
    </row>
    <row r="28" spans="2:2" s="19" customFormat="1"/>
    <row r="30" spans="2:2">
      <c r="B30" t="s">
        <v>1495</v>
      </c>
    </row>
    <row r="32" spans="2:2">
      <c r="B32" t="str">
        <f>REPLACE(B30,2,2,"qwertyu")</f>
        <v>Aqwertyuiojob Excel</v>
      </c>
    </row>
    <row r="34" spans="2:3">
      <c r="B34" t="str">
        <f>SUBSTITUTE(B30,"o","*")</f>
        <v>Acci*j*b Excel</v>
      </c>
    </row>
    <row r="36" spans="2:3">
      <c r="B36" t="str">
        <f>SUBSTITUTE(B30,"o","*",1)</f>
        <v>Acci*job Excel</v>
      </c>
    </row>
    <row r="39" spans="2:3">
      <c r="B39" t="s">
        <v>1489</v>
      </c>
      <c r="C39">
        <f>LEN(B30)</f>
        <v>14</v>
      </c>
    </row>
    <row r="41" spans="2:3">
      <c r="B41" t="e">
        <f>FIND("I",B30)</f>
        <v>#VALUE!</v>
      </c>
      <c r="C41">
        <f>SEARCH("I",B30)</f>
        <v>4</v>
      </c>
    </row>
    <row r="43" spans="2:3">
      <c r="B43">
        <f>FIND("c",B30)</f>
        <v>2</v>
      </c>
    </row>
    <row r="44" spans="2:3">
      <c r="B44">
        <f>FIND("c",B30,FIND("c",B30)+1)</f>
        <v>3</v>
      </c>
    </row>
    <row r="46" spans="2:3">
      <c r="B46">
        <f>FIND("c",B30,3)</f>
        <v>3</v>
      </c>
    </row>
  </sheetData>
  <pageMargins left="0.7" right="0.7" top="0.75" bottom="0.75" header="0.3" footer="0.3"/>
  <pageSetup paperSize="9" orientation="portrait" horizontalDpi="4294967293"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2047FBEE-FD39-45B7-BFA0-77B494D6B01D}">
  <ds:schemaRefs/>
</ds:datastoreItem>
</file>

<file path=customXml/itemProps2.xml><?xml version="1.0" encoding="utf-8"?>
<ds:datastoreItem xmlns:ds="http://schemas.openxmlformats.org/officeDocument/2006/customXml" ds:itemID="{D7A84CC5-FE69-4B96-8AB0-243360023FED}">
  <ds:schemaRefs/>
</ds:datastoreItem>
</file>

<file path=customXml/itemProps3.xml><?xml version="1.0" encoding="utf-8"?>
<ds:datastoreItem xmlns:ds="http://schemas.openxmlformats.org/officeDocument/2006/customXml" ds:itemID="{A98B40DE-E6CD-45BC-95EC-452A16458A5F}">
  <ds:schemaRefs/>
</ds:datastoreItem>
</file>

<file path=customXml/itemProps4.xml><?xml version="1.0" encoding="utf-8"?>
<ds:datastoreItem xmlns:ds="http://schemas.openxmlformats.org/officeDocument/2006/customXml" ds:itemID="{90F644EF-3CD5-4306-8EAF-E3FACBBA47DB}">
  <ds:schemaRefs/>
</ds:datastoreItem>
</file>

<file path=customXml/itemProps5.xml><?xml version="1.0" encoding="utf-8"?>
<ds:datastoreItem xmlns:ds="http://schemas.openxmlformats.org/officeDocument/2006/customXml" ds:itemID="{F69FFC64-F7DC-48C8-BA2A-7C7EA927080B}">
  <ds:schemaRefs/>
</ds:datastoreItem>
</file>

<file path=customXml/itemProps6.xml><?xml version="1.0" encoding="utf-8"?>
<ds:datastoreItem xmlns:ds="http://schemas.openxmlformats.org/officeDocument/2006/customXml" ds:itemID="{F2B69239-DB7D-429E-94D4-B61C35259F2E}">
  <ds:schemaRefs/>
</ds:datastoreItem>
</file>

<file path=customXml/itemProps7.xml><?xml version="1.0" encoding="utf-8"?>
<ds:datastoreItem xmlns:ds="http://schemas.openxmlformats.org/officeDocument/2006/customXml" ds:itemID="{219DA4F4-B05E-41FC-8589-82F4824D7DD0}">
  <ds:schemaRefs/>
</ds:datastoreItem>
</file>

<file path=customXml/itemProps8.xml><?xml version="1.0" encoding="utf-8"?>
<ds:datastoreItem xmlns:ds="http://schemas.openxmlformats.org/officeDocument/2006/customXml" ds:itemID="{EE7D90CE-3B3E-4096-850B-21BFE33CAC61}">
  <ds:schemaRefs/>
</ds:datastoreItem>
</file>

<file path=customXml/itemProps9.xml><?xml version="1.0" encoding="utf-8"?>
<ds:datastoreItem xmlns:ds="http://schemas.openxmlformats.org/officeDocument/2006/customXml" ds:itemID="{5A2A6180-0122-48B5-9725-A3A6A8942D9B}">
  <ds:schemaRefs/>
</ds:datastoreItem>
</file>

<file path=customXml/itemProps10.xml><?xml version="1.0" encoding="utf-8"?>
<ds:datastoreItem xmlns:ds="http://schemas.openxmlformats.org/officeDocument/2006/customXml" ds:itemID="{5BFB8CE4-B891-4A24-A45D-8FF986DA6AF8}">
  <ds:schemaRefs/>
</ds:datastoreItem>
</file>

<file path=customXml/itemProps11.xml><?xml version="1.0" encoding="utf-8"?>
<ds:datastoreItem xmlns:ds="http://schemas.openxmlformats.org/officeDocument/2006/customXml" ds:itemID="{715D16DA-91F1-48B8-A778-F4C022C743A8}">
  <ds:schemaRefs/>
</ds:datastoreItem>
</file>

<file path=customXml/itemProps12.xml><?xml version="1.0" encoding="utf-8"?>
<ds:datastoreItem xmlns:ds="http://schemas.openxmlformats.org/officeDocument/2006/customXml" ds:itemID="{6490B8A7-50AF-411D-B875-F2E6F95F6523}">
  <ds:schemaRefs/>
</ds:datastoreItem>
</file>

<file path=customXml/itemProps13.xml><?xml version="1.0" encoding="utf-8"?>
<ds:datastoreItem xmlns:ds="http://schemas.openxmlformats.org/officeDocument/2006/customXml" ds:itemID="{3495CF0D-5774-415C-81AA-3851A57039A0}">
  <ds:schemaRefs/>
</ds:datastoreItem>
</file>

<file path=customXml/itemProps14.xml><?xml version="1.0" encoding="utf-8"?>
<ds:datastoreItem xmlns:ds="http://schemas.openxmlformats.org/officeDocument/2006/customXml" ds:itemID="{00B37A9D-6D5F-4924-B31C-3A4907CB9B00}">
  <ds:schemaRefs/>
</ds:datastoreItem>
</file>

<file path=customXml/itemProps15.xml><?xml version="1.0" encoding="utf-8"?>
<ds:datastoreItem xmlns:ds="http://schemas.openxmlformats.org/officeDocument/2006/customXml" ds:itemID="{614A1923-AACC-414D-912A-DD24BA06B3BC}">
  <ds:schemaRefs/>
</ds:datastoreItem>
</file>

<file path=customXml/itemProps16.xml><?xml version="1.0" encoding="utf-8"?>
<ds:datastoreItem xmlns:ds="http://schemas.openxmlformats.org/officeDocument/2006/customXml" ds:itemID="{D8253C96-ABC2-4EB4-B415-7D63553FDE3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Date Time Questions</vt:lpstr>
      <vt:lpstr>Text Questions</vt:lpstr>
      <vt:lpstr>Data Validation Questions</vt:lpstr>
      <vt:lpstr>Recap</vt:lpstr>
      <vt:lpstr>Agenda</vt:lpstr>
      <vt:lpstr>dataset</vt:lpstr>
      <vt:lpstr>Calculated Field</vt:lpstr>
      <vt:lpstr>Slicer</vt:lpstr>
      <vt:lpstr>Pivot Chart</vt:lpstr>
      <vt:lpstr>Data Validation</vt:lpstr>
      <vt:lpstr>Errors</vt:lpstr>
      <vt:lpstr>Date Time Functions</vt:lpstr>
      <vt:lpstr>Text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2025-08-10T17:41:02Z</dcterms:modified>
</cp:coreProperties>
</file>