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drawings/drawing7.xml" ContentType="application/vnd.openxmlformats-officedocument.drawing+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0"/>
  <workbookPr defaultThemeVersion="202300"/>
  <mc:AlternateContent xmlns:mc="http://schemas.openxmlformats.org/markup-compatibility/2006">
    <mc:Choice Requires="x15">
      <x15ac:absPath xmlns:x15ac="http://schemas.microsoft.com/office/spreadsheetml/2010/11/ac" url="E:\OneDrive\Work\Acciojob\Modules\Excel\Batch\17\"/>
    </mc:Choice>
  </mc:AlternateContent>
  <xr:revisionPtr revIDLastSave="0" documentId="13_ncr:1_{1C9082E7-D0B7-436A-901E-E59ABC790FB2}" xr6:coauthVersionLast="47" xr6:coauthVersionMax="47" xr10:uidLastSave="{00000000-0000-0000-0000-000000000000}"/>
  <bookViews>
    <workbookView xWindow="-28920" yWindow="30" windowWidth="29040" windowHeight="15720" tabRatio="811" activeTab="14" xr2:uid="{E4FAC7A2-194B-4DBE-ACA1-546198A701A9}"/>
  </bookViews>
  <sheets>
    <sheet name="Dataset" sheetId="3" r:id="rId1"/>
    <sheet name="Horiztonal_Dataset" sheetId="13" r:id="rId2"/>
    <sheet name="Recap" sheetId="1" r:id="rId3"/>
    <sheet name="Agenda" sheetId="2" r:id="rId4"/>
    <sheet name="Questions" sheetId="14" r:id="rId5"/>
    <sheet name="Class Questions" sheetId="11" r:id="rId6"/>
    <sheet name="intro" sheetId="33" r:id="rId7"/>
    <sheet name="Row Column" sheetId="34" r:id="rId8"/>
    <sheet name="Vlookup" sheetId="35" r:id="rId9"/>
    <sheet name="Hlookup" sheetId="36" r:id="rId10"/>
    <sheet name="Index Match" sheetId="37" r:id="rId11"/>
    <sheet name="xlookup" sheetId="38" r:id="rId12"/>
    <sheet name="Filter" sheetId="41" r:id="rId13"/>
    <sheet name="Offset" sheetId="39" r:id="rId14"/>
    <sheet name="Indirect" sheetId="40" r:id="rId15"/>
  </sheets>
  <definedNames>
    <definedName name="_xlnm._FilterDatabase" localSheetId="0" hidden="1">Dataset!$A$1:$M$501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40" l="1" a="1"/>
  <c r="G5" i="40" s="1"/>
  <c r="E5" i="40" a="1"/>
  <c r="E5" i="40" s="1"/>
  <c r="E7" i="40"/>
  <c r="E2" i="40"/>
  <c r="C29" i="39"/>
  <c r="C26" i="39"/>
  <c r="I19" i="39"/>
  <c r="C19" i="39" a="1"/>
  <c r="C19" i="39" s="1"/>
  <c r="C16" i="39"/>
  <c r="C14" i="39"/>
  <c r="E2" i="41" a="1"/>
  <c r="B25" i="38" a="1"/>
  <c r="B25" i="38" s="1"/>
  <c r="B23" i="38"/>
  <c r="B15" i="38"/>
  <c r="G12" i="38"/>
  <c r="B12" i="38"/>
  <c r="S28" i="37" a="1"/>
  <c r="S28" i="37" s="1"/>
  <c r="H36" i="37"/>
  <c r="H33" i="37"/>
  <c r="E30" i="37"/>
  <c r="D27" i="37"/>
  <c r="O18" i="37"/>
  <c r="O15" i="37"/>
  <c r="P6" i="37"/>
  <c r="B26" i="36"/>
  <c r="B25" i="36"/>
  <c r="B24" i="36"/>
  <c r="B12" i="36"/>
  <c r="B41" i="35"/>
  <c r="B33" i="35" a="1"/>
  <c r="B33" i="35" s="1"/>
  <c r="B31" i="35" a="1"/>
  <c r="B31" i="35" s="1"/>
  <c r="C29" i="35"/>
  <c r="B29" i="35"/>
  <c r="B27" i="35"/>
  <c r="B25" i="35"/>
  <c r="B13" i="35"/>
  <c r="B15" i="34"/>
  <c r="B14" i="34"/>
  <c r="B13" i="34"/>
  <c r="C10" i="34"/>
  <c r="I3" i="34"/>
  <c r="C7" i="34"/>
  <c r="C6" i="34"/>
  <c r="B4" i="34"/>
  <c r="G1048574" i="34"/>
  <c r="C4" i="34"/>
  <c r="H18" i="33"/>
  <c r="E2" i="4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<sst xmlns="http://schemas.openxmlformats.org/spreadsheetml/2006/main" count="8485" uniqueCount="503">
  <si>
    <t>Intro To excel</t>
  </si>
  <si>
    <t>Components</t>
  </si>
  <si>
    <t>Worksheet</t>
  </si>
  <si>
    <t>Menu</t>
  </si>
  <si>
    <t>Ribbon</t>
  </si>
  <si>
    <t>Groups</t>
  </si>
  <si>
    <t>Commands</t>
  </si>
  <si>
    <t>Customise Ribbon</t>
  </si>
  <si>
    <t>Quick Access ToolBar</t>
  </si>
  <si>
    <t>Formating</t>
  </si>
  <si>
    <t>Navigation</t>
  </si>
  <si>
    <t>Select</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</si>
  <si>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</si>
  <si>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</si>
  <si>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</si>
  <si>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</si>
  <si>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</si>
  <si>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</si>
  <si>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</si>
  <si>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</si>
  <si>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</si>
  <si>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</si>
  <si>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</si>
  <si>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</si>
  <si>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</si>
  <si>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</si>
  <si>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</si>
  <si>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</si>
  <si>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</si>
  <si>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</si>
  <si>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</si>
  <si>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Cell Referencing</t>
  </si>
  <si>
    <t>Number Formatting</t>
  </si>
  <si>
    <t>Conditional Formatting</t>
  </si>
  <si>
    <t>Day 4</t>
  </si>
  <si>
    <t>MEAN</t>
  </si>
  <si>
    <t>MEDIAN</t>
  </si>
  <si>
    <t>MODE</t>
  </si>
  <si>
    <t>PERCENTILE</t>
  </si>
  <si>
    <t>AVERAGE</t>
  </si>
  <si>
    <t>LARGE function</t>
  </si>
  <si>
    <t>SMALL function</t>
  </si>
  <si>
    <t>RANK function</t>
  </si>
  <si>
    <t>MAX function</t>
  </si>
  <si>
    <t>MIN function</t>
  </si>
  <si>
    <t>IF function</t>
  </si>
  <si>
    <t>IFERROR function</t>
  </si>
  <si>
    <t>AND function</t>
  </si>
  <si>
    <t>FILTER function</t>
  </si>
  <si>
    <t>OR function</t>
  </si>
  <si>
    <t>NOT function</t>
  </si>
  <si>
    <t>TRUE function</t>
  </si>
  <si>
    <t>FALSE function</t>
  </si>
  <si>
    <t>IS function</t>
  </si>
  <si>
    <t>Gender</t>
  </si>
  <si>
    <t>Age</t>
  </si>
  <si>
    <t>Years of Experience</t>
  </si>
  <si>
    <t>Female</t>
  </si>
  <si>
    <t>Male</t>
  </si>
  <si>
    <t>Day 5</t>
  </si>
  <si>
    <t>VLOOKUP</t>
  </si>
  <si>
    <t>HLOOKUP</t>
  </si>
  <si>
    <t>INDEX</t>
  </si>
  <si>
    <t>MATCH</t>
  </si>
  <si>
    <t>OFFSET</t>
  </si>
  <si>
    <t>ROW</t>
  </si>
  <si>
    <t>ROWS</t>
  </si>
  <si>
    <t>COLUMN</t>
  </si>
  <si>
    <t>COLUMNS</t>
  </si>
  <si>
    <t>INDIRECT</t>
  </si>
  <si>
    <t>Xlookup</t>
  </si>
  <si>
    <t>Vlookup</t>
  </si>
  <si>
    <t>Hlookup</t>
  </si>
  <si>
    <t>Index</t>
  </si>
  <si>
    <t>Match</t>
  </si>
  <si>
    <t>Offset</t>
  </si>
  <si>
    <t>Row</t>
  </si>
  <si>
    <t>Rows</t>
  </si>
  <si>
    <t>Column</t>
  </si>
  <si>
    <t>Columns</t>
  </si>
  <si>
    <t>Indirect</t>
  </si>
  <si>
    <t>Lookup Value</t>
  </si>
  <si>
    <t>Table Array</t>
  </si>
  <si>
    <t>Athlete Name</t>
  </si>
  <si>
    <t>Sport</t>
  </si>
  <si>
    <t>Country</t>
  </si>
  <si>
    <t>Medal</t>
  </si>
  <si>
    <t>Event</t>
  </si>
  <si>
    <t>Age Group</t>
  </si>
  <si>
    <t>Team/Individual</t>
  </si>
  <si>
    <t>Weight</t>
  </si>
  <si>
    <t>Height</t>
  </si>
  <si>
    <t>Total Medals</t>
  </si>
  <si>
    <t>Olivia Rodriguez</t>
  </si>
  <si>
    <t>Swimming</t>
  </si>
  <si>
    <t>Australia</t>
  </si>
  <si>
    <t>Bronze</t>
  </si>
  <si>
    <t>200m</t>
  </si>
  <si>
    <t>Youth</t>
  </si>
  <si>
    <t>Team</t>
  </si>
  <si>
    <t>Isabella Martinez</t>
  </si>
  <si>
    <t>Boxing</t>
  </si>
  <si>
    <t>China</t>
  </si>
  <si>
    <t>Gold</t>
  </si>
  <si>
    <t>400m</t>
  </si>
  <si>
    <t>Senior</t>
  </si>
  <si>
    <t>Isabella Miller</t>
  </si>
  <si>
    <t>Athletics</t>
  </si>
  <si>
    <t>UK</t>
  </si>
  <si>
    <t>Marathon</t>
  </si>
  <si>
    <t>James Brown</t>
  </si>
  <si>
    <t>Silver</t>
  </si>
  <si>
    <t>Adult</t>
  </si>
  <si>
    <t>Russia</t>
  </si>
  <si>
    <t>None</t>
  </si>
  <si>
    <t>Individual</t>
  </si>
  <si>
    <t>Liam Davis</t>
  </si>
  <si>
    <t>Weightlifting</t>
  </si>
  <si>
    <t>Shot Put</t>
  </si>
  <si>
    <t>James Johnson</t>
  </si>
  <si>
    <t>Olivia Smith</t>
  </si>
  <si>
    <t>Germany</t>
  </si>
  <si>
    <t>High Jump</t>
  </si>
  <si>
    <t>Ethan Williams</t>
  </si>
  <si>
    <t>Cycling</t>
  </si>
  <si>
    <t>John Williams</t>
  </si>
  <si>
    <t>Sophia Smith</t>
  </si>
  <si>
    <t>Liam Williams</t>
  </si>
  <si>
    <t>John Martinez</t>
  </si>
  <si>
    <t>Japan</t>
  </si>
  <si>
    <t>Liam Garcia</t>
  </si>
  <si>
    <t>Brazil</t>
  </si>
  <si>
    <t>100m</t>
  </si>
  <si>
    <t>Noah Smith</t>
  </si>
  <si>
    <t>Emma Davis</t>
  </si>
  <si>
    <t>Gymnastics</t>
  </si>
  <si>
    <t>Pole Vault</t>
  </si>
  <si>
    <t>Sophia Jones</t>
  </si>
  <si>
    <t>Wrestling</t>
  </si>
  <si>
    <t>Sophia Rodriguez</t>
  </si>
  <si>
    <t>Long Jump</t>
  </si>
  <si>
    <t>Noah Williams</t>
  </si>
  <si>
    <t>Canada</t>
  </si>
  <si>
    <t>Ethan Jones</t>
  </si>
  <si>
    <t>Liam Brown</t>
  </si>
  <si>
    <t>India</t>
  </si>
  <si>
    <t>Mia Garcia</t>
  </si>
  <si>
    <t>USA</t>
  </si>
  <si>
    <t>Olivia Williams</t>
  </si>
  <si>
    <t>James Jones</t>
  </si>
  <si>
    <t>Ethan Davis</t>
  </si>
  <si>
    <t>Mia Johnson</t>
  </si>
  <si>
    <t>John Miller</t>
  </si>
  <si>
    <t>Sophia Martinez</t>
  </si>
  <si>
    <t>Emma Garcia</t>
  </si>
  <si>
    <t>James Martinez</t>
  </si>
  <si>
    <t>John Davis</t>
  </si>
  <si>
    <t>Sophia Johnson</t>
  </si>
  <si>
    <t>Ethan Martinez</t>
  </si>
  <si>
    <t>Olivia Brown</t>
  </si>
  <si>
    <t>Olivia Miller</t>
  </si>
  <si>
    <t>Mia Davis</t>
  </si>
  <si>
    <t>Liam Miller</t>
  </si>
  <si>
    <t>Liam Jones</t>
  </si>
  <si>
    <t>Mia Miller</t>
  </si>
  <si>
    <t>John Smith</t>
  </si>
  <si>
    <t>John Brown</t>
  </si>
  <si>
    <t>Liam Rodriguez</t>
  </si>
  <si>
    <t>James Garcia</t>
  </si>
  <si>
    <t>James Williams</t>
  </si>
  <si>
    <t>Noah Davis</t>
  </si>
  <si>
    <t>James Rodriguez</t>
  </si>
  <si>
    <t>Emma Rodriguez</t>
  </si>
  <si>
    <t>Olivia Johnson</t>
  </si>
  <si>
    <t>Emma Johnson</t>
  </si>
  <si>
    <t>Liam Smith</t>
  </si>
  <si>
    <t>Emma Martinez</t>
  </si>
  <si>
    <t>Isabella Williams</t>
  </si>
  <si>
    <t>Mia Brown</t>
  </si>
  <si>
    <t>Isabella Davis</t>
  </si>
  <si>
    <t>John Jones</t>
  </si>
  <si>
    <t>Liam Johnson</t>
  </si>
  <si>
    <t>Olivia Davis</t>
  </si>
  <si>
    <t>Mia Rodriguez</t>
  </si>
  <si>
    <t>Ethan Brown</t>
  </si>
  <si>
    <t>John Rodriguez</t>
  </si>
  <si>
    <t>Mia Williams</t>
  </si>
  <si>
    <t>Emma Williams</t>
  </si>
  <si>
    <t>Ethan Miller</t>
  </si>
  <si>
    <t>Sophia Miller</t>
  </si>
  <si>
    <t>James Smith</t>
  </si>
  <si>
    <t>Noah Rodriguez</t>
  </si>
  <si>
    <t>Isabella Rodriguez</t>
  </si>
  <si>
    <t>Noah Garcia</t>
  </si>
  <si>
    <t>John Garcia</t>
  </si>
  <si>
    <t>Emma Smith</t>
  </si>
  <si>
    <t>Noah Johnson</t>
  </si>
  <si>
    <t>Noah Miller</t>
  </si>
  <si>
    <t>Isabella Smith</t>
  </si>
  <si>
    <t>Liam Martinez</t>
  </si>
  <si>
    <t>Isabella Johnson</t>
  </si>
  <si>
    <t>Ethan Rodriguez</t>
  </si>
  <si>
    <t>Ethan Garcia</t>
  </si>
  <si>
    <t>Sophia Davis</t>
  </si>
  <si>
    <t>James Miller</t>
  </si>
  <si>
    <t>John Johnson</t>
  </si>
  <si>
    <t>Ethan Smith</t>
  </si>
  <si>
    <t>Sophia Williams</t>
  </si>
  <si>
    <t>Emma Jones</t>
  </si>
  <si>
    <t>Ethan Johnson</t>
  </si>
  <si>
    <t>Isabella Brown</t>
  </si>
  <si>
    <t>Isabella Jones</t>
  </si>
  <si>
    <t>Noah Brown</t>
  </si>
  <si>
    <t>Mia Smith</t>
  </si>
  <si>
    <t>Emma Miller</t>
  </si>
  <si>
    <t>Sophia Brown</t>
  </si>
  <si>
    <t>Mia Jones</t>
  </si>
  <si>
    <t>Noah Jones</t>
  </si>
  <si>
    <t>Isabella Garcia</t>
  </si>
  <si>
    <t>James Davis</t>
  </si>
  <si>
    <t>Noah Martinez</t>
  </si>
  <si>
    <t>Olivia Garcia</t>
  </si>
  <si>
    <t>Emma Brown</t>
  </si>
  <si>
    <t>Mia Martinez</t>
  </si>
  <si>
    <t>Olivia Jones</t>
  </si>
  <si>
    <t>Sophia Garcia</t>
  </si>
  <si>
    <t>Olivia Martinez</t>
  </si>
  <si>
    <t>Index-Match</t>
  </si>
  <si>
    <r>
      <t>1. VLOOKUP Problem 1:</t>
    </r>
    <r>
      <rPr>
        <sz val="11"/>
        <color theme="1"/>
        <rFont val="Aptos Narrow"/>
        <family val="2"/>
        <scheme val="minor"/>
      </rPr>
      <t xml:space="preserve"> You have a dataset that contains information about athletes, including their names, countries, sports, and medals. You want to find out what sport "John Smith" participated in. Use VLOOKUP to fetch the sport from the dataset using the athlete's name.</t>
    </r>
  </si>
  <si>
    <r>
      <t>2. VLOOKUP Problem 2:</t>
    </r>
    <r>
      <rPr>
        <sz val="11"/>
        <color theme="1"/>
        <rFont val="Aptos Narrow"/>
        <family val="2"/>
        <scheme val="minor"/>
      </rPr>
      <t xml:space="preserve"> An athlete's weight data is stored in the dataset by name. You want to find the weight of "Olivia Johnson" to compare her performance metrics. Use VLOOKUP to retrieve her weight.</t>
    </r>
  </si>
  <si>
    <r>
      <t>3. HLOOKUP Problem 1:</t>
    </r>
    <r>
      <rPr>
        <sz val="11"/>
        <color theme="1"/>
        <rFont val="Aptos Narrow"/>
        <family val="2"/>
        <scheme val="minor"/>
      </rPr>
      <t xml:space="preserve"> In your dataset, the first row contains different attributes like 'Athlete Name', 'Country', 'Medal', etc. You need to retrieve the value of the 'Country' for the athlete "James Davis". Use HLOOKUP to find the correct value.</t>
    </r>
  </si>
  <si>
    <r>
      <t>4. HLOOKUP Problem 2:</t>
    </r>
    <r>
      <rPr>
        <sz val="11"/>
        <color theme="1"/>
        <rFont val="Aptos Narrow"/>
        <family val="2"/>
        <scheme val="minor"/>
      </rPr>
      <t xml:space="preserve"> The dataset is structured horizontally, and you are tasked to find the gender of "Emma Brown". Use HLOOKUP to identify this information from the dataset.</t>
    </r>
  </si>
  <si>
    <t>XLOOKUP</t>
  </si>
  <si>
    <r>
      <t>5. XLOOKUP Problem 1:</t>
    </r>
    <r>
      <rPr>
        <sz val="11"/>
        <color theme="1"/>
        <rFont val="Aptos Narrow"/>
        <family val="2"/>
        <scheme val="minor"/>
      </rPr>
      <t xml:space="preserve"> An athlete, "Sophia Martinez", is curious about her age listed in the dataset. Use XLOOKUP to retrieve Sophia's age based on her name.</t>
    </r>
  </si>
  <si>
    <r>
      <t>6. XLOOKUP Problem 2:</t>
    </r>
    <r>
      <rPr>
        <sz val="11"/>
        <color theme="1"/>
        <rFont val="Aptos Narrow"/>
        <family val="2"/>
        <scheme val="minor"/>
      </rPr>
      <t xml:space="preserve"> You are analyzing an athlete's data, and you need to find out the number of total medals won by "Ethan Garcia". Use XLOOKUP to locate this information using the athlete's name.</t>
    </r>
  </si>
  <si>
    <r>
      <t>7. INDEX Problem 1:</t>
    </r>
    <r>
      <rPr>
        <sz val="11"/>
        <color theme="1"/>
        <rFont val="Aptos Narrow"/>
        <family val="2"/>
        <scheme val="minor"/>
      </rPr>
      <t xml:space="preserve"> You are tasked with finding the medal earned by the 10th athlete in your dataset. Use the INDEX function to return the medal from the 10th row.</t>
    </r>
  </si>
  <si>
    <r>
      <t>8. INDEX Problem 2:</t>
    </r>
    <r>
      <rPr>
        <sz val="11"/>
        <color theme="1"/>
        <rFont val="Aptos Narrow"/>
        <family val="2"/>
        <scheme val="minor"/>
      </rPr>
      <t xml:space="preserve"> In the dataset, you are asked to return the "Country" value of the athlete located in the 25th row. Use the INDEX function to extract the country of this athlete.</t>
    </r>
  </si>
  <si>
    <r>
      <t>9. MATCH Problem 1:</t>
    </r>
    <r>
      <rPr>
        <sz val="11"/>
        <color theme="1"/>
        <rFont val="Aptos Narrow"/>
        <family val="2"/>
        <scheme val="minor"/>
      </rPr>
      <t xml:space="preserve"> You are asked to find which row contains the data for the athlete "Liam Rodriguez". Use the MATCH function to determine the position of this athlete in the dataset.</t>
    </r>
  </si>
  <si>
    <r>
      <t>10. MATCH Problem 2:</t>
    </r>
    <r>
      <rPr>
        <sz val="11"/>
        <color theme="1"/>
        <rFont val="Aptos Narrow"/>
        <family val="2"/>
        <scheme val="minor"/>
      </rPr>
      <t xml:space="preserve"> You are curious about where the first occurrence of the "Gold" medal appears in the "Medal" column. Use MATCH to locate the row of the first Gold medal winner.</t>
    </r>
  </si>
  <si>
    <r>
      <t>11. OFFSET Problem 1:</t>
    </r>
    <r>
      <rPr>
        <sz val="11"/>
        <color theme="1"/>
        <rFont val="Aptos Narrow"/>
        <family val="2"/>
        <scheme val="minor"/>
      </rPr>
      <t xml:space="preserve"> You want to find the age of the athlete that is listed five rows below "Isabella Williams" in the dataset. Use the OFFSET function to determine the age of that athlete.</t>
    </r>
  </si>
  <si>
    <r>
      <t>12. OFFSET Problem 2:</t>
    </r>
    <r>
      <rPr>
        <sz val="11"/>
        <color theme="1"/>
        <rFont val="Aptos Narrow"/>
        <family val="2"/>
        <scheme val="minor"/>
      </rPr>
      <t xml:space="preserve"> From the athlete "Mia Miller," you are tasked with finding the country of the athlete listed 3 rows down. Use the OFFSET function to retrieve this country.</t>
    </r>
  </si>
  <si>
    <r>
      <t>13. ROW Problem 1:</t>
    </r>
    <r>
      <rPr>
        <sz val="11"/>
        <color theme="1"/>
        <rFont val="Aptos Narrow"/>
        <family val="2"/>
        <scheme val="minor"/>
      </rPr>
      <t xml:space="preserve"> You are reviewing the data and need to determine in which row "Olivia Brown" appears in the dataset. Use the ROW function to retrieve the row number.</t>
    </r>
  </si>
  <si>
    <r>
      <t>14. ROW Problem 2:</t>
    </r>
    <r>
      <rPr>
        <sz val="11"/>
        <color theme="1"/>
        <rFont val="Aptos Narrow"/>
        <family val="2"/>
        <scheme val="minor"/>
      </rPr>
      <t xml:space="preserve"> You are analyzing the row data and need to find which row contains the athlete "Noah Davis". Use the ROW function to identify the row number.</t>
    </r>
  </si>
  <si>
    <r>
      <t>15. ROWS Problem 1:</t>
    </r>
    <r>
      <rPr>
        <sz val="11"/>
        <color theme="1"/>
        <rFont val="Aptos Narrow"/>
        <family val="2"/>
        <scheme val="minor"/>
      </rPr>
      <t xml:space="preserve"> You need to calculate how many rows of data are between "Ethan Garcia" and "Sophia Davis" in your dataset. Use the ROWS function to calculate this number.</t>
    </r>
  </si>
  <si>
    <r>
      <t>16. ROWS Problem 2:</t>
    </r>
    <r>
      <rPr>
        <sz val="11"/>
        <color theme="1"/>
        <rFont val="Aptos Narrow"/>
        <family val="2"/>
        <scheme val="minor"/>
      </rPr>
      <t xml:space="preserve"> You want to calculate how many rows exist from the 5th row to the 100th row in your dataset. Use the ROWS function to determine this number.</t>
    </r>
  </si>
  <si>
    <r>
      <t>17. COLUMN Problem 1:</t>
    </r>
    <r>
      <rPr>
        <sz val="11"/>
        <color theme="1"/>
        <rFont val="Aptos Narrow"/>
        <family val="2"/>
        <scheme val="minor"/>
      </rPr>
      <t xml:space="preserve"> You need to identify which column corresponds to the athlete's "Country" in the dataset. Use the COLUMN function to find the column number.</t>
    </r>
  </si>
  <si>
    <r>
      <t>18. COLUMN Problem 2:</t>
    </r>
    <r>
      <rPr>
        <sz val="11"/>
        <color theme="1"/>
        <rFont val="Aptos Narrow"/>
        <family val="2"/>
        <scheme val="minor"/>
      </rPr>
      <t xml:space="preserve"> In the dataset, you are asked to find out which column represents the "Event" that the athletes participated in. Use the COLUMN function to locate this.</t>
    </r>
  </si>
  <si>
    <r>
      <t>19. COLUMNS Problem 1:</t>
    </r>
    <r>
      <rPr>
        <sz val="11"/>
        <color theme="1"/>
        <rFont val="Aptos Narrow"/>
        <family val="2"/>
        <scheme val="minor"/>
      </rPr>
      <t xml:space="preserve"> You want to determine how many columns are there from the "Athlete Name" column to the "Weight" column in the dataset. Use the COLUMNS function to find this information.</t>
    </r>
  </si>
  <si>
    <r>
      <t>20. COLUMNS Problem 2:</t>
    </r>
    <r>
      <rPr>
        <sz val="11"/>
        <color theme="1"/>
        <rFont val="Aptos Narrow"/>
        <family val="2"/>
        <scheme val="minor"/>
      </rPr>
      <t xml:space="preserve"> Calculate how many columns exist between the "Gender" column and the "Age" column. Use the COLUMNS function for this calculation.</t>
    </r>
  </si>
  <si>
    <r>
      <t>21. INDIRECT Problem 1:</t>
    </r>
    <r>
      <rPr>
        <sz val="11"/>
        <color theme="1"/>
        <rFont val="Aptos Narrow"/>
        <family val="2"/>
        <scheme val="minor"/>
      </rPr>
      <t xml:space="preserve"> You want to retrieve the data for an athlete by referencing a specific cell in the dataset using a text string. Use the INDIRECT function to reference cell "B10" and return the athlete's country.</t>
    </r>
  </si>
  <si>
    <r>
      <t>22. INDIRECT Problem 2:</t>
    </r>
    <r>
      <rPr>
        <sz val="11"/>
        <color theme="1"/>
        <rFont val="Aptos Narrow"/>
        <family val="2"/>
        <scheme val="minor"/>
      </rPr>
      <t xml:space="preserve"> You want to create a dynamic cell reference to the athlete's name in the 50th row and retrieve it indirectly. Use the INDIRECT function to achieve this.</t>
    </r>
  </si>
  <si>
    <t>1. Find the age of the athlete "John Smith" using VLOOKUP.</t>
  </si>
  <si>
    <t>2. Retrieve the country for the athlete named "Emma Johnson" using VLOOKUP.</t>
  </si>
  <si>
    <t>3. Use VLOOKUP to find the number of medals won by "Sophia Davis".</t>
  </si>
  <si>
    <t>4. Combine VLOOKUP with IFERROR: Use VLOOKUP to find the "Country" of an athlete. If the athlete is not found, return "Not Found".</t>
  </si>
  <si>
    <t>5. Using VLOOKUP, find the athlete's event, but ensure that if the event column contains a blank value, return "No Event Listed".</t>
  </si>
  <si>
    <t>6. Use VLOOKUP to find the height of an athlete by their name and, if not found, use the MATCH function to alert which row should have the data.</t>
  </si>
  <si>
    <t>7. Find the name of the athlete whose ID is "Ath100" using VLOOKUP.</t>
  </si>
  <si>
    <t>8. Retrieve the event and country together for "Noah Smith" using VLOOKUP.</t>
  </si>
  <si>
    <t>9. Combine VLOOKUP with CONCATENATE: Find the athlete’s event and country and concatenate them into one result.</t>
  </si>
  <si>
    <t>10. Use VLOOKUP to find the coach of the athlete "Emily Brown", and if the coach is not listed, return "Coach Unknown".</t>
  </si>
  <si>
    <t>11. Use a combination of VLOOKUP and HLOOKUP to find the athlete’s country when the dataset is partially vertical and horizontal.</t>
  </si>
  <si>
    <t>12. Use VLOOKUP with INDIRECT to dynamically choose which column to retrieve based on user input (for example, retrieve country or event based on a selection).</t>
  </si>
  <si>
    <t>13. Use VLOOKUP to find the event of "Jacob Taylor" but combine it with OFFSET to look for a related value 2 columns to the right.</t>
  </si>
  <si>
    <t>14. Using VLOOKUP, find "Mason Lewis"'s event. Then use MATCH to find the position of his record in the list.</t>
  </si>
  <si>
    <t>15. Combine VLOOKUP and INDEX to dynamically find the event based on two criteria, such as name and country.</t>
  </si>
  <si>
    <t>1. Find the event for the athlete "James Martin" using HLOOKUP.</t>
  </si>
  <si>
    <t>2. Use HLOOKUP to find the athlete's weight from the dataset.</t>
  </si>
  <si>
    <t>3. Use HLOOKUP to retrieve the number of gold medals won by an athlete based on their ID.</t>
  </si>
  <si>
    <t>4. Combine HLOOKUP with IF: Use HLOOKUP to return an athlete’s "Event", and if the event is blank, return "No Event".</t>
  </si>
  <si>
    <t>5. Use HLOOKUP to search for an athlete’s age, and combine it with IFERROR to return a custom message if not found.</t>
  </si>
  <si>
    <t>6. Retrieve the height of an athlete using HLOOKUP and combine it with ROW to determine the row of the data.</t>
  </si>
  <si>
    <t>7. Find the country of "Olivia Garcia" using HLOOKUP and combine it with OFFSET to search for the next attribute in the adjacent column.</t>
  </si>
  <si>
    <t>8. Use HLOOKUP to find the athlete’s event but return "Event Unavailable" if no value exists using IFERROR.</t>
  </si>
  <si>
    <t>9. Combine HLOOKUP and VLOOKUP to retrieve data that spans both horizontally and vertically across the dataset.</t>
  </si>
  <si>
    <t>10. Use HLOOKUP to find the event for "Mia Wilson" but apply the ROW function to calculate the row difference between the athlete’s name and their country.</t>
  </si>
  <si>
    <t>11. Combine HLOOKUP with INDIRECT to dynamically select a row based on user input.</t>
  </si>
  <si>
    <t>12. Use HLOOKUP to find the gender of an athlete but combine it with MATCH to search for their specific position in the list.</t>
  </si>
  <si>
    <t>13. Use HLOOKUP with OFFSET to find the coach of an athlete and then move two columns to the right to find the country they are representing.</t>
  </si>
  <si>
    <t>14. Use HLOOKUP with IF to check if the event exists for "Benjamin Clark", and return "Event Found" or "Event Not Found".</t>
  </si>
  <si>
    <t>15. Combine HLOOKUP with ROWS to calculate how many rows of data exist between two attributes for an athlete.</t>
  </si>
  <si>
    <t>1. Use XLOOKUP to find the event for "Sophia Green".</t>
  </si>
  <si>
    <t>2. Retrieve the country of an athlete named "Ethan Garcia" using XLOOKUP.</t>
  </si>
  <si>
    <t>3. Use XLOOKUP to find the age of "Mia Williams".</t>
  </si>
  <si>
    <t>4. Combine XLOOKUP with IFERROR: Retrieve an athlete’s height and return "Not Found" if it doesn’t exist.</t>
  </si>
  <si>
    <t>5. Use XLOOKUP to find the athlete’s weight and combine it with CONCATENATE to display the athlete’s name and weight together.</t>
  </si>
  <si>
    <t>6. Retrieve an athlete’s medals using XLOOKUP and combine it with INDEX to find the position of this data in another table.</t>
  </si>
  <si>
    <t>7. Use XLOOKUP to retrieve the athlete’s event and combine it with INDIRECT to dynamically choose which column to search.</t>
  </si>
  <si>
    <t>8. Combine XLOOKUP with MATCH to locate an athlete’s data by name, and then find the row position in which it is stored.</t>
  </si>
  <si>
    <t>9. Use XLOOKUP to find the athlete’s age, and combine it with OFFSET to look for the data in the next column.</t>
  </si>
  <si>
    <t>10. Use XLOOKUP and IF to retrieve the coach of an athlete and return "Unknown Coach" if no coach is listed.</t>
  </si>
  <si>
    <t>11. Combine XLOOKUP with HLOOKUP to search for an athlete’s country when part of the dataset is structured horizontally and part vertically.</t>
  </si>
  <si>
    <t>12. Use XLOOKUP with INDIRECT to allow the user to dynamically select which value to search for, such as either the event or the country.</t>
  </si>
  <si>
    <t>13. Combine XLOOKUP with IF to return "Data Not Available" when the athlete’s event is missing.</t>
  </si>
  <si>
    <t>14. Use XLOOKUP to find the coach of an athlete and combine it with CONCATENATE to return the name and event in one result.</t>
  </si>
  <si>
    <t>15. Use XLOOKUP with ROWS to calculate the number of rows between two different athletes’ data.</t>
  </si>
  <si>
    <t>1. Use INDEX to retrieve the event of the athlete in the 10th row.</t>
  </si>
  <si>
    <t>2. Find the country of the athlete in the 15th row using the INDEX function.</t>
  </si>
  <si>
    <t>3. Use INDEX to retrieve the height of an athlete in row 25.</t>
  </si>
  <si>
    <t>4. Combine INDEX with IFERROR: Retrieve the medals won by the athlete in the 50th row, and if no data exists, return "Data Not Found".</t>
  </si>
  <si>
    <t>5. Use INDEX to find the age of an athlete in the 30th row, and combine it with MATCH to find the position of their weight.</t>
  </si>
  <si>
    <t>6. Retrieve the country of an athlete using INDEX and combine it with OFFSET to move two columns to the right and find their event.</t>
  </si>
  <si>
    <t>7. Use INDEX to dynamically retrieve an athlete’s event based on their row number, which is chosen using INDIRECT.</t>
  </si>
  <si>
    <t>8. Combine INDEX and IFERROR: Retrieve an athlete's coach in row 40 and return "Coach Data Missing" if not found.</t>
  </si>
  <si>
    <t>9. Use INDEX to find the event of an athlete in row 50 and combine it with CONCATENATE to display their name and event together.</t>
  </si>
  <si>
    <t>10. Use INDEX and MATCH together to find the row of an athlete’s age based on their name.</t>
  </si>
  <si>
    <t>11. Combine INDEX and ROW to calculate how many rows there are between two athletes in the dataset.</t>
  </si>
  <si>
    <t>12. Use INDEX with INDIRECT to dynamically choose which row to search for based on user input.</t>
  </si>
  <si>
    <t>13. Combine INDEX and MATCH to find an athlete’s event and then locate the position of the athlete in another table.</t>
  </si>
  <si>
    <t>14. Use INDEX and OFFSET to retrieve an athlete’s coach, then move three columns to the right to find the country.</t>
  </si>
  <si>
    <t>15. Combine INDEX and IF to check if the athlete’s event is listed and return "Event Found" or "Event Not Found".</t>
  </si>
  <si>
    <t>1. Use MATCH to find the position of "Sophia Taylor" in the athlete list.</t>
  </si>
  <si>
    <t>2. Find which row contains the event "100m Sprint" using MATCH.</t>
  </si>
  <si>
    <t>3. Use MATCH to find the position of "Gold" in the medals column.</t>
  </si>
  <si>
    <t>4. Combine MATCH with INDEX: Use MATCH to find the row of "Liam Harris", then use INDEX to retrieve his event.</t>
  </si>
  <si>
    <t>5. Use MATCH with IFERROR: Find the row where the "Long Jump" event occurs, and return "Event Not Found" if it does not exist.</t>
  </si>
  <si>
    <t>6. Combine MATCH with OFFSET: Use MATCH to find the row for "Jacob Thomas", and then move two columns to the right to find the athlete’s country.</t>
  </si>
  <si>
    <t>7. Use MATCH to find the row of "Emma Martinez", and combine it with CONCATENATE to display both her name and her event.</t>
  </si>
  <si>
    <t>8. Combine MATCH and INDIRECT: Use MATCH to find the row for an athlete dynamically based on user input.</t>
  </si>
  <si>
    <t>9. Use MATCH to find the row where the event "High Jump" occurs and combine it with ROW to calculate its position.</t>
  </si>
  <si>
    <t>10. Combine MATCH with INDEX to retrieve the athlete’s event based on their name and event category.</t>
  </si>
  <si>
    <t>11. Use MATCH with IFERROR to find the row of an athlete and return "Not Found" if no data exists.</t>
  </si>
  <si>
    <t>12. Use MATCH to find the athlete’s country and combine it with INDIRECT to dynamically choose the column.</t>
  </si>
  <si>
    <t>13. Combine MATCH and ROWS to calculate the number of rows between two athlete names in the dataset.</t>
  </si>
  <si>
    <t>14. Use MATCH to find the row for "Lucas White", then combine it with INDEX to retrieve his height from the dataset.</t>
  </si>
  <si>
    <t>15. Combine MATCH with HLOOKUP to find the row of an event, then retrieve the corresponding medals won in a horizontal dataset.</t>
  </si>
  <si>
    <t>1. Use OFFSET to retrieve the event of the athlete two rows below "John Wilson".</t>
  </si>
  <si>
    <t>2. Find the age of the athlete in the row directly above "Ella Brown" using OFFSET.</t>
  </si>
  <si>
    <t>3. Use OFFSET to find the coach for the athlete three columns to the right of "Liam Scott".</t>
  </si>
  <si>
    <t>4. Combine OFFSET with IFERROR: Use OFFSET to find an athlete’s event two rows below "Ava Robinson", and if not found, return "Event Not Available".</t>
  </si>
  <si>
    <t>5. Use OFFSET to move across the dataset and retrieve the medals count for the athlete who is 2 rows below and 1 column to the right of "Lucas Parker".</t>
  </si>
  <si>
    <t>6. Combine OFFSET with INDEX: Use OFFSET to retrieve the country of an athlete and combine it with INDEX to retrieve the event at a specified offset.</t>
  </si>
  <si>
    <t>7. Use OFFSET with MATCH to find the position of an athlete’s name, then use OFFSET to move 3 columns to retrieve their event.</t>
  </si>
  <si>
    <t>8. Combine OFFSET with IFERROR: Use OFFSET to move across the dataset, but if data is missing in the specified position, return a custom message.</t>
  </si>
  <si>
    <t>9. Use OFFSET with INDIRECT to dynamically choose which row and column to start from, and then offset to find the desired data.</t>
  </si>
  <si>
    <t>10. Use OFFSET to find the medals count for the athlete two rows above "Emily Anderson" and combine it with IF to return "Medals Unavailable" if not found.</t>
  </si>
  <si>
    <t>11. Combine OFFSET with INDEX to search for data starting from a certain athlete’s position and move to retrieve their country.</t>
  </si>
  <si>
    <t>12. Use OFFSET and MATCH to locate an athlete’s row by name and move two rows down and one column across to find their event.</t>
  </si>
  <si>
    <t>13. Use OFFSET with CONCATENATE to retrieve the athlete’s name and country from an offset and combine them into one string.</t>
  </si>
  <si>
    <t>14. Combine OFFSET with INDIRECT: Use OFFSET to dynamically retrieve an athlete’s event based on user input for row and column.</t>
  </si>
  <si>
    <t>15. Use OFFSET and IF to check if data exists in a specific cell after moving rows, and if not, return "No Data".</t>
  </si>
  <si>
    <t>1. Use ROW to determine the row number of "James Green".</t>
  </si>
  <si>
    <t>2. Find the row number for the athlete "Sophia White" using ROW.</t>
  </si>
  <si>
    <t>3. Use ROW to find which row contains the event "200m Relay".</t>
  </si>
  <si>
    <t>4. Combine ROW with IFERROR: Use ROW to determine the row for an athlete’s name, and if not found, return "Athlete Not Listed".</t>
  </si>
  <si>
    <t>5. Use ROW with MATCH to find the position of "Ethan Clark", then return the row number of his event.</t>
  </si>
  <si>
    <t>6. Combine ROW with OFFSET to determine how many rows exist between two athletes in the dataset.</t>
  </si>
  <si>
    <t>7. Use ROW and INDEX together to retrieve the row number and the athlete’s event in one formula.</t>
  </si>
  <si>
    <t>8. Combine ROW with INDIRECT to dynamically determine the row of an athlete based on user input.</t>
  </si>
  <si>
    <t>9. Use ROW with IF to find an athlete’s position and return "Data Missing" if their row number is not found.</t>
  </si>
  <si>
    <t>10. Use ROW to determine the row of an athlete and combine it with CONCATENATE to return the row and event in one string.</t>
  </si>
  <si>
    <t>11. Combine ROW and MATCH to search for an athlete’s row based on their name and find the relative position of their medals data.</t>
  </si>
  <si>
    <t>12. Use ROW and OFFSET to calculate how many rows exist between two athletes in different sections of the dataset.</t>
  </si>
  <si>
    <t>13. Combine ROW with INDIRECT to dynamically find the row number for an athlete’s data based on user selection.</t>
  </si>
  <si>
    <t>14. Use ROW with INDEX to retrieve the row number for an athlete’s event and combine it with MATCH to return their medal count.</t>
  </si>
  <si>
    <t>15. Combine ROW and IFERROR to return the row number for an athlete or display "Row Not Available" if no data exists.</t>
  </si>
  <si>
    <t>1. Use ROWS to calculate how many rows are in the athlete dataset.</t>
  </si>
  <si>
    <t>2. Find how many rows exist between the first and last athlete in the dataset using ROWS.</t>
  </si>
  <si>
    <t>3. Use ROWS to count the number of rows between "Liam King" and "Emma Scott".</t>
  </si>
  <si>
    <t>4. Combine ROWS with IFERROR: Use ROWS to count how many rows exist between two athletes, and return "Data Missing" if one of the rows is not found.</t>
  </si>
  <si>
    <t>5. Use ROWS to count the number of rows between two events, "100m Dash" and "Long Jump".</t>
  </si>
  <si>
    <t>6. Combine ROWS with MATCH to count how many rows exist between an athlete’s name and their country.</t>
  </si>
  <si>
    <t>7. Use ROWS with INDEX to calculate the total number of rows that contain athlete data and return the event in a specific row.</t>
  </si>
  <si>
    <t>8. Combine ROWS with OFFSET: Use ROWS to count the number of rows between two athletes and use OFFSET to retrieve their country data.</t>
  </si>
  <si>
    <t>9. Use ROWS with IF to determine how many rows exist between two events, and return "No Data" if the events are missing.</t>
  </si>
  <si>
    <t>10. Use ROWS with CONCATENATE to count the number of rows between two athletes and return their names and row count in one string.</t>
  </si>
  <si>
    <t>11. Combine ROWS with INDIRECT to dynamically calculate the number of rows between two athletes based on user input.</t>
  </si>
  <si>
    <t>12. Use ROWS with IFERROR to calculate how many rows exist between two events and return "Event Not Found" if one is missing.</t>
  </si>
  <si>
    <t>13. Use ROWS with MATCH to count the rows between two athletes and find the position of the medals won.</t>
  </si>
  <si>
    <t>14. Combine ROWS with OFFSET to count how many rows exist between two sections of the dataset and retrieve the country of the second athlete.</t>
  </si>
  <si>
    <t>15. Use ROWS with INDIRECT to dynamically calculate how many rows exist between two events based on user selection.</t>
  </si>
  <si>
    <t>1. Use COLUMN to find the column number where the event information is stored.</t>
  </si>
  <si>
    <t>2. Find the column number of "Medals Won" using the COLUMN function.</t>
  </si>
  <si>
    <t>3. Use COLUMN to determine which column contains the athlete’s age.</t>
  </si>
  <si>
    <t>4. Combine COLUMN with IFERROR: Use COLUMN to find where the "Country" is located, and if not found, return "Column Not Found".</t>
  </si>
  <si>
    <t>5. Use COLUMN with MATCH to find which column contains the "Event" and return its position in the dataset.</t>
  </si>
  <si>
    <t>6. Combine COLUMN with OFFSET to find the column of an athlete’s name and move across to find the medals they won.</t>
  </si>
  <si>
    <t>7. Use COLUMN and INDEX together to find the column of an athlete’s height and retrieve their country from the same row.</t>
  </si>
  <si>
    <t>8. Combine COLUMN with INDIRECT to dynamically choose which column to search based on user input.</t>
  </si>
  <si>
    <t>9. Use COLUMN with IF to check if a certain column contains the medals data, and return "Medals Data Not Available" if not found.</t>
  </si>
  <si>
    <t>10. Combine COLUMN with ROW to find the row and column number for an athlete’s name and return their position.</t>
  </si>
  <si>
    <t>11. Use COLUMN with OFFSET to retrieve an athlete’s coach by moving columns to the right of the athlete’s name.</t>
  </si>
  <si>
    <t>12. Combine COLUMN with MATCH to find the position of an athlete’s data in one table and retrieve it from another.</t>
  </si>
  <si>
    <t>13. Use COLUMN with IFERROR to find the event column and return "Event Column Not Available" if it doesn’t exist.</t>
  </si>
  <si>
    <t>14. Combine COLUMN with INDEX to find the position of an athlete’s medals won and retrieve it using their name.</t>
  </si>
  <si>
    <t>15. Use COLUMN with INDIRECT to dynamically determine the position of a column based on user input.</t>
  </si>
  <si>
    <t>1. Use COLUMNS to count how many columns are in the dataset.</t>
  </si>
  <si>
    <t>2. Find how many columns exist between the "Event" and "Country" columns using COLUMNS.</t>
  </si>
  <si>
    <t>3. Use COLUMNS to calculate the number of columns between "Name" and "Age".</t>
  </si>
  <si>
    <t>4. Combine COLUMNS with IFERROR: Use COLUMNS to count how many columns exist between two values, and return "Not Applicable" if one of the columns is missing.</t>
  </si>
  <si>
    <t>5. Use COLUMNS with OFFSET to count how many columns exist between two athletes and retrieve their event data.</t>
  </si>
  <si>
    <t>6. Combine COLUMNS with MATCH to count the number of columns between two different pieces of data, such as medals won and events participated in.</t>
  </si>
  <si>
    <t>7. Use COLUMNS with INDEX to calculate the total number of columns that exist and retrieve the athlete’s height from one of them.</t>
  </si>
  <si>
    <t>8. Combine COLUMNS with INDIRECT to dynamically count how many columns exist between two values based on user input.</t>
  </si>
  <si>
    <t>9. Use COLUMNS with IF to determine how many columns contain medal data and return "Data Missing" if not found.</t>
  </si>
  <si>
    <t>10. Combine COLUMNS with CONCATENATE to count how many columns exist between two athletes and return their names and column count.</t>
  </si>
  <si>
    <t>11. Use COLUMNS with IFERROR to calculate how many columns contain event data, and return "No Data" if any columns are missing.</t>
  </si>
  <si>
    <t>12. Combine COLUMNS with OFFSET to retrieve an athlete’s event and count how many columns are between their event and country.</t>
  </si>
  <si>
    <t>13. Use COLUMNS with MATCH to count the number of columns between an athlete’s name and their medals won.</t>
  </si>
  <si>
    <t>14. Combine COLUMNS with INDIRECT to dynamically count how many columns exist between two events based on user input.</t>
  </si>
  <si>
    <t>1. Use INDIRECT to retrieve the event of the athlete based on a dynamically selected cell (e.g., cell B5).</t>
  </si>
  <si>
    <t>2. Use INDIRECT to find the medals won by an athlete using a cell reference that is inputted by the user (e.g., D10).</t>
  </si>
  <si>
    <t>3. Use INDIRECT to retrieve the coach for the athlete in a specific row and column based on a reference input.</t>
  </si>
  <si>
    <t>4. Combine INDIRECT with IFERROR: Use INDIRECT to dynamically select a cell to find an athlete’s event, and if not found, return "Event Missing".</t>
  </si>
  <si>
    <t>5. Use INDIRECT to retrieve the name of the athlete based on a user-specified cell reference and combine it with IF to return "Athlete Not Found" if the data is missing.</t>
  </si>
  <si>
    <t>6. Combine INDIRECT with OFFSET: Use INDIRECT to dynamically select an athlete’s row, and then OFFSET to move across columns to retrieve their event.</t>
  </si>
  <si>
    <t>7. Use INDIRECT with MATCH to dynamically find the row number for an athlete based on user input and retrieve their event.</t>
  </si>
  <si>
    <t>8. Combine INDIRECT with ROW: Use INDIRECT to dynamically reference a specific row and use ROW to calculate its position.</t>
  </si>
  <si>
    <t>9. Use INDIRECT with IFERROR: Dynamically retrieve the medals won by an athlete, and if the data is missing, return "No Medals".</t>
  </si>
  <si>
    <t>10. Use INDIRECT to select a column dynamically based on user input and retrieve an athlete’s height from that column.</t>
  </si>
  <si>
    <t>11. Combine INDIRECT with INDEX to dynamically select a row and use INDEX to retrieve the athlete’s country.</t>
  </si>
  <si>
    <t>12. Use INDIRECT with CONCATENATE to dynamically reference an athlete’s event and combine it with their name to form one string.</t>
  </si>
  <si>
    <t>13. Combine INDIRECT with MATCH to dynamically select a row and column to find the position of an athlete’s event.</t>
  </si>
  <si>
    <t>14. Use INDIRECT with OFFSET to dynamically reference a row and move across to retrieve the athlete’s coach.</t>
  </si>
  <si>
    <t>15. Combine INDIRECT with IF to check if a specific row and column exist for an athlete, and if not, return "Data Not Available".</t>
  </si>
  <si>
    <t>Combined Functions (for integrating multiple functions)</t>
  </si>
  <si>
    <t>1. Use VLOOKUP with IFERROR to find an athlete’s event, and if the athlete is not listed, return "Athlete Not Found".</t>
  </si>
  <si>
    <t>2. Combine XLOOKUP with INDIRECT: Use XLOOKUP to find the athlete’s medals, and use INDIRECT to dynamically select which column to search based on user input.</t>
  </si>
  <si>
    <t>3. Use MATCH and INDEX together to find an athlete’s row using MATCH and retrieve their event with INDEX.</t>
  </si>
  <si>
    <t>4. Combine OFFSET with ROW to determine how many rows exist between two athletes, then retrieve the event for one of them using VLOOKUP.</t>
  </si>
  <si>
    <t>5. Use HLOOKUP and MATCH together: Use HLOOKUP to find the event for an athlete, then use MATCH to find the position of their country.</t>
  </si>
  <si>
    <t>6. Combine XLOOKUP with CONCATENATE to retrieve an athlete’s event and country, and return them as a single string.</t>
  </si>
  <si>
    <t>7. Use VLOOKUP with OFFSET to find the athlete’s coach and then move columns to retrieve their event.</t>
  </si>
  <si>
    <t>8. Combine HLOOKUP with IFERROR to search for an athlete’s medals and return "No Medals" if the data is not available.</t>
  </si>
  <si>
    <t>9. Use MATCH with INDIRECT to dynamically search for an athlete’s name and return their medals count.</t>
  </si>
  <si>
    <t>10. Combine ROWS with INDEX to calculate how many rows exist between two athletes and retrieve their event.</t>
  </si>
  <si>
    <t>11. Use INDIRECT with OFFSET to dynamically select a row based on user input and move across to retrieve the athlete’s medals won.</t>
  </si>
  <si>
    <t>12. Combine ROW and COLUMN to find both the row and column number of an athlete’s name and retrieve their event from the dataset.</t>
  </si>
  <si>
    <t>13. Use COLUMNS with IFERROR to calculate how many columns exist between two pieces of data, and return "No Data" if one of the columns is missing.</t>
  </si>
  <si>
    <t>14. Combine VLOOKUP with CONCATENATE: Use VLOOKUP to find an athlete’s name and event, then combine them into one string.</t>
  </si>
  <si>
    <t>15. Use OFFSET and MATCH together to find an athlete’s event and calculate how many rows and columns there are between their name and event.</t>
  </si>
  <si>
    <t>xlookup</t>
  </si>
  <si>
    <t>Location</t>
  </si>
  <si>
    <t>Banglore</t>
  </si>
  <si>
    <t>Delhi</t>
  </si>
  <si>
    <t>Limitation</t>
  </si>
  <si>
    <t>Salary</t>
  </si>
  <si>
    <t>Emp Id</t>
  </si>
  <si>
    <t>Dept</t>
  </si>
  <si>
    <t>Dept1</t>
  </si>
  <si>
    <t>Dept2</t>
  </si>
  <si>
    <t>Dept3</t>
  </si>
  <si>
    <t>Dept4</t>
  </si>
  <si>
    <t>Dept10</t>
  </si>
  <si>
    <t>Dept11</t>
  </si>
  <si>
    <t>Hyderabad</t>
  </si>
  <si>
    <t>Mumbai</t>
  </si>
  <si>
    <t>Haryana</t>
  </si>
  <si>
    <t>Noida</t>
  </si>
  <si>
    <t>Bihar</t>
  </si>
  <si>
    <t>Kota</t>
  </si>
  <si>
    <t>Pune</t>
  </si>
  <si>
    <t>Agar</t>
  </si>
  <si>
    <t>Return Array</t>
  </si>
  <si>
    <t>Col_Index / Row_Index</t>
  </si>
  <si>
    <t>Whole Dataset</t>
  </si>
  <si>
    <t>1. VLOOKUP Problem 1: You have a dataset that contains information about athletes, including their names, countries, sports, and medals. You want to find out what sport "John Smith" participated in. Use VLOOKUP to fetch the sport from the dataset using the athlete's name.</t>
  </si>
  <si>
    <t>Col_Index_number</t>
  </si>
  <si>
    <t>Dynamic Vlookup</t>
  </si>
  <si>
    <t>match</t>
  </si>
  <si>
    <t>Yash</t>
  </si>
  <si>
    <t>Wild Character Search</t>
  </si>
  <si>
    <t>S*</t>
  </si>
  <si>
    <t>Ends With</t>
  </si>
  <si>
    <t>starts with</t>
  </si>
  <si>
    <t>*S</t>
  </si>
  <si>
    <t xml:space="preserve">contains </t>
  </si>
  <si>
    <t>*S*</t>
  </si>
  <si>
    <t>I can extract data from vertical column Only</t>
  </si>
  <si>
    <t>While using approx match our data should be sorted</t>
  </si>
  <si>
    <t>RC</t>
  </si>
  <si>
    <t>LC</t>
  </si>
  <si>
    <t>We can't extract data from the left side of lookup column</t>
  </si>
  <si>
    <t>When using approx match it return smller nearest value</t>
  </si>
  <si>
    <t>row_Index_number</t>
  </si>
  <si>
    <r>
      <t>3. HLOOKUP Problem 1:</t>
    </r>
    <r>
      <rPr>
        <sz val="11"/>
        <color theme="1"/>
        <rFont val="Aptos Narrow"/>
        <family val="2"/>
        <scheme val="minor"/>
      </rPr>
      <t xml:space="preserve"> In your dataset, the first col contains different attributes like 'Athlete Name', 'Country', 'Medal', etc. You need to retrieve the value of the 'Country' for the athlete "James Davis". Use HLOOKUP to find the correct value.</t>
    </r>
  </si>
  <si>
    <t>Whole dataset</t>
  </si>
  <si>
    <t>I can extract data from horizontal list</t>
  </si>
  <si>
    <t>We can't extract data from the top side of lookup row</t>
  </si>
  <si>
    <t>5,3</t>
  </si>
  <si>
    <t>Array</t>
  </si>
  <si>
    <t>Row_No</t>
  </si>
  <si>
    <t>Column_No</t>
  </si>
  <si>
    <t>Lookup_value</t>
  </si>
  <si>
    <t>Lookup_Array</t>
  </si>
  <si>
    <t>Range_lookup</t>
  </si>
  <si>
    <t>Siraj</t>
  </si>
  <si>
    <t>Ashutosh</t>
  </si>
  <si>
    <t>Hardik</t>
  </si>
  <si>
    <t>Anmol</t>
  </si>
  <si>
    <t>Durga</t>
  </si>
  <si>
    <t>Lookup Column</t>
  </si>
  <si>
    <t>Return Column</t>
  </si>
  <si>
    <t>Key</t>
  </si>
  <si>
    <t>We want to add all the height where name is Ethan Garcia</t>
  </si>
  <si>
    <t>Countif</t>
  </si>
  <si>
    <t>TO search and get row _no of ethan Garcia</t>
  </si>
  <si>
    <t>To reach Height Column</t>
  </si>
  <si>
    <t>Sumif</t>
  </si>
  <si>
    <t>Acciojob</t>
  </si>
  <si>
    <t>B5</t>
  </si>
  <si>
    <t>Interest</t>
  </si>
  <si>
    <t>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</si>
</sst>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ptos Narrow"/>
      <family val="2"/>
      <scheme val="minor"/>
    </font>
    <font>
      <b/>
      <sz val="11"/>
      <color theme="1"/>
      <name val="Aptos Narrow"/>
      <family val="2"/>
      <scheme val="minor"/>
    </font>
    <font>
      <b/>
      <sz val="13.5"/>
      <color theme="1"/>
      <name val="Aptos Narrow"/>
      <family val="2"/>
      <scheme val="minor"/>
    </font>
    <font>
      <sz val="11"/>
      <color rgb="FF9C5700"/>
      <name val="Aptos Narrow"/>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rgb="FFFFEB9C"/>
      </patternFill>
    </fill>
    <fill>
      <patternFill patternType="solid">
        <fgColor theme="6" tint="0.39997558519241921"/>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3" fillId="8" borderId="0" applyNumberFormat="0" applyBorder="0" applyAlignment="0" applyProtection="0"/>
  </cellStyleXfs>
  <cellXfs count="13">
    <xf numFmtId="0" fontId="0" fillId="0" borderId="0" xfId="0"/>
    <xf numFmtId="0" fontId="0" fillId="2" borderId="0" xfId="0" applyFill="1"/>
    <xf numFmtId="0" fontId="0" fillId="3" borderId="0" xfId="0" applyFill="1"/>
    <xf numFmtId="0" fontId="0" fillId="4" borderId="0" xfId="0" applyFill="1"/>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6" borderId="0" xfId="0" applyFill="1"/>
    <xf numFmtId="0" fontId="0" fillId="5" borderId="0" xfId="0" applyFill="1"/>
    <xf numFmtId="0" fontId="0" fillId="7" borderId="0" xfId="0" applyFill="1"/>
    <xf numFmtId="0" fontId="0" fillId="9" borderId="0" xfId="0" applyFill="1"/>
    <xf numFmtId="0" fontId="3" fillId="8" borderId="0" xfId="1" applyAlignment="1">
      <alignment horizontal="center" vertical="center" wrapText="1"/>
    </xf>
    <xf numFmtId="0" fontId="0" fillId="10" borderId="0" xfId="0" applyFill="1"/>
  </cellXfs>
  <cellStyles count="2">
    <cellStyle name="Neutral" xfId="1" builtinId="28"/>
    <cellStyle name="Normal" xfId="0" builtinId="0"/>
  </cellStyles>
  <dxfs count="0"/>
  <tableStyles count="1" defaultTableStyle="TableStyleMedium2" defaultPivotStyle="PivotStyleLight16">
    <tableStyle name="Invisible" pivot="0" table="0" count="0" xr9:uid="{D6FA1097-6019-42B3-AFB1-1CE8AC75D30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6" Type="http://schemas.openxmlformats.org/officeDocument/2006/relationships/image" Target="../media/image13.png"/><Relationship Id="rId21" Type="http://schemas.openxmlformats.org/officeDocument/2006/relationships/customXml" Target="../ink/ink11.xml"/><Relationship Id="rId42" Type="http://schemas.openxmlformats.org/officeDocument/2006/relationships/image" Target="../media/image21.png"/><Relationship Id="rId47" Type="http://schemas.openxmlformats.org/officeDocument/2006/relationships/customXml" Target="../ink/ink24.xml"/><Relationship Id="rId63" Type="http://schemas.openxmlformats.org/officeDocument/2006/relationships/customXml" Target="../ink/ink32.xml"/><Relationship Id="rId68" Type="http://schemas.openxmlformats.org/officeDocument/2006/relationships/image" Target="../media/image34.png"/><Relationship Id="rId84" Type="http://schemas.openxmlformats.org/officeDocument/2006/relationships/image" Target="../media/image42.png"/><Relationship Id="rId89" Type="http://schemas.openxmlformats.org/officeDocument/2006/relationships/customXml" Target="../ink/ink45.xml"/><Relationship Id="rId112" Type="http://schemas.openxmlformats.org/officeDocument/2006/relationships/image" Target="../media/image56.png"/><Relationship Id="rId16" Type="http://schemas.openxmlformats.org/officeDocument/2006/relationships/image" Target="../media/image8.png"/><Relationship Id="rId107" Type="http://schemas.openxmlformats.org/officeDocument/2006/relationships/customXml" Target="../ink/ink54.xml"/><Relationship Id="rId11" Type="http://schemas.openxmlformats.org/officeDocument/2006/relationships/customXml" Target="../ink/ink6.xml"/><Relationship Id="rId32" Type="http://schemas.openxmlformats.org/officeDocument/2006/relationships/image" Target="../media/image16.png"/><Relationship Id="rId37" Type="http://schemas.openxmlformats.org/officeDocument/2006/relationships/customXml" Target="../ink/ink19.xml"/><Relationship Id="rId53" Type="http://schemas.openxmlformats.org/officeDocument/2006/relationships/customXml" Target="../ink/ink27.xml"/><Relationship Id="rId58" Type="http://schemas.openxmlformats.org/officeDocument/2006/relationships/image" Target="../media/image29.png"/><Relationship Id="rId74" Type="http://schemas.openxmlformats.org/officeDocument/2006/relationships/image" Target="../media/image37.png"/><Relationship Id="rId79" Type="http://schemas.openxmlformats.org/officeDocument/2006/relationships/customXml" Target="../ink/ink40.xml"/><Relationship Id="rId102" Type="http://schemas.openxmlformats.org/officeDocument/2006/relationships/image" Target="../media/image51.png"/><Relationship Id="rId5" Type="http://schemas.openxmlformats.org/officeDocument/2006/relationships/customXml" Target="../ink/ink3.xml"/><Relationship Id="rId90" Type="http://schemas.openxmlformats.org/officeDocument/2006/relationships/image" Target="../media/image45.png"/><Relationship Id="rId95" Type="http://schemas.openxmlformats.org/officeDocument/2006/relationships/customXml" Target="../ink/ink48.xml"/><Relationship Id="rId22" Type="http://schemas.openxmlformats.org/officeDocument/2006/relationships/image" Target="../media/image11.png"/><Relationship Id="rId27" Type="http://schemas.openxmlformats.org/officeDocument/2006/relationships/customXml" Target="../ink/ink14.xml"/><Relationship Id="rId43" Type="http://schemas.openxmlformats.org/officeDocument/2006/relationships/customXml" Target="../ink/ink22.xml"/><Relationship Id="rId48" Type="http://schemas.openxmlformats.org/officeDocument/2006/relationships/image" Target="../media/image24.png"/><Relationship Id="rId64" Type="http://schemas.openxmlformats.org/officeDocument/2006/relationships/image" Target="../media/image32.png"/><Relationship Id="rId69" Type="http://schemas.openxmlformats.org/officeDocument/2006/relationships/customXml" Target="../ink/ink35.xml"/><Relationship Id="rId113" Type="http://schemas.openxmlformats.org/officeDocument/2006/relationships/image" Target="../media/image57.png"/><Relationship Id="rId80" Type="http://schemas.openxmlformats.org/officeDocument/2006/relationships/image" Target="../media/image40.png"/><Relationship Id="rId85" Type="http://schemas.openxmlformats.org/officeDocument/2006/relationships/customXml" Target="../ink/ink43.xml"/><Relationship Id="rId12" Type="http://schemas.openxmlformats.org/officeDocument/2006/relationships/image" Target="../media/image6.png"/><Relationship Id="rId17" Type="http://schemas.openxmlformats.org/officeDocument/2006/relationships/customXml" Target="../ink/ink9.xml"/><Relationship Id="rId33" Type="http://schemas.openxmlformats.org/officeDocument/2006/relationships/customXml" Target="../ink/ink17.xml"/><Relationship Id="rId38" Type="http://schemas.openxmlformats.org/officeDocument/2006/relationships/image" Target="../media/image19.png"/><Relationship Id="rId59" Type="http://schemas.openxmlformats.org/officeDocument/2006/relationships/customXml" Target="../ink/ink30.xml"/><Relationship Id="rId103" Type="http://schemas.openxmlformats.org/officeDocument/2006/relationships/customXml" Target="../ink/ink52.xml"/><Relationship Id="rId108" Type="http://schemas.openxmlformats.org/officeDocument/2006/relationships/image" Target="../media/image54.png"/><Relationship Id="rId54" Type="http://schemas.openxmlformats.org/officeDocument/2006/relationships/image" Target="../media/image27.png"/><Relationship Id="rId70" Type="http://schemas.openxmlformats.org/officeDocument/2006/relationships/image" Target="../media/image35.png"/><Relationship Id="rId75" Type="http://schemas.openxmlformats.org/officeDocument/2006/relationships/customXml" Target="../ink/ink38.xml"/><Relationship Id="rId91" Type="http://schemas.openxmlformats.org/officeDocument/2006/relationships/customXml" Target="../ink/ink46.xml"/><Relationship Id="rId96" Type="http://schemas.openxmlformats.org/officeDocument/2006/relationships/image" Target="../media/image48.png"/><Relationship Id="rId1" Type="http://schemas.openxmlformats.org/officeDocument/2006/relationships/customXml" Target="../ink/ink1.xml"/><Relationship Id="rId6" Type="http://schemas.openxmlformats.org/officeDocument/2006/relationships/image" Target="../media/image3.png"/><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customXml" Target="../ink/ink25.xml"/><Relationship Id="rId57" Type="http://schemas.openxmlformats.org/officeDocument/2006/relationships/customXml" Target="../ink/ink29.xml"/><Relationship Id="rId106" Type="http://schemas.openxmlformats.org/officeDocument/2006/relationships/image" Target="../media/image53.png"/><Relationship Id="rId10" Type="http://schemas.openxmlformats.org/officeDocument/2006/relationships/image" Target="../media/image5.png"/><Relationship Id="rId31" Type="http://schemas.openxmlformats.org/officeDocument/2006/relationships/customXml" Target="../ink/ink16.xml"/><Relationship Id="rId44" Type="http://schemas.openxmlformats.org/officeDocument/2006/relationships/image" Target="../media/image22.png"/><Relationship Id="rId52" Type="http://schemas.openxmlformats.org/officeDocument/2006/relationships/image" Target="../media/image26.png"/><Relationship Id="rId60" Type="http://schemas.openxmlformats.org/officeDocument/2006/relationships/image" Target="../media/image30.png"/><Relationship Id="rId65" Type="http://schemas.openxmlformats.org/officeDocument/2006/relationships/customXml" Target="../ink/ink33.xml"/><Relationship Id="rId73" Type="http://schemas.openxmlformats.org/officeDocument/2006/relationships/customXml" Target="../ink/ink37.xml"/><Relationship Id="rId78" Type="http://schemas.openxmlformats.org/officeDocument/2006/relationships/image" Target="../media/image39.png"/><Relationship Id="rId81" Type="http://schemas.openxmlformats.org/officeDocument/2006/relationships/customXml" Target="../ink/ink41.xml"/><Relationship Id="rId86" Type="http://schemas.openxmlformats.org/officeDocument/2006/relationships/image" Target="../media/image43.png"/><Relationship Id="rId94" Type="http://schemas.openxmlformats.org/officeDocument/2006/relationships/image" Target="../media/image47.png"/><Relationship Id="rId99" Type="http://schemas.openxmlformats.org/officeDocument/2006/relationships/customXml" Target="../ink/ink50.xml"/><Relationship Id="rId101" Type="http://schemas.openxmlformats.org/officeDocument/2006/relationships/customXml" Target="../ink/ink51.xml"/><Relationship Id="rId4" Type="http://schemas.openxmlformats.org/officeDocument/2006/relationships/image" Target="../media/image2.png"/><Relationship Id="rId9" Type="http://schemas.openxmlformats.org/officeDocument/2006/relationships/customXml" Target="../ink/ink5.xml"/><Relationship Id="rId13" Type="http://schemas.openxmlformats.org/officeDocument/2006/relationships/customXml" Target="../ink/ink7.xml"/><Relationship Id="rId18" Type="http://schemas.openxmlformats.org/officeDocument/2006/relationships/image" Target="../media/image9.png"/><Relationship Id="rId39" Type="http://schemas.openxmlformats.org/officeDocument/2006/relationships/customXml" Target="../ink/ink20.xml"/><Relationship Id="rId109" Type="http://schemas.openxmlformats.org/officeDocument/2006/relationships/customXml" Target="../ink/ink55.xml"/><Relationship Id="rId34" Type="http://schemas.openxmlformats.org/officeDocument/2006/relationships/image" Target="../media/image17.png"/><Relationship Id="rId50" Type="http://schemas.openxmlformats.org/officeDocument/2006/relationships/image" Target="../media/image25.png"/><Relationship Id="rId55" Type="http://schemas.openxmlformats.org/officeDocument/2006/relationships/customXml" Target="../ink/ink28.xml"/><Relationship Id="rId76" Type="http://schemas.openxmlformats.org/officeDocument/2006/relationships/image" Target="../media/image38.png"/><Relationship Id="rId97" Type="http://schemas.openxmlformats.org/officeDocument/2006/relationships/customXml" Target="../ink/ink49.xml"/><Relationship Id="rId104" Type="http://schemas.openxmlformats.org/officeDocument/2006/relationships/image" Target="../media/image52.png"/><Relationship Id="rId7" Type="http://schemas.openxmlformats.org/officeDocument/2006/relationships/customXml" Target="../ink/ink4.xml"/><Relationship Id="rId71" Type="http://schemas.openxmlformats.org/officeDocument/2006/relationships/customXml" Target="../ink/ink36.xml"/><Relationship Id="rId92" Type="http://schemas.openxmlformats.org/officeDocument/2006/relationships/image" Target="../media/image46.png"/><Relationship Id="rId2" Type="http://schemas.openxmlformats.org/officeDocument/2006/relationships/image" Target="../media/image1.png"/><Relationship Id="rId29" Type="http://schemas.openxmlformats.org/officeDocument/2006/relationships/customXml" Target="../ink/ink15.xml"/><Relationship Id="rId24" Type="http://schemas.openxmlformats.org/officeDocument/2006/relationships/image" Target="../media/image12.png"/><Relationship Id="rId40" Type="http://schemas.openxmlformats.org/officeDocument/2006/relationships/image" Target="../media/image20.png"/><Relationship Id="rId45" Type="http://schemas.openxmlformats.org/officeDocument/2006/relationships/customXml" Target="../ink/ink23.xml"/><Relationship Id="rId66" Type="http://schemas.openxmlformats.org/officeDocument/2006/relationships/image" Target="../media/image33.png"/><Relationship Id="rId87" Type="http://schemas.openxmlformats.org/officeDocument/2006/relationships/customXml" Target="../ink/ink44.xml"/><Relationship Id="rId110" Type="http://schemas.openxmlformats.org/officeDocument/2006/relationships/image" Target="../media/image55.png"/><Relationship Id="rId61" Type="http://schemas.openxmlformats.org/officeDocument/2006/relationships/customXml" Target="../ink/ink31.xml"/><Relationship Id="rId82" Type="http://schemas.openxmlformats.org/officeDocument/2006/relationships/image" Target="../media/image41.png"/><Relationship Id="rId19" Type="http://schemas.openxmlformats.org/officeDocument/2006/relationships/customXml" Target="../ink/ink10.xml"/><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customXml" Target="../ink/ink18.xml"/><Relationship Id="rId56" Type="http://schemas.openxmlformats.org/officeDocument/2006/relationships/image" Target="../media/image28.png"/><Relationship Id="rId77" Type="http://schemas.openxmlformats.org/officeDocument/2006/relationships/customXml" Target="../ink/ink39.xml"/><Relationship Id="rId100" Type="http://schemas.openxmlformats.org/officeDocument/2006/relationships/image" Target="../media/image50.png"/><Relationship Id="rId105" Type="http://schemas.openxmlformats.org/officeDocument/2006/relationships/customXml" Target="../ink/ink53.xml"/><Relationship Id="rId8" Type="http://schemas.openxmlformats.org/officeDocument/2006/relationships/image" Target="../media/image4.png"/><Relationship Id="rId51" Type="http://schemas.openxmlformats.org/officeDocument/2006/relationships/customXml" Target="../ink/ink26.xml"/><Relationship Id="rId72" Type="http://schemas.openxmlformats.org/officeDocument/2006/relationships/image" Target="../media/image36.png"/><Relationship Id="rId93" Type="http://schemas.openxmlformats.org/officeDocument/2006/relationships/customXml" Target="../ink/ink47.xml"/><Relationship Id="rId98" Type="http://schemas.openxmlformats.org/officeDocument/2006/relationships/image" Target="../media/image49.png"/><Relationship Id="rId3" Type="http://schemas.openxmlformats.org/officeDocument/2006/relationships/customXml" Target="../ink/ink2.xml"/><Relationship Id="rId25" Type="http://schemas.openxmlformats.org/officeDocument/2006/relationships/customXml" Target="../ink/ink13.xml"/><Relationship Id="rId46" Type="http://schemas.openxmlformats.org/officeDocument/2006/relationships/image" Target="../media/image23.png"/><Relationship Id="rId67" Type="http://schemas.openxmlformats.org/officeDocument/2006/relationships/customXml" Target="../ink/ink34.xml"/><Relationship Id="rId20" Type="http://schemas.openxmlformats.org/officeDocument/2006/relationships/image" Target="../media/image10.png"/><Relationship Id="rId41" Type="http://schemas.openxmlformats.org/officeDocument/2006/relationships/customXml" Target="../ink/ink21.xml"/><Relationship Id="rId62" Type="http://schemas.openxmlformats.org/officeDocument/2006/relationships/image" Target="../media/image31.png"/><Relationship Id="rId83" Type="http://schemas.openxmlformats.org/officeDocument/2006/relationships/customXml" Target="../ink/ink42.xml"/><Relationship Id="rId88" Type="http://schemas.openxmlformats.org/officeDocument/2006/relationships/image" Target="../media/image44.png"/><Relationship Id="rId111" Type="http://schemas.openxmlformats.org/officeDocument/2006/relationships/customXml" Target="../ink/ink56.xml"/></Relationships>
</file>

<file path=xl/drawings/_rels/drawing2.xml.rels><?xml version="1.0" encoding="UTF-8" standalone="yes"?>
<Relationships xmlns="http://schemas.openxmlformats.org/package/2006/relationships"><Relationship Id="rId3" Type="http://schemas.openxmlformats.org/officeDocument/2006/relationships/image" Target="../media/image60.png"/><Relationship Id="rId2" Type="http://schemas.openxmlformats.org/officeDocument/2006/relationships/image" Target="../media/image59.png"/><Relationship Id="rId1" Type="http://schemas.openxmlformats.org/officeDocument/2006/relationships/image" Target="../media/image58.png"/><Relationship Id="rId5" Type="http://schemas.openxmlformats.org/officeDocument/2006/relationships/image" Target="../media/image62.png"/><Relationship Id="rId4" Type="http://schemas.openxmlformats.org/officeDocument/2006/relationships/image" Target="../media/image61.png"/></Relationships>
</file>

<file path=xl/drawings/_rels/drawing3.xml.rels><?xml version="1.0" encoding="UTF-8" standalone="yes"?>
<Relationships xmlns="http://schemas.openxmlformats.org/package/2006/relationships"><Relationship Id="rId2" Type="http://schemas.openxmlformats.org/officeDocument/2006/relationships/image" Target="../media/image64.png"/><Relationship Id="rId1" Type="http://schemas.openxmlformats.org/officeDocument/2006/relationships/image" Target="../media/image63.png"/></Relationships>
</file>

<file path=xl/drawings/_rels/drawing4.xml.rels><?xml version="1.0" encoding="UTF-8" standalone="yes"?>
<Relationships xmlns="http://schemas.openxmlformats.org/package/2006/relationships"><Relationship Id="rId3" Type="http://schemas.openxmlformats.org/officeDocument/2006/relationships/image" Target="../media/image67.png"/><Relationship Id="rId2" Type="http://schemas.openxmlformats.org/officeDocument/2006/relationships/image" Target="../media/image66.png"/><Relationship Id="rId1" Type="http://schemas.openxmlformats.org/officeDocument/2006/relationships/image" Target="../media/image65.png"/></Relationships>
</file>

<file path=xl/drawings/_rels/drawing5.xml.rels><?xml version="1.0" encoding="UTF-8" standalone="yes"?>
<Relationships xmlns="http://schemas.openxmlformats.org/package/2006/relationships"><Relationship Id="rId2" Type="http://schemas.openxmlformats.org/officeDocument/2006/relationships/image" Target="../media/image69.png"/><Relationship Id="rId1" Type="http://schemas.openxmlformats.org/officeDocument/2006/relationships/image" Target="../media/image68.png"/></Relationships>
</file>

<file path=xl/drawings/_rels/drawing6.xml.rels><?xml version="1.0" encoding="UTF-8" standalone="yes"?>
<Relationships xmlns="http://schemas.openxmlformats.org/package/2006/relationships"><Relationship Id="rId8" Type="http://schemas.openxmlformats.org/officeDocument/2006/relationships/image" Target="../media/image73.png"/><Relationship Id="rId13" Type="http://schemas.openxmlformats.org/officeDocument/2006/relationships/customXml" Target="../ink/ink63.xml"/><Relationship Id="rId18" Type="http://schemas.openxmlformats.org/officeDocument/2006/relationships/customXml" Target="../ink/ink65.xml"/><Relationship Id="rId3" Type="http://schemas.openxmlformats.org/officeDocument/2006/relationships/customXml" Target="../ink/ink58.xml"/><Relationship Id="rId21" Type="http://schemas.openxmlformats.org/officeDocument/2006/relationships/image" Target="../media/image80.png"/><Relationship Id="rId7" Type="http://schemas.openxmlformats.org/officeDocument/2006/relationships/customXml" Target="../ink/ink60.xml"/><Relationship Id="rId12" Type="http://schemas.openxmlformats.org/officeDocument/2006/relationships/image" Target="../media/image75.png"/><Relationship Id="rId17" Type="http://schemas.openxmlformats.org/officeDocument/2006/relationships/image" Target="../media/image78.png"/><Relationship Id="rId2" Type="http://schemas.openxmlformats.org/officeDocument/2006/relationships/image" Target="../media/image70.png"/><Relationship Id="rId16" Type="http://schemas.openxmlformats.org/officeDocument/2006/relationships/image" Target="../media/image77.png"/><Relationship Id="rId20" Type="http://schemas.openxmlformats.org/officeDocument/2006/relationships/customXml" Target="../ink/ink66.xml"/><Relationship Id="rId1" Type="http://schemas.openxmlformats.org/officeDocument/2006/relationships/customXml" Target="../ink/ink57.xml"/><Relationship Id="rId6" Type="http://schemas.openxmlformats.org/officeDocument/2006/relationships/image" Target="../media/image72.png"/><Relationship Id="rId11" Type="http://schemas.openxmlformats.org/officeDocument/2006/relationships/customXml" Target="../ink/ink62.xml"/><Relationship Id="rId5" Type="http://schemas.openxmlformats.org/officeDocument/2006/relationships/customXml" Target="../ink/ink59.xml"/><Relationship Id="rId15" Type="http://schemas.openxmlformats.org/officeDocument/2006/relationships/customXml" Target="../ink/ink64.xml"/><Relationship Id="rId10" Type="http://schemas.openxmlformats.org/officeDocument/2006/relationships/image" Target="../media/image74.png"/><Relationship Id="rId19" Type="http://schemas.openxmlformats.org/officeDocument/2006/relationships/image" Target="../media/image79.png"/><Relationship Id="rId4" Type="http://schemas.openxmlformats.org/officeDocument/2006/relationships/image" Target="../media/image71.png"/><Relationship Id="rId9" Type="http://schemas.openxmlformats.org/officeDocument/2006/relationships/customXml" Target="../ink/ink61.xml"/><Relationship Id="rId14" Type="http://schemas.openxmlformats.org/officeDocument/2006/relationships/image" Target="../media/image76.png"/><Relationship Id="rId22" Type="http://schemas.openxmlformats.org/officeDocument/2006/relationships/image" Target="../media/image81.png"/></Relationships>
</file>

<file path=xl/drawings/_rels/drawing7.xml.rels><?xml version="1.0" encoding="UTF-8" standalone="yes"?>
<Relationships xmlns="http://schemas.openxmlformats.org/package/2006/relationships"><Relationship Id="rId8" Type="http://schemas.openxmlformats.org/officeDocument/2006/relationships/image" Target="../media/image85.png"/><Relationship Id="rId13" Type="http://schemas.openxmlformats.org/officeDocument/2006/relationships/customXml" Target="../ink/ink73.xml"/><Relationship Id="rId18" Type="http://schemas.openxmlformats.org/officeDocument/2006/relationships/image" Target="../media/image90.png"/><Relationship Id="rId3" Type="http://schemas.openxmlformats.org/officeDocument/2006/relationships/customXml" Target="../ink/ink68.xml"/><Relationship Id="rId7" Type="http://schemas.openxmlformats.org/officeDocument/2006/relationships/customXml" Target="../ink/ink70.xml"/><Relationship Id="rId12" Type="http://schemas.openxmlformats.org/officeDocument/2006/relationships/image" Target="../media/image87.png"/><Relationship Id="rId17" Type="http://schemas.openxmlformats.org/officeDocument/2006/relationships/customXml" Target="../ink/ink75.xml"/><Relationship Id="rId2" Type="http://schemas.openxmlformats.org/officeDocument/2006/relationships/image" Target="../media/image82.png"/><Relationship Id="rId16" Type="http://schemas.openxmlformats.org/officeDocument/2006/relationships/image" Target="../media/image89.png"/><Relationship Id="rId1" Type="http://schemas.openxmlformats.org/officeDocument/2006/relationships/customXml" Target="../ink/ink67.xml"/><Relationship Id="rId6" Type="http://schemas.openxmlformats.org/officeDocument/2006/relationships/image" Target="../media/image84.png"/><Relationship Id="rId11" Type="http://schemas.openxmlformats.org/officeDocument/2006/relationships/customXml" Target="../ink/ink72.xml"/><Relationship Id="rId5" Type="http://schemas.openxmlformats.org/officeDocument/2006/relationships/customXml" Target="../ink/ink69.xml"/><Relationship Id="rId15" Type="http://schemas.openxmlformats.org/officeDocument/2006/relationships/customXml" Target="../ink/ink74.xml"/><Relationship Id="rId10" Type="http://schemas.openxmlformats.org/officeDocument/2006/relationships/image" Target="../media/image86.png"/><Relationship Id="rId4" Type="http://schemas.openxmlformats.org/officeDocument/2006/relationships/image" Target="../media/image83.png"/><Relationship Id="rId9" Type="http://schemas.openxmlformats.org/officeDocument/2006/relationships/customXml" Target="../ink/ink71.xml"/><Relationship Id="rId14" Type="http://schemas.openxmlformats.org/officeDocument/2006/relationships/image" Target="../media/image88.png"/></Relationships>
</file>

<file path=xl/drawings/drawing1.xml><?xml version="1.0" encoding="utf-8"?>
<xdr:wsDr xmlns:xdr="http://schemas.openxmlformats.org/drawingml/2006/spreadsheetDrawing" xmlns:a="http://schemas.openxmlformats.org/drawingml/2006/main">
  <xdr:twoCellAnchor editAs="oneCell">
    <xdr:from>
      <xdr:col>1</xdr:col>
      <xdr:colOff>282823</xdr:colOff>
      <xdr:row>0</xdr:row>
      <xdr:rowOff>69120</xdr:rowOff>
    </xdr:from>
    <xdr:to>
      <xdr:col>1</xdr:col>
      <xdr:colOff>293869</xdr:colOff>
      <xdr:row>0</xdr:row>
      <xdr:rowOff>133920</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2" name="Ink 1">
              <a:extLst>
                <a:ext uri="{FF2B5EF4-FFF2-40B4-BE49-F238E27FC236}">
                  <a16:creationId xmlns:a16="http://schemas.microsoft.com/office/drawing/2014/main" id="{2684BBB4-46C0-A378-E284-6E62213BC4A6}"/>
                </a:ext>
              </a:extLst>
            </xdr14:cNvPr>
            <xdr14:cNvContentPartPr/>
          </xdr14:nvContentPartPr>
          <xdr14:nvPr macro=""/>
          <xdr14:xfrm>
            <a:off x="929520" y="69120"/>
            <a:ext cx="3240" cy="64800"/>
          </xdr14:xfrm>
        </xdr:contentPart>
      </mc:Choice>
      <mc:Fallback>
        <xdr:pic>
          <xdr:nvPicPr>
            <xdr:cNvPr id="2" name="Ink 1">
              <a:extLst>
                <a:ext uri="{FF2B5EF4-FFF2-40B4-BE49-F238E27FC236}">
                  <a16:creationId xmlns:a16="http://schemas.microsoft.com/office/drawing/2014/main" id="{2684BBB4-46C0-A378-E284-6E62213BC4A6}"/>
                </a:ext>
              </a:extLst>
            </xdr:cNvPr>
            <xdr:cNvPicPr/>
          </xdr:nvPicPr>
          <xdr:blipFill>
            <a:blip xmlns:r="http://schemas.openxmlformats.org/officeDocument/2006/relationships" r:embed="rId2"/>
            <a:stretch>
              <a:fillRect/>
            </a:stretch>
          </xdr:blipFill>
          <xdr:spPr>
            <a:xfrm>
              <a:off x="923400" y="63000"/>
              <a:ext cx="15480" cy="77040"/>
            </a:xfrm>
            <a:prstGeom prst="rect">
              <a:avLst/>
            </a:prstGeom>
          </xdr:spPr>
        </xdr:pic>
      </mc:Fallback>
    </mc:AlternateContent>
    <xdr:clientData/>
  </xdr:twoCellAnchor>
  <xdr:twoCellAnchor editAs="oneCell">
    <xdr:from>
      <xdr:col>2</xdr:col>
      <xdr:colOff>143678</xdr:colOff>
      <xdr:row>0</xdr:row>
      <xdr:rowOff>79200</xdr:rowOff>
    </xdr:from>
    <xdr:to>
      <xdr:col>2</xdr:col>
      <xdr:colOff>229800</xdr:colOff>
      <xdr:row>0</xdr:row>
      <xdr:rowOff>162802</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3" name="Ink 2">
              <a:extLst>
                <a:ext uri="{FF2B5EF4-FFF2-40B4-BE49-F238E27FC236}">
                  <a16:creationId xmlns:a16="http://schemas.microsoft.com/office/drawing/2014/main" id="{56257C7B-A4C9-9DF7-5753-574F59338A98}"/>
                </a:ext>
              </a:extLst>
            </xdr14:cNvPr>
            <xdr14:cNvContentPartPr/>
          </xdr14:nvContentPartPr>
          <xdr14:nvPr macro=""/>
          <xdr14:xfrm>
            <a:off x="1226520" y="79200"/>
            <a:ext cx="81360" cy="78840"/>
          </xdr14:xfrm>
        </xdr:contentPart>
      </mc:Choice>
      <mc:Fallback>
        <xdr:pic>
          <xdr:nvPicPr>
            <xdr:cNvPr id="3" name="Ink 2">
              <a:extLst>
                <a:ext uri="{FF2B5EF4-FFF2-40B4-BE49-F238E27FC236}">
                  <a16:creationId xmlns:a16="http://schemas.microsoft.com/office/drawing/2014/main" id="{56257C7B-A4C9-9DF7-5753-574F59338A98}"/>
                </a:ext>
              </a:extLst>
            </xdr:cNvPr>
            <xdr:cNvPicPr/>
          </xdr:nvPicPr>
          <xdr:blipFill>
            <a:blip xmlns:r="http://schemas.openxmlformats.org/officeDocument/2006/relationships" r:embed="rId4"/>
            <a:stretch>
              <a:fillRect/>
            </a:stretch>
          </xdr:blipFill>
          <xdr:spPr>
            <a:xfrm>
              <a:off x="1220400" y="73080"/>
              <a:ext cx="93600" cy="91080"/>
            </a:xfrm>
            <a:prstGeom prst="rect">
              <a:avLst/>
            </a:prstGeom>
          </xdr:spPr>
        </xdr:pic>
      </mc:Fallback>
    </mc:AlternateContent>
    <xdr:clientData/>
  </xdr:twoCellAnchor>
  <xdr:twoCellAnchor editAs="oneCell">
    <xdr:from>
      <xdr:col>3</xdr:col>
      <xdr:colOff>197654</xdr:colOff>
      <xdr:row>0</xdr:row>
      <xdr:rowOff>72000</xdr:rowOff>
    </xdr:from>
    <xdr:to>
      <xdr:col>3</xdr:col>
      <xdr:colOff>276494</xdr:colOff>
      <xdr:row>0</xdr:row>
      <xdr:rowOff>151920</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4" name="Ink 3">
              <a:extLst>
                <a:ext uri="{FF2B5EF4-FFF2-40B4-BE49-F238E27FC236}">
                  <a16:creationId xmlns:a16="http://schemas.microsoft.com/office/drawing/2014/main" id="{1F9C4362-3922-0067-5CC7-956B1DB89E5C}"/>
                </a:ext>
              </a:extLst>
            </xdr14:cNvPr>
            <xdr14:cNvContentPartPr/>
          </xdr14:nvContentPartPr>
          <xdr14:nvPr macro=""/>
          <xdr14:xfrm>
            <a:off x="1746720" y="72000"/>
            <a:ext cx="78840" cy="79920"/>
          </xdr14:xfrm>
        </xdr:contentPart>
      </mc:Choice>
      <mc:Fallback>
        <xdr:pic>
          <xdr:nvPicPr>
            <xdr:cNvPr id="4" name="Ink 3">
              <a:extLst>
                <a:ext uri="{FF2B5EF4-FFF2-40B4-BE49-F238E27FC236}">
                  <a16:creationId xmlns:a16="http://schemas.microsoft.com/office/drawing/2014/main" id="{1F9C4362-3922-0067-5CC7-956B1DB89E5C}"/>
                </a:ext>
              </a:extLst>
            </xdr:cNvPr>
            <xdr:cNvPicPr/>
          </xdr:nvPicPr>
          <xdr:blipFill>
            <a:blip xmlns:r="http://schemas.openxmlformats.org/officeDocument/2006/relationships" r:embed="rId6"/>
            <a:stretch>
              <a:fillRect/>
            </a:stretch>
          </xdr:blipFill>
          <xdr:spPr>
            <a:xfrm>
              <a:off x="1740600" y="65880"/>
              <a:ext cx="91080" cy="92160"/>
            </a:xfrm>
            <a:prstGeom prst="rect">
              <a:avLst/>
            </a:prstGeom>
          </xdr:spPr>
        </xdr:pic>
      </mc:Fallback>
    </mc:AlternateContent>
    <xdr:clientData/>
  </xdr:twoCellAnchor>
  <xdr:twoCellAnchor editAs="oneCell">
    <xdr:from>
      <xdr:col>4</xdr:col>
      <xdr:colOff>168229</xdr:colOff>
      <xdr:row>0</xdr:row>
      <xdr:rowOff>55800</xdr:rowOff>
    </xdr:from>
    <xdr:to>
      <xdr:col>4</xdr:col>
      <xdr:colOff>235909</xdr:colOff>
      <xdr:row>0</xdr:row>
      <xdr:rowOff>144082</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5" name="Ink 4">
              <a:extLst>
                <a:ext uri="{FF2B5EF4-FFF2-40B4-BE49-F238E27FC236}">
                  <a16:creationId xmlns:a16="http://schemas.microsoft.com/office/drawing/2014/main" id="{A9812F85-1F64-2572-33D5-CDBB48453F0D}"/>
                </a:ext>
              </a:extLst>
            </xdr14:cNvPr>
            <xdr14:cNvContentPartPr/>
          </xdr14:nvContentPartPr>
          <xdr14:nvPr macro=""/>
          <xdr14:xfrm>
            <a:off x="2138400" y="55800"/>
            <a:ext cx="67680" cy="83520"/>
          </xdr14:xfrm>
        </xdr:contentPart>
      </mc:Choice>
      <mc:Fallback>
        <xdr:pic>
          <xdr:nvPicPr>
            <xdr:cNvPr id="5" name="Ink 4">
              <a:extLst>
                <a:ext uri="{FF2B5EF4-FFF2-40B4-BE49-F238E27FC236}">
                  <a16:creationId xmlns:a16="http://schemas.microsoft.com/office/drawing/2014/main" id="{A9812F85-1F64-2572-33D5-CDBB48453F0D}"/>
                </a:ext>
              </a:extLst>
            </xdr:cNvPr>
            <xdr:cNvPicPr/>
          </xdr:nvPicPr>
          <xdr:blipFill>
            <a:blip xmlns:r="http://schemas.openxmlformats.org/officeDocument/2006/relationships" r:embed="rId8"/>
            <a:stretch>
              <a:fillRect/>
            </a:stretch>
          </xdr:blipFill>
          <xdr:spPr>
            <a:xfrm>
              <a:off x="2132280" y="49680"/>
              <a:ext cx="79920" cy="95760"/>
            </a:xfrm>
            <a:prstGeom prst="rect">
              <a:avLst/>
            </a:prstGeom>
          </xdr:spPr>
        </xdr:pic>
      </mc:Fallback>
    </mc:AlternateContent>
    <xdr:clientData/>
  </xdr:twoCellAnchor>
  <xdr:twoCellAnchor editAs="oneCell">
    <xdr:from>
      <xdr:col>0</xdr:col>
      <xdr:colOff>94680</xdr:colOff>
      <xdr:row>1</xdr:row>
      <xdr:rowOff>47488</xdr:rowOff>
    </xdr:from>
    <xdr:to>
      <xdr:col>0</xdr:col>
      <xdr:colOff>554760</xdr:colOff>
      <xdr:row>2</xdr:row>
      <xdr:rowOff>9215</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17" name="Ink 16">
              <a:extLst>
                <a:ext uri="{FF2B5EF4-FFF2-40B4-BE49-F238E27FC236}">
                  <a16:creationId xmlns:a16="http://schemas.microsoft.com/office/drawing/2014/main" id="{86897123-34F7-6728-4C34-13F0644A8B14}"/>
                </a:ext>
              </a:extLst>
            </xdr14:cNvPr>
            <xdr14:cNvContentPartPr/>
          </xdr14:nvContentPartPr>
          <xdr14:nvPr macro=""/>
          <xdr14:xfrm>
            <a:off x="94680" y="227962"/>
            <a:ext cx="460080" cy="142200"/>
          </xdr14:xfrm>
        </xdr:contentPart>
      </mc:Choice>
      <mc:Fallback>
        <xdr:pic>
          <xdr:nvPicPr>
            <xdr:cNvPr id="17" name="Ink 16">
              <a:extLst>
                <a:ext uri="{FF2B5EF4-FFF2-40B4-BE49-F238E27FC236}">
                  <a16:creationId xmlns:a16="http://schemas.microsoft.com/office/drawing/2014/main" id="{86897123-34F7-6728-4C34-13F0644A8B14}"/>
                </a:ext>
              </a:extLst>
            </xdr:cNvPr>
            <xdr:cNvPicPr/>
          </xdr:nvPicPr>
          <xdr:blipFill>
            <a:blip xmlns:r="http://schemas.openxmlformats.org/officeDocument/2006/relationships" r:embed="rId10"/>
            <a:stretch>
              <a:fillRect/>
            </a:stretch>
          </xdr:blipFill>
          <xdr:spPr>
            <a:xfrm>
              <a:off x="88560" y="221842"/>
              <a:ext cx="472320" cy="154440"/>
            </a:xfrm>
            <a:prstGeom prst="rect">
              <a:avLst/>
            </a:prstGeom>
          </xdr:spPr>
        </xdr:pic>
      </mc:Fallback>
    </mc:AlternateContent>
    <xdr:clientData/>
  </xdr:twoCellAnchor>
  <xdr:twoCellAnchor editAs="oneCell">
    <xdr:from>
      <xdr:col>0</xdr:col>
      <xdr:colOff>303562</xdr:colOff>
      <xdr:row>2</xdr:row>
      <xdr:rowOff>87613</xdr:rowOff>
    </xdr:from>
    <xdr:to>
      <xdr:col>0</xdr:col>
      <xdr:colOff>361964</xdr:colOff>
      <xdr:row>3</xdr:row>
      <xdr:rowOff>122501</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20" name="Ink 19">
              <a:extLst>
                <a:ext uri="{FF2B5EF4-FFF2-40B4-BE49-F238E27FC236}">
                  <a16:creationId xmlns:a16="http://schemas.microsoft.com/office/drawing/2014/main" id="{7A4A3444-D152-EB8E-1BC2-D338F105A5C6}"/>
                </a:ext>
              </a:extLst>
            </xdr14:cNvPr>
            <xdr14:cNvContentPartPr/>
          </xdr14:nvContentPartPr>
          <xdr14:nvPr macro=""/>
          <xdr14:xfrm>
            <a:off x="303562" y="448560"/>
            <a:ext cx="53640" cy="215362"/>
          </xdr14:xfrm>
        </xdr:contentPart>
      </mc:Choice>
      <mc:Fallback>
        <xdr:pic>
          <xdr:nvPicPr>
            <xdr:cNvPr id="20" name="Ink 19">
              <a:extLst>
                <a:ext uri="{FF2B5EF4-FFF2-40B4-BE49-F238E27FC236}">
                  <a16:creationId xmlns:a16="http://schemas.microsoft.com/office/drawing/2014/main" id="{7A4A3444-D152-EB8E-1BC2-D338F105A5C6}"/>
                </a:ext>
              </a:extLst>
            </xdr:cNvPr>
            <xdr:cNvPicPr/>
          </xdr:nvPicPr>
          <xdr:blipFill>
            <a:blip xmlns:r="http://schemas.openxmlformats.org/officeDocument/2006/relationships" r:embed="rId12"/>
            <a:stretch>
              <a:fillRect/>
            </a:stretch>
          </xdr:blipFill>
          <xdr:spPr>
            <a:xfrm>
              <a:off x="297442" y="442448"/>
              <a:ext cx="65880" cy="227586"/>
            </a:xfrm>
            <a:prstGeom prst="rect">
              <a:avLst/>
            </a:prstGeom>
          </xdr:spPr>
        </xdr:pic>
      </mc:Fallback>
    </mc:AlternateContent>
    <xdr:clientData/>
  </xdr:twoCellAnchor>
  <xdr:twoCellAnchor editAs="oneCell">
    <xdr:from>
      <xdr:col>0</xdr:col>
      <xdr:colOff>390240</xdr:colOff>
      <xdr:row>4</xdr:row>
      <xdr:rowOff>93145</xdr:rowOff>
    </xdr:from>
    <xdr:to>
      <xdr:col>0</xdr:col>
      <xdr:colOff>390600</xdr:colOff>
      <xdr:row>4</xdr:row>
      <xdr:rowOff>122747</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21" name="Ink 20">
              <a:extLst>
                <a:ext uri="{FF2B5EF4-FFF2-40B4-BE49-F238E27FC236}">
                  <a16:creationId xmlns:a16="http://schemas.microsoft.com/office/drawing/2014/main" id="{05401FB5-FCC5-90EF-3042-4D295A051866}"/>
                </a:ext>
              </a:extLst>
            </xdr14:cNvPr>
            <xdr14:cNvContentPartPr/>
          </xdr14:nvContentPartPr>
          <xdr14:nvPr macro=""/>
          <xdr14:xfrm>
            <a:off x="390240" y="815040"/>
            <a:ext cx="360" cy="24840"/>
          </xdr14:xfrm>
        </xdr:contentPart>
      </mc:Choice>
      <mc:Fallback>
        <xdr:pic>
          <xdr:nvPicPr>
            <xdr:cNvPr id="21" name="Ink 20">
              <a:extLst>
                <a:ext uri="{FF2B5EF4-FFF2-40B4-BE49-F238E27FC236}">
                  <a16:creationId xmlns:a16="http://schemas.microsoft.com/office/drawing/2014/main" id="{05401FB5-FCC5-90EF-3042-4D295A051866}"/>
                </a:ext>
              </a:extLst>
            </xdr:cNvPr>
            <xdr:cNvPicPr/>
          </xdr:nvPicPr>
          <xdr:blipFill>
            <a:blip xmlns:r="http://schemas.openxmlformats.org/officeDocument/2006/relationships" r:embed="rId14"/>
            <a:stretch>
              <a:fillRect/>
            </a:stretch>
          </xdr:blipFill>
          <xdr:spPr>
            <a:xfrm>
              <a:off x="384120" y="808920"/>
              <a:ext cx="12600" cy="37080"/>
            </a:xfrm>
            <a:prstGeom prst="rect">
              <a:avLst/>
            </a:prstGeom>
          </xdr:spPr>
        </xdr:pic>
      </mc:Fallback>
    </mc:AlternateContent>
    <xdr:clientData/>
  </xdr:twoCellAnchor>
  <xdr:twoCellAnchor editAs="oneCell">
    <xdr:from>
      <xdr:col>0</xdr:col>
      <xdr:colOff>375480</xdr:colOff>
      <xdr:row>5</xdr:row>
      <xdr:rowOff>177632</xdr:rowOff>
    </xdr:from>
    <xdr:to>
      <xdr:col>0</xdr:col>
      <xdr:colOff>380602</xdr:colOff>
      <xdr:row>6</xdr:row>
      <xdr:rowOff>36120</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22" name="Ink 21">
              <a:extLst>
                <a:ext uri="{FF2B5EF4-FFF2-40B4-BE49-F238E27FC236}">
                  <a16:creationId xmlns:a16="http://schemas.microsoft.com/office/drawing/2014/main" id="{6F37CB54-ACA8-500E-CE62-D66A1E41F210}"/>
                </a:ext>
              </a:extLst>
            </xdr14:cNvPr>
            <xdr14:cNvContentPartPr/>
          </xdr14:nvContentPartPr>
          <xdr14:nvPr macro=""/>
          <xdr14:xfrm>
            <a:off x="375480" y="1080000"/>
            <a:ext cx="360" cy="34200"/>
          </xdr14:xfrm>
        </xdr:contentPart>
      </mc:Choice>
      <mc:Fallback>
        <xdr:pic>
          <xdr:nvPicPr>
            <xdr:cNvPr id="22" name="Ink 21">
              <a:extLst>
                <a:ext uri="{FF2B5EF4-FFF2-40B4-BE49-F238E27FC236}">
                  <a16:creationId xmlns:a16="http://schemas.microsoft.com/office/drawing/2014/main" id="{6F37CB54-ACA8-500E-CE62-D66A1E41F210}"/>
                </a:ext>
              </a:extLst>
            </xdr:cNvPr>
            <xdr:cNvPicPr/>
          </xdr:nvPicPr>
          <xdr:blipFill>
            <a:blip xmlns:r="http://schemas.openxmlformats.org/officeDocument/2006/relationships" r:embed="rId16"/>
            <a:stretch>
              <a:fillRect/>
            </a:stretch>
          </xdr:blipFill>
          <xdr:spPr>
            <a:xfrm>
              <a:off x="369360" y="1073880"/>
              <a:ext cx="12600" cy="46440"/>
            </a:xfrm>
            <a:prstGeom prst="rect">
              <a:avLst/>
            </a:prstGeom>
          </xdr:spPr>
        </xdr:pic>
      </mc:Fallback>
    </mc:AlternateContent>
    <xdr:clientData/>
  </xdr:twoCellAnchor>
  <xdr:twoCellAnchor editAs="oneCell">
    <xdr:from>
      <xdr:col>0</xdr:col>
      <xdr:colOff>380160</xdr:colOff>
      <xdr:row>7</xdr:row>
      <xdr:rowOff>168764</xdr:rowOff>
    </xdr:from>
    <xdr:to>
      <xdr:col>0</xdr:col>
      <xdr:colOff>380520</xdr:colOff>
      <xdr:row>7</xdr:row>
      <xdr:rowOff>179204</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23" name="Ink 22">
              <a:extLst>
                <a:ext uri="{FF2B5EF4-FFF2-40B4-BE49-F238E27FC236}">
                  <a16:creationId xmlns:a16="http://schemas.microsoft.com/office/drawing/2014/main" id="{BD7C15F3-3124-5FED-588F-CD7BD92F8156}"/>
                </a:ext>
              </a:extLst>
            </xdr14:cNvPr>
            <xdr14:cNvContentPartPr/>
          </xdr14:nvContentPartPr>
          <xdr14:nvPr macro=""/>
          <xdr14:xfrm>
            <a:off x="380160" y="1432080"/>
            <a:ext cx="360" cy="10440"/>
          </xdr14:xfrm>
        </xdr:contentPart>
      </mc:Choice>
      <mc:Fallback>
        <xdr:pic>
          <xdr:nvPicPr>
            <xdr:cNvPr id="23" name="Ink 22">
              <a:extLst>
                <a:ext uri="{FF2B5EF4-FFF2-40B4-BE49-F238E27FC236}">
                  <a16:creationId xmlns:a16="http://schemas.microsoft.com/office/drawing/2014/main" id="{BD7C15F3-3124-5FED-588F-CD7BD92F8156}"/>
                </a:ext>
              </a:extLst>
            </xdr:cNvPr>
            <xdr:cNvPicPr/>
          </xdr:nvPicPr>
          <xdr:blipFill>
            <a:blip xmlns:r="http://schemas.openxmlformats.org/officeDocument/2006/relationships" r:embed="rId18"/>
            <a:stretch>
              <a:fillRect/>
            </a:stretch>
          </xdr:blipFill>
          <xdr:spPr>
            <a:xfrm>
              <a:off x="374040" y="1425960"/>
              <a:ext cx="12600" cy="22680"/>
            </a:xfrm>
            <a:prstGeom prst="rect">
              <a:avLst/>
            </a:prstGeom>
          </xdr:spPr>
        </xdr:pic>
      </mc:Fallback>
    </mc:AlternateContent>
    <xdr:clientData/>
  </xdr:twoCellAnchor>
  <xdr:twoCellAnchor editAs="oneCell">
    <xdr:from>
      <xdr:col>0</xdr:col>
      <xdr:colOff>312120</xdr:colOff>
      <xdr:row>11</xdr:row>
      <xdr:rowOff>36909</xdr:rowOff>
    </xdr:from>
    <xdr:to>
      <xdr:col>0</xdr:col>
      <xdr:colOff>408240</xdr:colOff>
      <xdr:row>11</xdr:row>
      <xdr:rowOff>153631</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26" name="Ink 25">
              <a:extLst>
                <a:ext uri="{FF2B5EF4-FFF2-40B4-BE49-F238E27FC236}">
                  <a16:creationId xmlns:a16="http://schemas.microsoft.com/office/drawing/2014/main" id="{63D409DD-21FC-D0A3-278D-E1A2798CD632}"/>
                </a:ext>
              </a:extLst>
            </xdr14:cNvPr>
            <xdr14:cNvContentPartPr/>
          </xdr14:nvContentPartPr>
          <xdr14:nvPr macro=""/>
          <xdr14:xfrm>
            <a:off x="312120" y="2022120"/>
            <a:ext cx="96120" cy="116722"/>
          </xdr14:xfrm>
        </xdr:contentPart>
      </mc:Choice>
      <mc:Fallback>
        <xdr:pic>
          <xdr:nvPicPr>
            <xdr:cNvPr id="26" name="Ink 25">
              <a:extLst>
                <a:ext uri="{FF2B5EF4-FFF2-40B4-BE49-F238E27FC236}">
                  <a16:creationId xmlns:a16="http://schemas.microsoft.com/office/drawing/2014/main" id="{63D409DD-21FC-D0A3-278D-E1A2798CD632}"/>
                </a:ext>
              </a:extLst>
            </xdr:cNvPr>
            <xdr:cNvPicPr/>
          </xdr:nvPicPr>
          <xdr:blipFill>
            <a:blip xmlns:r="http://schemas.openxmlformats.org/officeDocument/2006/relationships" r:embed="rId20"/>
            <a:stretch>
              <a:fillRect/>
            </a:stretch>
          </xdr:blipFill>
          <xdr:spPr>
            <a:xfrm>
              <a:off x="306023" y="2015740"/>
              <a:ext cx="108314" cy="129483"/>
            </a:xfrm>
            <a:prstGeom prst="rect">
              <a:avLst/>
            </a:prstGeom>
          </xdr:spPr>
        </xdr:pic>
      </mc:Fallback>
    </mc:AlternateContent>
    <xdr:clientData/>
  </xdr:twoCellAnchor>
  <xdr:twoCellAnchor editAs="oneCell">
    <xdr:from>
      <xdr:col>7</xdr:col>
      <xdr:colOff>84540</xdr:colOff>
      <xdr:row>1</xdr:row>
      <xdr:rowOff>28768</xdr:rowOff>
    </xdr:from>
    <xdr:to>
      <xdr:col>7</xdr:col>
      <xdr:colOff>830542</xdr:colOff>
      <xdr:row>2</xdr:row>
      <xdr:rowOff>116495</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38" name="Ink 37">
              <a:extLst>
                <a:ext uri="{FF2B5EF4-FFF2-40B4-BE49-F238E27FC236}">
                  <a16:creationId xmlns:a16="http://schemas.microsoft.com/office/drawing/2014/main" id="{17916DBC-A726-80FB-4E8E-B152E9E4AAEF}"/>
                </a:ext>
              </a:extLst>
            </xdr14:cNvPr>
            <xdr14:cNvContentPartPr/>
          </xdr14:nvContentPartPr>
          <xdr14:nvPr macro=""/>
          <xdr14:xfrm>
            <a:off x="4024882" y="209242"/>
            <a:ext cx="741240" cy="268200"/>
          </xdr14:xfrm>
        </xdr:contentPart>
      </mc:Choice>
      <mc:Fallback>
        <xdr:pic>
          <xdr:nvPicPr>
            <xdr:cNvPr id="38" name="Ink 37">
              <a:extLst>
                <a:ext uri="{FF2B5EF4-FFF2-40B4-BE49-F238E27FC236}">
                  <a16:creationId xmlns:a16="http://schemas.microsoft.com/office/drawing/2014/main" id="{17916DBC-A726-80FB-4E8E-B152E9E4AAEF}"/>
                </a:ext>
              </a:extLst>
            </xdr:cNvPr>
            <xdr:cNvPicPr/>
          </xdr:nvPicPr>
          <xdr:blipFill>
            <a:blip xmlns:r="http://schemas.openxmlformats.org/officeDocument/2006/relationships" r:embed="rId22"/>
            <a:stretch>
              <a:fillRect/>
            </a:stretch>
          </xdr:blipFill>
          <xdr:spPr>
            <a:xfrm>
              <a:off x="4018762" y="203005"/>
              <a:ext cx="753480" cy="280674"/>
            </a:xfrm>
            <a:prstGeom prst="rect">
              <a:avLst/>
            </a:prstGeom>
          </xdr:spPr>
        </xdr:pic>
      </mc:Fallback>
    </mc:AlternateContent>
    <xdr:clientData/>
  </xdr:twoCellAnchor>
  <xdr:twoCellAnchor editAs="oneCell">
    <xdr:from>
      <xdr:col>7</xdr:col>
      <xdr:colOff>58178</xdr:colOff>
      <xdr:row>4</xdr:row>
      <xdr:rowOff>2507</xdr:rowOff>
    </xdr:from>
    <xdr:to>
      <xdr:col>7</xdr:col>
      <xdr:colOff>58898</xdr:colOff>
      <xdr:row>10</xdr:row>
      <xdr:rowOff>17943</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40" name="Ink 39">
              <a:extLst>
                <a:ext uri="{FF2B5EF4-FFF2-40B4-BE49-F238E27FC236}">
                  <a16:creationId xmlns:a16="http://schemas.microsoft.com/office/drawing/2014/main" id="{F60325AB-072F-D017-4E63-C6FDF9EB459E}"/>
                </a:ext>
              </a:extLst>
            </xdr14:cNvPr>
            <xdr14:cNvContentPartPr/>
          </xdr14:nvContentPartPr>
          <xdr14:nvPr macro=""/>
          <xdr14:xfrm>
            <a:off x="3998520" y="724402"/>
            <a:ext cx="720" cy="1098278"/>
          </xdr14:xfrm>
        </xdr:contentPart>
      </mc:Choice>
      <mc:Fallback>
        <xdr:pic>
          <xdr:nvPicPr>
            <xdr:cNvPr id="40" name="Ink 39">
              <a:extLst>
                <a:ext uri="{FF2B5EF4-FFF2-40B4-BE49-F238E27FC236}">
                  <a16:creationId xmlns:a16="http://schemas.microsoft.com/office/drawing/2014/main" id="{F60325AB-072F-D017-4E63-C6FDF9EB459E}"/>
                </a:ext>
              </a:extLst>
            </xdr:cNvPr>
            <xdr:cNvPicPr/>
          </xdr:nvPicPr>
          <xdr:blipFill>
            <a:blip xmlns:r="http://schemas.openxmlformats.org/officeDocument/2006/relationships" r:embed="rId24"/>
            <a:stretch>
              <a:fillRect/>
            </a:stretch>
          </xdr:blipFill>
          <xdr:spPr>
            <a:xfrm>
              <a:off x="3986280" y="718256"/>
              <a:ext cx="25200" cy="1110569"/>
            </a:xfrm>
            <a:prstGeom prst="rect">
              <a:avLst/>
            </a:prstGeom>
          </xdr:spPr>
        </xdr:pic>
      </mc:Fallback>
    </mc:AlternateContent>
    <xdr:clientData/>
  </xdr:twoCellAnchor>
  <xdr:twoCellAnchor editAs="oneCell">
    <xdr:from>
      <xdr:col>7</xdr:col>
      <xdr:colOff>83018</xdr:colOff>
      <xdr:row>10</xdr:row>
      <xdr:rowOff>6423</xdr:rowOff>
    </xdr:from>
    <xdr:to>
      <xdr:col>9</xdr:col>
      <xdr:colOff>29116</xdr:colOff>
      <xdr:row>10</xdr:row>
      <xdr:rowOff>18385</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42" name="Ink 41">
              <a:extLst>
                <a:ext uri="{FF2B5EF4-FFF2-40B4-BE49-F238E27FC236}">
                  <a16:creationId xmlns:a16="http://schemas.microsoft.com/office/drawing/2014/main" id="{74488FF5-300A-4D9D-4E87-7A5C15200818}"/>
                </a:ext>
              </a:extLst>
            </xdr14:cNvPr>
            <xdr14:cNvContentPartPr/>
          </xdr14:nvContentPartPr>
          <xdr14:nvPr macro=""/>
          <xdr14:xfrm>
            <a:off x="4023360" y="1811160"/>
            <a:ext cx="1470600" cy="7200"/>
          </xdr14:xfrm>
        </xdr:contentPart>
      </mc:Choice>
      <mc:Fallback>
        <xdr:pic>
          <xdr:nvPicPr>
            <xdr:cNvPr id="42" name="Ink 41">
              <a:extLst>
                <a:ext uri="{FF2B5EF4-FFF2-40B4-BE49-F238E27FC236}">
                  <a16:creationId xmlns:a16="http://schemas.microsoft.com/office/drawing/2014/main" id="{74488FF5-300A-4D9D-4E87-7A5C15200818}"/>
                </a:ext>
              </a:extLst>
            </xdr:cNvPr>
            <xdr:cNvPicPr/>
          </xdr:nvPicPr>
          <xdr:blipFill>
            <a:blip xmlns:r="http://schemas.openxmlformats.org/officeDocument/2006/relationships" r:embed="rId26"/>
            <a:stretch>
              <a:fillRect/>
            </a:stretch>
          </xdr:blipFill>
          <xdr:spPr>
            <a:xfrm>
              <a:off x="4017240" y="1805040"/>
              <a:ext cx="1482840" cy="19440"/>
            </a:xfrm>
            <a:prstGeom prst="rect">
              <a:avLst/>
            </a:prstGeom>
          </xdr:spPr>
        </xdr:pic>
      </mc:Fallback>
    </mc:AlternateContent>
    <xdr:clientData/>
  </xdr:twoCellAnchor>
  <xdr:twoCellAnchor editAs="oneCell">
    <xdr:from>
      <xdr:col>9</xdr:col>
      <xdr:colOff>228903</xdr:colOff>
      <xdr:row>9</xdr:row>
      <xdr:rowOff>152779</xdr:rowOff>
    </xdr:from>
    <xdr:to>
      <xdr:col>9</xdr:col>
      <xdr:colOff>550105</xdr:colOff>
      <xdr:row>10</xdr:row>
      <xdr:rowOff>142143</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49" name="Ink 48">
              <a:extLst>
                <a:ext uri="{FF2B5EF4-FFF2-40B4-BE49-F238E27FC236}">
                  <a16:creationId xmlns:a16="http://schemas.microsoft.com/office/drawing/2014/main" id="{4B5C11F3-2A49-F800-D4AA-AF989327DBD9}"/>
                </a:ext>
              </a:extLst>
            </xdr14:cNvPr>
            <xdr14:cNvContentPartPr/>
          </xdr14:nvContentPartPr>
          <xdr14:nvPr macro=""/>
          <xdr14:xfrm>
            <a:off x="5462640" y="1777042"/>
            <a:ext cx="321202" cy="169838"/>
          </xdr14:xfrm>
        </xdr:contentPart>
      </mc:Choice>
      <mc:Fallback>
        <xdr:pic>
          <xdr:nvPicPr>
            <xdr:cNvPr id="49" name="Ink 48">
              <a:extLst>
                <a:ext uri="{FF2B5EF4-FFF2-40B4-BE49-F238E27FC236}">
                  <a16:creationId xmlns:a16="http://schemas.microsoft.com/office/drawing/2014/main" id="{4B5C11F3-2A49-F800-D4AA-AF989327DBD9}"/>
                </a:ext>
              </a:extLst>
            </xdr:cNvPr>
            <xdr:cNvPicPr/>
          </xdr:nvPicPr>
          <xdr:blipFill>
            <a:blip xmlns:r="http://schemas.openxmlformats.org/officeDocument/2006/relationships" r:embed="rId28"/>
            <a:stretch>
              <a:fillRect/>
            </a:stretch>
          </xdr:blipFill>
          <xdr:spPr>
            <a:xfrm>
              <a:off x="5456428" y="1770925"/>
              <a:ext cx="333626" cy="182072"/>
            </a:xfrm>
            <a:prstGeom prst="rect">
              <a:avLst/>
            </a:prstGeom>
          </xdr:spPr>
        </xdr:pic>
      </mc:Fallback>
    </mc:AlternateContent>
    <xdr:clientData/>
  </xdr:twoCellAnchor>
  <xdr:twoCellAnchor editAs="oneCell">
    <xdr:from>
      <xdr:col>6</xdr:col>
      <xdr:colOff>494995</xdr:colOff>
      <xdr:row>3</xdr:row>
      <xdr:rowOff>56261</xdr:rowOff>
    </xdr:from>
    <xdr:to>
      <xdr:col>6</xdr:col>
      <xdr:colOff>741955</xdr:colOff>
      <xdr:row>4</xdr:row>
      <xdr:rowOff>57587</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53" name="Ink 52">
              <a:extLst>
                <a:ext uri="{FF2B5EF4-FFF2-40B4-BE49-F238E27FC236}">
                  <a16:creationId xmlns:a16="http://schemas.microsoft.com/office/drawing/2014/main" id="{959E066A-D083-4BB6-8406-04217194B85B}"/>
                </a:ext>
              </a:extLst>
            </xdr14:cNvPr>
            <xdr14:cNvContentPartPr/>
          </xdr14:nvContentPartPr>
          <xdr14:nvPr macro=""/>
          <xdr14:xfrm>
            <a:off x="3788640" y="597682"/>
            <a:ext cx="246960" cy="181800"/>
          </xdr14:xfrm>
        </xdr:contentPart>
      </mc:Choice>
      <mc:Fallback>
        <xdr:pic>
          <xdr:nvPicPr>
            <xdr:cNvPr id="53" name="Ink 52">
              <a:extLst>
                <a:ext uri="{FF2B5EF4-FFF2-40B4-BE49-F238E27FC236}">
                  <a16:creationId xmlns:a16="http://schemas.microsoft.com/office/drawing/2014/main" id="{959E066A-D083-4BB6-8406-04217194B85B}"/>
                </a:ext>
              </a:extLst>
            </xdr:cNvPr>
            <xdr:cNvPicPr/>
          </xdr:nvPicPr>
          <xdr:blipFill>
            <a:blip xmlns:r="http://schemas.openxmlformats.org/officeDocument/2006/relationships" r:embed="rId30"/>
            <a:stretch>
              <a:fillRect/>
            </a:stretch>
          </xdr:blipFill>
          <xdr:spPr>
            <a:xfrm>
              <a:off x="3782520" y="591574"/>
              <a:ext cx="259200" cy="194016"/>
            </a:xfrm>
            <a:prstGeom prst="rect">
              <a:avLst/>
            </a:prstGeom>
          </xdr:spPr>
        </xdr:pic>
      </mc:Fallback>
    </mc:AlternateContent>
    <xdr:clientData/>
  </xdr:twoCellAnchor>
  <xdr:twoCellAnchor editAs="oneCell">
    <xdr:from>
      <xdr:col>6</xdr:col>
      <xdr:colOff>626755</xdr:colOff>
      <xdr:row>10</xdr:row>
      <xdr:rowOff>47463</xdr:rowOff>
    </xdr:from>
    <xdr:to>
      <xdr:col>6</xdr:col>
      <xdr:colOff>675355</xdr:colOff>
      <xdr:row>10</xdr:row>
      <xdr:rowOff>102625</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54" name="Ink 53">
              <a:extLst>
                <a:ext uri="{FF2B5EF4-FFF2-40B4-BE49-F238E27FC236}">
                  <a16:creationId xmlns:a16="http://schemas.microsoft.com/office/drawing/2014/main" id="{178F3478-2BCC-8CF8-E070-1DF67381A9CC}"/>
                </a:ext>
              </a:extLst>
            </xdr14:cNvPr>
            <xdr14:cNvContentPartPr/>
          </xdr14:nvContentPartPr>
          <xdr14:nvPr macro=""/>
          <xdr14:xfrm>
            <a:off x="3920400" y="1852200"/>
            <a:ext cx="48600" cy="50400"/>
          </xdr14:xfrm>
        </xdr:contentPart>
      </mc:Choice>
      <mc:Fallback>
        <xdr:pic>
          <xdr:nvPicPr>
            <xdr:cNvPr id="54" name="Ink 53">
              <a:extLst>
                <a:ext uri="{FF2B5EF4-FFF2-40B4-BE49-F238E27FC236}">
                  <a16:creationId xmlns:a16="http://schemas.microsoft.com/office/drawing/2014/main" id="{178F3478-2BCC-8CF8-E070-1DF67381A9CC}"/>
                </a:ext>
              </a:extLst>
            </xdr:cNvPr>
            <xdr:cNvPicPr/>
          </xdr:nvPicPr>
          <xdr:blipFill>
            <a:blip xmlns:r="http://schemas.openxmlformats.org/officeDocument/2006/relationships" r:embed="rId32"/>
            <a:stretch>
              <a:fillRect/>
            </a:stretch>
          </xdr:blipFill>
          <xdr:spPr>
            <a:xfrm>
              <a:off x="3914280" y="1846080"/>
              <a:ext cx="60840" cy="62640"/>
            </a:xfrm>
            <a:prstGeom prst="rect">
              <a:avLst/>
            </a:prstGeom>
          </xdr:spPr>
        </xdr:pic>
      </mc:Fallback>
    </mc:AlternateContent>
    <xdr:clientData/>
  </xdr:twoCellAnchor>
  <xdr:twoCellAnchor editAs="oneCell">
    <xdr:from>
      <xdr:col>7</xdr:col>
      <xdr:colOff>344738</xdr:colOff>
      <xdr:row>10</xdr:row>
      <xdr:rowOff>46743</xdr:rowOff>
    </xdr:from>
    <xdr:to>
      <xdr:col>7</xdr:col>
      <xdr:colOff>354540</xdr:colOff>
      <xdr:row>10</xdr:row>
      <xdr:rowOff>132145</xdr:rowOff>
    </xdr:to>
    <mc:AlternateContent xmlns:mc="http://schemas.openxmlformats.org/markup-compatibility/2006">
      <mc:Choice xmlns:xdr14="http://schemas.microsoft.com/office/excel/2010/spreadsheetDrawing" Requires="xdr14">
        <xdr:contentPart xmlns:r="http://schemas.openxmlformats.org/officeDocument/2006/relationships" r:id="rId33">
          <xdr14:nvContentPartPr>
            <xdr14:cNvPr id="55" name="Ink 54">
              <a:extLst>
                <a:ext uri="{FF2B5EF4-FFF2-40B4-BE49-F238E27FC236}">
                  <a16:creationId xmlns:a16="http://schemas.microsoft.com/office/drawing/2014/main" id="{96689D4F-CEE2-1FF6-0BF9-D2DE7BDC1F0E}"/>
                </a:ext>
              </a:extLst>
            </xdr14:cNvPr>
            <xdr14:cNvContentPartPr/>
          </xdr14:nvContentPartPr>
          <xdr14:nvPr macro=""/>
          <xdr14:xfrm>
            <a:off x="4285080" y="1851480"/>
            <a:ext cx="5040" cy="80640"/>
          </xdr14:xfrm>
        </xdr:contentPart>
      </mc:Choice>
      <mc:Fallback>
        <xdr:pic>
          <xdr:nvPicPr>
            <xdr:cNvPr id="55" name="Ink 54">
              <a:extLst>
                <a:ext uri="{FF2B5EF4-FFF2-40B4-BE49-F238E27FC236}">
                  <a16:creationId xmlns:a16="http://schemas.microsoft.com/office/drawing/2014/main" id="{96689D4F-CEE2-1FF6-0BF9-D2DE7BDC1F0E}"/>
                </a:ext>
              </a:extLst>
            </xdr:cNvPr>
            <xdr:cNvPicPr/>
          </xdr:nvPicPr>
          <xdr:blipFill>
            <a:blip xmlns:r="http://schemas.openxmlformats.org/officeDocument/2006/relationships" r:embed="rId34"/>
            <a:stretch>
              <a:fillRect/>
            </a:stretch>
          </xdr:blipFill>
          <xdr:spPr>
            <a:xfrm>
              <a:off x="4278960" y="1845360"/>
              <a:ext cx="17280" cy="92880"/>
            </a:xfrm>
            <a:prstGeom prst="rect">
              <a:avLst/>
            </a:prstGeom>
          </xdr:spPr>
        </xdr:pic>
      </mc:Fallback>
    </mc:AlternateContent>
    <xdr:clientData/>
  </xdr:twoCellAnchor>
  <xdr:twoCellAnchor editAs="oneCell">
    <xdr:from>
      <xdr:col>8</xdr:col>
      <xdr:colOff>11241</xdr:colOff>
      <xdr:row>10</xdr:row>
      <xdr:rowOff>59343</xdr:rowOff>
    </xdr:from>
    <xdr:to>
      <xdr:col>8</xdr:col>
      <xdr:colOff>103483</xdr:colOff>
      <xdr:row>10</xdr:row>
      <xdr:rowOff>116665</xdr:rowOff>
    </xdr:to>
    <mc:AlternateContent xmlns:mc="http://schemas.openxmlformats.org/markup-compatibility/2006">
      <mc:Choice xmlns:xdr14="http://schemas.microsoft.com/office/excel/2010/spreadsheetDrawing" Requires="xdr14">
        <xdr:contentPart xmlns:r="http://schemas.openxmlformats.org/officeDocument/2006/relationships" r:id="rId35">
          <xdr14:nvContentPartPr>
            <xdr14:cNvPr id="56" name="Ink 55">
              <a:extLst>
                <a:ext uri="{FF2B5EF4-FFF2-40B4-BE49-F238E27FC236}">
                  <a16:creationId xmlns:a16="http://schemas.microsoft.com/office/drawing/2014/main" id="{59FF8D5E-207E-C8AA-1FC8-B01FA95078AF}"/>
                </a:ext>
              </a:extLst>
            </xdr14:cNvPr>
            <xdr14:cNvContentPartPr/>
          </xdr14:nvContentPartPr>
          <xdr14:nvPr macro=""/>
          <xdr14:xfrm>
            <a:off x="4598280" y="1864080"/>
            <a:ext cx="87480" cy="52560"/>
          </xdr14:xfrm>
        </xdr:contentPart>
      </mc:Choice>
      <mc:Fallback>
        <xdr:pic>
          <xdr:nvPicPr>
            <xdr:cNvPr id="56" name="Ink 55">
              <a:extLst>
                <a:ext uri="{FF2B5EF4-FFF2-40B4-BE49-F238E27FC236}">
                  <a16:creationId xmlns:a16="http://schemas.microsoft.com/office/drawing/2014/main" id="{59FF8D5E-207E-C8AA-1FC8-B01FA95078AF}"/>
                </a:ext>
              </a:extLst>
            </xdr:cNvPr>
            <xdr:cNvPicPr/>
          </xdr:nvPicPr>
          <xdr:blipFill>
            <a:blip xmlns:r="http://schemas.openxmlformats.org/officeDocument/2006/relationships" r:embed="rId36"/>
            <a:stretch>
              <a:fillRect/>
            </a:stretch>
          </xdr:blipFill>
          <xdr:spPr>
            <a:xfrm>
              <a:off x="4592160" y="1857960"/>
              <a:ext cx="99720" cy="64800"/>
            </a:xfrm>
            <a:prstGeom prst="rect">
              <a:avLst/>
            </a:prstGeom>
          </xdr:spPr>
        </xdr:pic>
      </mc:Fallback>
    </mc:AlternateContent>
    <xdr:clientData/>
  </xdr:twoCellAnchor>
  <xdr:twoCellAnchor editAs="oneCell">
    <xdr:from>
      <xdr:col>8</xdr:col>
      <xdr:colOff>340641</xdr:colOff>
      <xdr:row>10</xdr:row>
      <xdr:rowOff>74823</xdr:rowOff>
    </xdr:from>
    <xdr:to>
      <xdr:col>8</xdr:col>
      <xdr:colOff>418483</xdr:colOff>
      <xdr:row>10</xdr:row>
      <xdr:rowOff>115143</xdr:rowOff>
    </xdr:to>
    <mc:AlternateContent xmlns:mc="http://schemas.openxmlformats.org/markup-compatibility/2006">
      <mc:Choice xmlns:xdr14="http://schemas.microsoft.com/office/excel/2010/spreadsheetDrawing" Requires="xdr14">
        <xdr:contentPart xmlns:r="http://schemas.openxmlformats.org/officeDocument/2006/relationships" r:id="rId37">
          <xdr14:nvContentPartPr>
            <xdr14:cNvPr id="57" name="Ink 56">
              <a:extLst>
                <a:ext uri="{FF2B5EF4-FFF2-40B4-BE49-F238E27FC236}">
                  <a16:creationId xmlns:a16="http://schemas.microsoft.com/office/drawing/2014/main" id="{1C9B0EC2-C29A-AF16-6B5F-C4712038D6D3}"/>
                </a:ext>
              </a:extLst>
            </xdr14:cNvPr>
            <xdr14:cNvContentPartPr/>
          </xdr14:nvContentPartPr>
          <xdr14:nvPr macro=""/>
          <xdr14:xfrm>
            <a:off x="4927680" y="1879560"/>
            <a:ext cx="73080" cy="40320"/>
          </xdr14:xfrm>
        </xdr:contentPart>
      </mc:Choice>
      <mc:Fallback>
        <xdr:pic>
          <xdr:nvPicPr>
            <xdr:cNvPr id="57" name="Ink 56">
              <a:extLst>
                <a:ext uri="{FF2B5EF4-FFF2-40B4-BE49-F238E27FC236}">
                  <a16:creationId xmlns:a16="http://schemas.microsoft.com/office/drawing/2014/main" id="{1C9B0EC2-C29A-AF16-6B5F-C4712038D6D3}"/>
                </a:ext>
              </a:extLst>
            </xdr:cNvPr>
            <xdr:cNvPicPr/>
          </xdr:nvPicPr>
          <xdr:blipFill>
            <a:blip xmlns:r="http://schemas.openxmlformats.org/officeDocument/2006/relationships" r:embed="rId38"/>
            <a:stretch>
              <a:fillRect/>
            </a:stretch>
          </xdr:blipFill>
          <xdr:spPr>
            <a:xfrm>
              <a:off x="4921560" y="1873440"/>
              <a:ext cx="85320" cy="52560"/>
            </a:xfrm>
            <a:prstGeom prst="rect">
              <a:avLst/>
            </a:prstGeom>
          </xdr:spPr>
        </xdr:pic>
      </mc:Fallback>
    </mc:AlternateContent>
    <xdr:clientData/>
  </xdr:twoCellAnchor>
  <xdr:twoCellAnchor editAs="oneCell">
    <xdr:from>
      <xdr:col>8</xdr:col>
      <xdr:colOff>538641</xdr:colOff>
      <xdr:row>10</xdr:row>
      <xdr:rowOff>85263</xdr:rowOff>
    </xdr:from>
    <xdr:to>
      <xdr:col>8</xdr:col>
      <xdr:colOff>570403</xdr:colOff>
      <xdr:row>10</xdr:row>
      <xdr:rowOff>133143</xdr:rowOff>
    </xdr:to>
    <mc:AlternateContent xmlns:mc="http://schemas.openxmlformats.org/markup-compatibility/2006">
      <mc:Choice xmlns:xdr14="http://schemas.microsoft.com/office/excel/2010/spreadsheetDrawing" Requires="xdr14">
        <xdr:contentPart xmlns:r="http://schemas.openxmlformats.org/officeDocument/2006/relationships" r:id="rId39">
          <xdr14:nvContentPartPr>
            <xdr14:cNvPr id="58" name="Ink 57">
              <a:extLst>
                <a:ext uri="{FF2B5EF4-FFF2-40B4-BE49-F238E27FC236}">
                  <a16:creationId xmlns:a16="http://schemas.microsoft.com/office/drawing/2014/main" id="{142629DA-2C7C-FF5B-1E76-FD38AAADEFCF}"/>
                </a:ext>
              </a:extLst>
            </xdr14:cNvPr>
            <xdr14:cNvContentPartPr/>
          </xdr14:nvContentPartPr>
          <xdr14:nvPr macro=""/>
          <xdr14:xfrm>
            <a:off x="5125680" y="1890000"/>
            <a:ext cx="27000" cy="47880"/>
          </xdr14:xfrm>
        </xdr:contentPart>
      </mc:Choice>
      <mc:Fallback>
        <xdr:pic>
          <xdr:nvPicPr>
            <xdr:cNvPr id="58" name="Ink 57">
              <a:extLst>
                <a:ext uri="{FF2B5EF4-FFF2-40B4-BE49-F238E27FC236}">
                  <a16:creationId xmlns:a16="http://schemas.microsoft.com/office/drawing/2014/main" id="{142629DA-2C7C-FF5B-1E76-FD38AAADEFCF}"/>
                </a:ext>
              </a:extLst>
            </xdr:cNvPr>
            <xdr:cNvPicPr/>
          </xdr:nvPicPr>
          <xdr:blipFill>
            <a:blip xmlns:r="http://schemas.openxmlformats.org/officeDocument/2006/relationships" r:embed="rId40"/>
            <a:stretch>
              <a:fillRect/>
            </a:stretch>
          </xdr:blipFill>
          <xdr:spPr>
            <a:xfrm>
              <a:off x="5119560" y="1883880"/>
              <a:ext cx="39240" cy="60120"/>
            </a:xfrm>
            <a:prstGeom prst="rect">
              <a:avLst/>
            </a:prstGeom>
          </xdr:spPr>
        </xdr:pic>
      </mc:Fallback>
    </mc:AlternateContent>
    <xdr:clientData/>
  </xdr:twoCellAnchor>
  <xdr:twoCellAnchor editAs="oneCell">
    <xdr:from>
      <xdr:col>6</xdr:col>
      <xdr:colOff>552235</xdr:colOff>
      <xdr:row>8</xdr:row>
      <xdr:rowOff>141651</xdr:rowOff>
    </xdr:from>
    <xdr:to>
      <xdr:col>6</xdr:col>
      <xdr:colOff>560515</xdr:colOff>
      <xdr:row>9</xdr:row>
      <xdr:rowOff>20299</xdr:rowOff>
    </xdr:to>
    <mc:AlternateContent xmlns:mc="http://schemas.openxmlformats.org/markup-compatibility/2006">
      <mc:Choice xmlns:xdr14="http://schemas.microsoft.com/office/excel/2010/spreadsheetDrawing" Requires="xdr14">
        <xdr:contentPart xmlns:r="http://schemas.openxmlformats.org/officeDocument/2006/relationships" r:id="rId41">
          <xdr14:nvContentPartPr>
            <xdr14:cNvPr id="62" name="Ink 61">
              <a:extLst>
                <a:ext uri="{FF2B5EF4-FFF2-40B4-BE49-F238E27FC236}">
                  <a16:creationId xmlns:a16="http://schemas.microsoft.com/office/drawing/2014/main" id="{3AA17846-C304-416C-DF53-EE1F7A5E7718}"/>
                </a:ext>
              </a:extLst>
            </xdr14:cNvPr>
            <xdr14:cNvContentPartPr/>
          </xdr14:nvContentPartPr>
          <xdr14:nvPr macro=""/>
          <xdr14:xfrm>
            <a:off x="3845880" y="1585440"/>
            <a:ext cx="8280" cy="54360"/>
          </xdr14:xfrm>
        </xdr:contentPart>
      </mc:Choice>
      <mc:Fallback>
        <xdr:pic>
          <xdr:nvPicPr>
            <xdr:cNvPr id="62" name="Ink 61">
              <a:extLst>
                <a:ext uri="{FF2B5EF4-FFF2-40B4-BE49-F238E27FC236}">
                  <a16:creationId xmlns:a16="http://schemas.microsoft.com/office/drawing/2014/main" id="{3AA17846-C304-416C-DF53-EE1F7A5E7718}"/>
                </a:ext>
              </a:extLst>
            </xdr:cNvPr>
            <xdr:cNvPicPr/>
          </xdr:nvPicPr>
          <xdr:blipFill>
            <a:blip xmlns:r="http://schemas.openxmlformats.org/officeDocument/2006/relationships" r:embed="rId42"/>
            <a:stretch>
              <a:fillRect/>
            </a:stretch>
          </xdr:blipFill>
          <xdr:spPr>
            <a:xfrm>
              <a:off x="3839760" y="1579320"/>
              <a:ext cx="20520" cy="66600"/>
            </a:xfrm>
            <a:prstGeom prst="rect">
              <a:avLst/>
            </a:prstGeom>
          </xdr:spPr>
        </xdr:pic>
      </mc:Fallback>
    </mc:AlternateContent>
    <xdr:clientData/>
  </xdr:twoCellAnchor>
  <xdr:twoCellAnchor editAs="oneCell">
    <xdr:from>
      <xdr:col>6</xdr:col>
      <xdr:colOff>514075</xdr:colOff>
      <xdr:row>7</xdr:row>
      <xdr:rowOff>139964</xdr:rowOff>
    </xdr:from>
    <xdr:to>
      <xdr:col>6</xdr:col>
      <xdr:colOff>572035</xdr:colOff>
      <xdr:row>8</xdr:row>
      <xdr:rowOff>39133</xdr:rowOff>
    </xdr:to>
    <mc:AlternateContent xmlns:mc="http://schemas.openxmlformats.org/markup-compatibility/2006">
      <mc:Choice xmlns:xdr14="http://schemas.microsoft.com/office/excel/2010/spreadsheetDrawing" Requires="xdr14">
        <xdr:contentPart xmlns:r="http://schemas.openxmlformats.org/officeDocument/2006/relationships" r:id="rId43">
          <xdr14:nvContentPartPr>
            <xdr14:cNvPr id="63" name="Ink 62">
              <a:extLst>
                <a:ext uri="{FF2B5EF4-FFF2-40B4-BE49-F238E27FC236}">
                  <a16:creationId xmlns:a16="http://schemas.microsoft.com/office/drawing/2014/main" id="{C388CCCC-FC15-8982-30EA-6DC47C9516FF}"/>
                </a:ext>
              </a:extLst>
            </xdr14:cNvPr>
            <xdr14:cNvContentPartPr/>
          </xdr14:nvContentPartPr>
          <xdr14:nvPr macro=""/>
          <xdr14:xfrm>
            <a:off x="3807720" y="1403280"/>
            <a:ext cx="57960" cy="74880"/>
          </xdr14:xfrm>
        </xdr:contentPart>
      </mc:Choice>
      <mc:Fallback>
        <xdr:pic>
          <xdr:nvPicPr>
            <xdr:cNvPr id="63" name="Ink 62">
              <a:extLst>
                <a:ext uri="{FF2B5EF4-FFF2-40B4-BE49-F238E27FC236}">
                  <a16:creationId xmlns:a16="http://schemas.microsoft.com/office/drawing/2014/main" id="{C388CCCC-FC15-8982-30EA-6DC47C9516FF}"/>
                </a:ext>
              </a:extLst>
            </xdr:cNvPr>
            <xdr:cNvPicPr/>
          </xdr:nvPicPr>
          <xdr:blipFill>
            <a:blip xmlns:r="http://schemas.openxmlformats.org/officeDocument/2006/relationships" r:embed="rId44"/>
            <a:stretch>
              <a:fillRect/>
            </a:stretch>
          </xdr:blipFill>
          <xdr:spPr>
            <a:xfrm>
              <a:off x="3801600" y="1397160"/>
              <a:ext cx="70200" cy="87120"/>
            </a:xfrm>
            <a:prstGeom prst="rect">
              <a:avLst/>
            </a:prstGeom>
          </xdr:spPr>
        </xdr:pic>
      </mc:Fallback>
    </mc:AlternateContent>
    <xdr:clientData/>
  </xdr:twoCellAnchor>
  <xdr:twoCellAnchor editAs="oneCell">
    <xdr:from>
      <xdr:col>6</xdr:col>
      <xdr:colOff>570235</xdr:colOff>
      <xdr:row>4</xdr:row>
      <xdr:rowOff>115825</xdr:rowOff>
    </xdr:from>
    <xdr:to>
      <xdr:col>6</xdr:col>
      <xdr:colOff>677679</xdr:colOff>
      <xdr:row>5</xdr:row>
      <xdr:rowOff>38394</xdr:rowOff>
    </xdr:to>
    <mc:AlternateContent xmlns:mc="http://schemas.openxmlformats.org/markup-compatibility/2006">
      <mc:Choice xmlns:xdr14="http://schemas.microsoft.com/office/excel/2010/spreadsheetDrawing" Requires="xdr14">
        <xdr:contentPart xmlns:r="http://schemas.openxmlformats.org/officeDocument/2006/relationships" r:id="rId45">
          <xdr14:nvContentPartPr>
            <xdr14:cNvPr id="68" name="Ink 67">
              <a:extLst>
                <a:ext uri="{FF2B5EF4-FFF2-40B4-BE49-F238E27FC236}">
                  <a16:creationId xmlns:a16="http://schemas.microsoft.com/office/drawing/2014/main" id="{4C395CCB-6E22-F7ED-3DAD-535C99E8B92A}"/>
                </a:ext>
              </a:extLst>
            </xdr14:cNvPr>
            <xdr14:cNvContentPartPr/>
          </xdr14:nvContentPartPr>
          <xdr14:nvPr macro=""/>
          <xdr14:xfrm>
            <a:off x="3863880" y="837720"/>
            <a:ext cx="102682" cy="103042"/>
          </xdr14:xfrm>
        </xdr:contentPart>
      </mc:Choice>
      <mc:Fallback>
        <xdr:pic>
          <xdr:nvPicPr>
            <xdr:cNvPr id="68" name="Ink 67">
              <a:extLst>
                <a:ext uri="{FF2B5EF4-FFF2-40B4-BE49-F238E27FC236}">
                  <a16:creationId xmlns:a16="http://schemas.microsoft.com/office/drawing/2014/main" id="{4C395CCB-6E22-F7ED-3DAD-535C99E8B92A}"/>
                </a:ext>
              </a:extLst>
            </xdr:cNvPr>
            <xdr:cNvPicPr/>
          </xdr:nvPicPr>
          <xdr:blipFill>
            <a:blip xmlns:r="http://schemas.openxmlformats.org/officeDocument/2006/relationships" r:embed="rId46"/>
            <a:stretch>
              <a:fillRect/>
            </a:stretch>
          </xdr:blipFill>
          <xdr:spPr>
            <a:xfrm>
              <a:off x="3857755" y="831595"/>
              <a:ext cx="114932" cy="115292"/>
            </a:xfrm>
            <a:prstGeom prst="rect">
              <a:avLst/>
            </a:prstGeom>
          </xdr:spPr>
        </xdr:pic>
      </mc:Fallback>
    </mc:AlternateContent>
    <xdr:clientData/>
  </xdr:twoCellAnchor>
  <xdr:twoCellAnchor editAs="oneCell">
    <xdr:from>
      <xdr:col>6</xdr:col>
      <xdr:colOff>506957</xdr:colOff>
      <xdr:row>5</xdr:row>
      <xdr:rowOff>153594</xdr:rowOff>
    </xdr:from>
    <xdr:to>
      <xdr:col>6</xdr:col>
      <xdr:colOff>591999</xdr:colOff>
      <xdr:row>7</xdr:row>
      <xdr:rowOff>38084</xdr:rowOff>
    </xdr:to>
    <mc:AlternateContent xmlns:mc="http://schemas.openxmlformats.org/markup-compatibility/2006">
      <mc:Choice xmlns:xdr14="http://schemas.microsoft.com/office/excel/2010/spreadsheetDrawing" Requires="xdr14">
        <xdr:contentPart xmlns:r="http://schemas.openxmlformats.org/officeDocument/2006/relationships" r:id="rId47">
          <xdr14:nvContentPartPr>
            <xdr14:cNvPr id="69" name="Ink 68">
              <a:extLst>
                <a:ext uri="{FF2B5EF4-FFF2-40B4-BE49-F238E27FC236}">
                  <a16:creationId xmlns:a16="http://schemas.microsoft.com/office/drawing/2014/main" id="{92A8E921-2784-3357-AFB7-6AA242463909}"/>
                </a:ext>
              </a:extLst>
            </xdr14:cNvPr>
            <xdr14:cNvContentPartPr/>
          </xdr14:nvContentPartPr>
          <xdr14:nvPr macro=""/>
          <xdr14:xfrm>
            <a:off x="3800602" y="1055962"/>
            <a:ext cx="80280" cy="245438"/>
          </xdr14:xfrm>
        </xdr:contentPart>
      </mc:Choice>
      <mc:Fallback>
        <xdr:pic>
          <xdr:nvPicPr>
            <xdr:cNvPr id="69" name="Ink 68">
              <a:extLst>
                <a:ext uri="{FF2B5EF4-FFF2-40B4-BE49-F238E27FC236}">
                  <a16:creationId xmlns:a16="http://schemas.microsoft.com/office/drawing/2014/main" id="{92A8E921-2784-3357-AFB7-6AA242463909}"/>
                </a:ext>
              </a:extLst>
            </xdr:cNvPr>
            <xdr:cNvPicPr/>
          </xdr:nvPicPr>
          <xdr:blipFill>
            <a:blip xmlns:r="http://schemas.openxmlformats.org/officeDocument/2006/relationships" r:embed="rId48"/>
            <a:stretch>
              <a:fillRect/>
            </a:stretch>
          </xdr:blipFill>
          <xdr:spPr>
            <a:xfrm>
              <a:off x="3794482" y="1049844"/>
              <a:ext cx="92520" cy="257674"/>
            </a:xfrm>
            <a:prstGeom prst="rect">
              <a:avLst/>
            </a:prstGeom>
          </xdr:spPr>
        </xdr:pic>
      </mc:Fallback>
    </mc:AlternateContent>
    <xdr:clientData/>
  </xdr:twoCellAnchor>
  <xdr:twoCellAnchor editAs="oneCell">
    <xdr:from>
      <xdr:col>9</xdr:col>
      <xdr:colOff>56185</xdr:colOff>
      <xdr:row>10</xdr:row>
      <xdr:rowOff>65905</xdr:rowOff>
    </xdr:from>
    <xdr:to>
      <xdr:col>9</xdr:col>
      <xdr:colOff>134583</xdr:colOff>
      <xdr:row>10</xdr:row>
      <xdr:rowOff>124503</xdr:rowOff>
    </xdr:to>
    <mc:AlternateContent xmlns:mc="http://schemas.openxmlformats.org/markup-compatibility/2006">
      <mc:Choice xmlns:xdr14="http://schemas.microsoft.com/office/excel/2010/spreadsheetDrawing" Requires="xdr14">
        <xdr:contentPart xmlns:r="http://schemas.openxmlformats.org/officeDocument/2006/relationships" r:id="rId49">
          <xdr14:nvContentPartPr>
            <xdr14:cNvPr id="70" name="Ink 69">
              <a:extLst>
                <a:ext uri="{FF2B5EF4-FFF2-40B4-BE49-F238E27FC236}">
                  <a16:creationId xmlns:a16="http://schemas.microsoft.com/office/drawing/2014/main" id="{6AC7D49C-4F0E-55FE-7B58-B30B2FA14C63}"/>
                </a:ext>
              </a:extLst>
            </xdr14:cNvPr>
            <xdr14:cNvContentPartPr/>
          </xdr14:nvContentPartPr>
          <xdr14:nvPr macro=""/>
          <xdr14:xfrm>
            <a:off x="5289922" y="1870642"/>
            <a:ext cx="78398" cy="58598"/>
          </xdr14:xfrm>
        </xdr:contentPart>
      </mc:Choice>
      <mc:Fallback>
        <xdr:pic>
          <xdr:nvPicPr>
            <xdr:cNvPr id="70" name="Ink 69">
              <a:extLst>
                <a:ext uri="{FF2B5EF4-FFF2-40B4-BE49-F238E27FC236}">
                  <a16:creationId xmlns:a16="http://schemas.microsoft.com/office/drawing/2014/main" id="{6AC7D49C-4F0E-55FE-7B58-B30B2FA14C63}"/>
                </a:ext>
              </a:extLst>
            </xdr:cNvPr>
            <xdr:cNvPicPr/>
          </xdr:nvPicPr>
          <xdr:blipFill>
            <a:blip xmlns:r="http://schemas.openxmlformats.org/officeDocument/2006/relationships" r:embed="rId50"/>
            <a:stretch>
              <a:fillRect/>
            </a:stretch>
          </xdr:blipFill>
          <xdr:spPr>
            <a:xfrm>
              <a:off x="5283808" y="1864950"/>
              <a:ext cx="90625" cy="69983"/>
            </a:xfrm>
            <a:prstGeom prst="rect">
              <a:avLst/>
            </a:prstGeom>
          </xdr:spPr>
        </xdr:pic>
      </mc:Fallback>
    </mc:AlternateContent>
    <xdr:clientData/>
  </xdr:twoCellAnchor>
  <xdr:twoCellAnchor editAs="oneCell">
    <xdr:from>
      <xdr:col>9</xdr:col>
      <xdr:colOff>100383</xdr:colOff>
      <xdr:row>6</xdr:row>
      <xdr:rowOff>133598</xdr:rowOff>
    </xdr:from>
    <xdr:to>
      <xdr:col>9</xdr:col>
      <xdr:colOff>133945</xdr:colOff>
      <xdr:row>7</xdr:row>
      <xdr:rowOff>11166</xdr:rowOff>
    </xdr:to>
    <mc:AlternateContent xmlns:mc="http://schemas.openxmlformats.org/markup-compatibility/2006">
      <mc:Choice xmlns:xdr14="http://schemas.microsoft.com/office/excel/2010/spreadsheetDrawing" Requires="xdr14">
        <xdr:contentPart xmlns:r="http://schemas.openxmlformats.org/officeDocument/2006/relationships" r:id="rId51">
          <xdr14:nvContentPartPr>
            <xdr14:cNvPr id="71" name="Ink 70">
              <a:extLst>
                <a:ext uri="{FF2B5EF4-FFF2-40B4-BE49-F238E27FC236}">
                  <a16:creationId xmlns:a16="http://schemas.microsoft.com/office/drawing/2014/main" id="{8520AE13-F125-42A6-6167-B5FF10BC3DD5}"/>
                </a:ext>
              </a:extLst>
            </xdr14:cNvPr>
            <xdr14:cNvContentPartPr/>
          </xdr14:nvContentPartPr>
          <xdr14:nvPr macro=""/>
          <xdr14:xfrm>
            <a:off x="5334120" y="1216440"/>
            <a:ext cx="28800" cy="53280"/>
          </xdr14:xfrm>
        </xdr:contentPart>
      </mc:Choice>
      <mc:Fallback>
        <xdr:pic>
          <xdr:nvPicPr>
            <xdr:cNvPr id="71" name="Ink 70">
              <a:extLst>
                <a:ext uri="{FF2B5EF4-FFF2-40B4-BE49-F238E27FC236}">
                  <a16:creationId xmlns:a16="http://schemas.microsoft.com/office/drawing/2014/main" id="{8520AE13-F125-42A6-6167-B5FF10BC3DD5}"/>
                </a:ext>
              </a:extLst>
            </xdr:cNvPr>
            <xdr:cNvPicPr/>
          </xdr:nvPicPr>
          <xdr:blipFill>
            <a:blip xmlns:r="http://schemas.openxmlformats.org/officeDocument/2006/relationships" r:embed="rId52"/>
            <a:stretch>
              <a:fillRect/>
            </a:stretch>
          </xdr:blipFill>
          <xdr:spPr>
            <a:xfrm>
              <a:off x="5328000" y="1210320"/>
              <a:ext cx="41040" cy="65520"/>
            </a:xfrm>
            <a:prstGeom prst="rect">
              <a:avLst/>
            </a:prstGeom>
          </xdr:spPr>
        </xdr:pic>
      </mc:Fallback>
    </mc:AlternateContent>
    <xdr:clientData/>
  </xdr:twoCellAnchor>
  <xdr:twoCellAnchor editAs="oneCell">
    <xdr:from>
      <xdr:col>10</xdr:col>
      <xdr:colOff>196726</xdr:colOff>
      <xdr:row>3</xdr:row>
      <xdr:rowOff>37819</xdr:rowOff>
    </xdr:from>
    <xdr:to>
      <xdr:col>10</xdr:col>
      <xdr:colOff>230926</xdr:colOff>
      <xdr:row>10</xdr:row>
      <xdr:rowOff>68065</xdr:rowOff>
    </xdr:to>
    <mc:AlternateContent xmlns:mc="http://schemas.openxmlformats.org/markup-compatibility/2006">
      <mc:Choice xmlns:xdr14="http://schemas.microsoft.com/office/excel/2010/spreadsheetDrawing" Requires="xdr14">
        <xdr:contentPart xmlns:r="http://schemas.openxmlformats.org/officeDocument/2006/relationships" r:id="rId53">
          <xdr14:nvContentPartPr>
            <xdr14:cNvPr id="73" name="Ink 72">
              <a:extLst>
                <a:ext uri="{FF2B5EF4-FFF2-40B4-BE49-F238E27FC236}">
                  <a16:creationId xmlns:a16="http://schemas.microsoft.com/office/drawing/2014/main" id="{CF4AB21F-18BD-25BE-D0D0-F84F88C0C30A}"/>
                </a:ext>
              </a:extLst>
            </xdr14:cNvPr>
            <xdr14:cNvContentPartPr/>
          </xdr14:nvContentPartPr>
          <xdr14:nvPr macro=""/>
          <xdr14:xfrm>
            <a:off x="6077160" y="579240"/>
            <a:ext cx="34200" cy="1288800"/>
          </xdr14:xfrm>
        </xdr:contentPart>
      </mc:Choice>
      <mc:Fallback>
        <xdr:pic>
          <xdr:nvPicPr>
            <xdr:cNvPr id="73" name="Ink 72">
              <a:extLst>
                <a:ext uri="{FF2B5EF4-FFF2-40B4-BE49-F238E27FC236}">
                  <a16:creationId xmlns:a16="http://schemas.microsoft.com/office/drawing/2014/main" id="{CF4AB21F-18BD-25BE-D0D0-F84F88C0C30A}"/>
                </a:ext>
              </a:extLst>
            </xdr:cNvPr>
            <xdr:cNvPicPr/>
          </xdr:nvPicPr>
          <xdr:blipFill>
            <a:blip xmlns:r="http://schemas.openxmlformats.org/officeDocument/2006/relationships" r:embed="rId54"/>
            <a:stretch>
              <a:fillRect/>
            </a:stretch>
          </xdr:blipFill>
          <xdr:spPr>
            <a:xfrm>
              <a:off x="6071040" y="573120"/>
              <a:ext cx="46440" cy="1301040"/>
            </a:xfrm>
            <a:prstGeom prst="rect">
              <a:avLst/>
            </a:prstGeom>
          </xdr:spPr>
        </xdr:pic>
      </mc:Fallback>
    </mc:AlternateContent>
    <xdr:clientData/>
  </xdr:twoCellAnchor>
  <xdr:twoCellAnchor editAs="oneCell">
    <xdr:from>
      <xdr:col>10</xdr:col>
      <xdr:colOff>245326</xdr:colOff>
      <xdr:row>2</xdr:row>
      <xdr:rowOff>170053</xdr:rowOff>
    </xdr:from>
    <xdr:to>
      <xdr:col>12</xdr:col>
      <xdr:colOff>391293</xdr:colOff>
      <xdr:row>3</xdr:row>
      <xdr:rowOff>77501</xdr:rowOff>
    </xdr:to>
    <mc:AlternateContent xmlns:mc="http://schemas.openxmlformats.org/markup-compatibility/2006">
      <mc:Choice xmlns:xdr14="http://schemas.microsoft.com/office/excel/2010/spreadsheetDrawing" Requires="xdr14">
        <xdr:contentPart xmlns:r="http://schemas.openxmlformats.org/officeDocument/2006/relationships" r:id="rId55">
          <xdr14:nvContentPartPr>
            <xdr14:cNvPr id="75" name="Ink 74">
              <a:extLst>
                <a:ext uri="{FF2B5EF4-FFF2-40B4-BE49-F238E27FC236}">
                  <a16:creationId xmlns:a16="http://schemas.microsoft.com/office/drawing/2014/main" id="{33C560DA-B2EE-2D37-1D97-EF44A7F7AF77}"/>
                </a:ext>
              </a:extLst>
            </xdr14:cNvPr>
            <xdr14:cNvContentPartPr/>
          </xdr14:nvContentPartPr>
          <xdr14:nvPr macro=""/>
          <xdr14:xfrm>
            <a:off x="6125760" y="531000"/>
            <a:ext cx="1439362" cy="87922"/>
          </xdr14:xfrm>
        </xdr:contentPart>
      </mc:Choice>
      <mc:Fallback>
        <xdr:pic>
          <xdr:nvPicPr>
            <xdr:cNvPr id="75" name="Ink 74">
              <a:extLst>
                <a:ext uri="{FF2B5EF4-FFF2-40B4-BE49-F238E27FC236}">
                  <a16:creationId xmlns:a16="http://schemas.microsoft.com/office/drawing/2014/main" id="{33C560DA-B2EE-2D37-1D97-EF44A7F7AF77}"/>
                </a:ext>
              </a:extLst>
            </xdr:cNvPr>
            <xdr:cNvPicPr/>
          </xdr:nvPicPr>
          <xdr:blipFill>
            <a:blip xmlns:r="http://schemas.openxmlformats.org/officeDocument/2006/relationships" r:embed="rId56"/>
            <a:stretch>
              <a:fillRect/>
            </a:stretch>
          </xdr:blipFill>
          <xdr:spPr>
            <a:xfrm>
              <a:off x="6119620" y="524530"/>
              <a:ext cx="1451643" cy="100863"/>
            </a:xfrm>
            <a:prstGeom prst="rect">
              <a:avLst/>
            </a:prstGeom>
          </xdr:spPr>
        </xdr:pic>
      </mc:Fallback>
    </mc:AlternateContent>
    <xdr:clientData/>
  </xdr:twoCellAnchor>
  <xdr:twoCellAnchor editAs="oneCell">
    <xdr:from>
      <xdr:col>10</xdr:col>
      <xdr:colOff>85126</xdr:colOff>
      <xdr:row>2</xdr:row>
      <xdr:rowOff>143855</xdr:rowOff>
    </xdr:from>
    <xdr:to>
      <xdr:col>10</xdr:col>
      <xdr:colOff>229846</xdr:colOff>
      <xdr:row>3</xdr:row>
      <xdr:rowOff>26381</xdr:rowOff>
    </xdr:to>
    <mc:AlternateContent xmlns:mc="http://schemas.openxmlformats.org/markup-compatibility/2006">
      <mc:Choice xmlns:xdr14="http://schemas.microsoft.com/office/excel/2010/spreadsheetDrawing" Requires="xdr14">
        <xdr:contentPart xmlns:r="http://schemas.openxmlformats.org/officeDocument/2006/relationships" r:id="rId57">
          <xdr14:nvContentPartPr>
            <xdr14:cNvPr id="78" name="Ink 77">
              <a:extLst>
                <a:ext uri="{FF2B5EF4-FFF2-40B4-BE49-F238E27FC236}">
                  <a16:creationId xmlns:a16="http://schemas.microsoft.com/office/drawing/2014/main" id="{8E4FAAA5-DC6C-31F8-5A11-B4A9EC0E8A7C}"/>
                </a:ext>
              </a:extLst>
            </xdr14:cNvPr>
            <xdr14:cNvContentPartPr/>
          </xdr14:nvContentPartPr>
          <xdr14:nvPr macro=""/>
          <xdr14:xfrm>
            <a:off x="5965560" y="504802"/>
            <a:ext cx="144720" cy="63000"/>
          </xdr14:xfrm>
        </xdr:contentPart>
      </mc:Choice>
      <mc:Fallback>
        <xdr:pic>
          <xdr:nvPicPr>
            <xdr:cNvPr id="78" name="Ink 77">
              <a:extLst>
                <a:ext uri="{FF2B5EF4-FFF2-40B4-BE49-F238E27FC236}">
                  <a16:creationId xmlns:a16="http://schemas.microsoft.com/office/drawing/2014/main" id="{8E4FAAA5-DC6C-31F8-5A11-B4A9EC0E8A7C}"/>
                </a:ext>
              </a:extLst>
            </xdr:cNvPr>
            <xdr:cNvPicPr/>
          </xdr:nvPicPr>
          <xdr:blipFill>
            <a:blip xmlns:r="http://schemas.openxmlformats.org/officeDocument/2006/relationships" r:embed="rId58"/>
            <a:stretch>
              <a:fillRect/>
            </a:stretch>
          </xdr:blipFill>
          <xdr:spPr>
            <a:xfrm>
              <a:off x="5959425" y="498717"/>
              <a:ext cx="156991" cy="75170"/>
            </a:xfrm>
            <a:prstGeom prst="rect">
              <a:avLst/>
            </a:prstGeom>
          </xdr:spPr>
        </xdr:pic>
      </mc:Fallback>
    </mc:AlternateContent>
    <xdr:clientData/>
  </xdr:twoCellAnchor>
  <xdr:twoCellAnchor editAs="oneCell">
    <xdr:from>
      <xdr:col>10</xdr:col>
      <xdr:colOff>492286</xdr:colOff>
      <xdr:row>2</xdr:row>
      <xdr:rowOff>108493</xdr:rowOff>
    </xdr:from>
    <xdr:to>
      <xdr:col>10</xdr:col>
      <xdr:colOff>506408</xdr:colOff>
      <xdr:row>2</xdr:row>
      <xdr:rowOff>163573</xdr:rowOff>
    </xdr:to>
    <mc:AlternateContent xmlns:mc="http://schemas.openxmlformats.org/markup-compatibility/2006">
      <mc:Choice xmlns:xdr14="http://schemas.microsoft.com/office/excel/2010/spreadsheetDrawing" Requires="xdr14">
        <xdr:contentPart xmlns:r="http://schemas.openxmlformats.org/officeDocument/2006/relationships" r:id="rId59">
          <xdr14:nvContentPartPr>
            <xdr14:cNvPr id="79" name="Ink 78">
              <a:extLst>
                <a:ext uri="{FF2B5EF4-FFF2-40B4-BE49-F238E27FC236}">
                  <a16:creationId xmlns:a16="http://schemas.microsoft.com/office/drawing/2014/main" id="{D41F703A-217C-C11A-11ED-34754FBCC00F}"/>
                </a:ext>
              </a:extLst>
            </xdr14:cNvPr>
            <xdr14:cNvContentPartPr/>
          </xdr14:nvContentPartPr>
          <xdr14:nvPr macro=""/>
          <xdr14:xfrm>
            <a:off x="6372720" y="469440"/>
            <a:ext cx="9360" cy="55080"/>
          </xdr14:xfrm>
        </xdr:contentPart>
      </mc:Choice>
      <mc:Fallback>
        <xdr:pic>
          <xdr:nvPicPr>
            <xdr:cNvPr id="79" name="Ink 78">
              <a:extLst>
                <a:ext uri="{FF2B5EF4-FFF2-40B4-BE49-F238E27FC236}">
                  <a16:creationId xmlns:a16="http://schemas.microsoft.com/office/drawing/2014/main" id="{D41F703A-217C-C11A-11ED-34754FBCC00F}"/>
                </a:ext>
              </a:extLst>
            </xdr:cNvPr>
            <xdr:cNvPicPr/>
          </xdr:nvPicPr>
          <xdr:blipFill>
            <a:blip xmlns:r="http://schemas.openxmlformats.org/officeDocument/2006/relationships" r:embed="rId60"/>
            <a:stretch>
              <a:fillRect/>
            </a:stretch>
          </xdr:blipFill>
          <xdr:spPr>
            <a:xfrm>
              <a:off x="6366600" y="463320"/>
              <a:ext cx="21600" cy="67320"/>
            </a:xfrm>
            <a:prstGeom prst="rect">
              <a:avLst/>
            </a:prstGeom>
          </xdr:spPr>
        </xdr:pic>
      </mc:Fallback>
    </mc:AlternateContent>
    <xdr:clientData/>
  </xdr:twoCellAnchor>
  <xdr:twoCellAnchor editAs="oneCell">
    <xdr:from>
      <xdr:col>11</xdr:col>
      <xdr:colOff>176428</xdr:colOff>
      <xdr:row>2</xdr:row>
      <xdr:rowOff>105613</xdr:rowOff>
    </xdr:from>
    <xdr:to>
      <xdr:col>11</xdr:col>
      <xdr:colOff>268228</xdr:colOff>
      <xdr:row>2</xdr:row>
      <xdr:rowOff>143855</xdr:rowOff>
    </xdr:to>
    <mc:AlternateContent xmlns:mc="http://schemas.openxmlformats.org/markup-compatibility/2006">
      <mc:Choice xmlns:xdr14="http://schemas.microsoft.com/office/excel/2010/spreadsheetDrawing" Requires="xdr14">
        <xdr:contentPart xmlns:r="http://schemas.openxmlformats.org/officeDocument/2006/relationships" r:id="rId61">
          <xdr14:nvContentPartPr>
            <xdr14:cNvPr id="80" name="Ink 79">
              <a:extLst>
                <a:ext uri="{FF2B5EF4-FFF2-40B4-BE49-F238E27FC236}">
                  <a16:creationId xmlns:a16="http://schemas.microsoft.com/office/drawing/2014/main" id="{9D891BDE-817F-9484-4219-0DCFA7301886}"/>
                </a:ext>
              </a:extLst>
            </xdr14:cNvPr>
            <xdr14:cNvContentPartPr/>
          </xdr14:nvContentPartPr>
          <xdr14:nvPr macro=""/>
          <xdr14:xfrm>
            <a:off x="6703560" y="466560"/>
            <a:ext cx="91800" cy="33480"/>
          </xdr14:xfrm>
        </xdr:contentPart>
      </mc:Choice>
      <mc:Fallback>
        <xdr:pic>
          <xdr:nvPicPr>
            <xdr:cNvPr id="80" name="Ink 79">
              <a:extLst>
                <a:ext uri="{FF2B5EF4-FFF2-40B4-BE49-F238E27FC236}">
                  <a16:creationId xmlns:a16="http://schemas.microsoft.com/office/drawing/2014/main" id="{9D891BDE-817F-9484-4219-0DCFA7301886}"/>
                </a:ext>
              </a:extLst>
            </xdr:cNvPr>
            <xdr:cNvPicPr/>
          </xdr:nvPicPr>
          <xdr:blipFill>
            <a:blip xmlns:r="http://schemas.openxmlformats.org/officeDocument/2006/relationships" r:embed="rId62"/>
            <a:stretch>
              <a:fillRect/>
            </a:stretch>
          </xdr:blipFill>
          <xdr:spPr>
            <a:xfrm>
              <a:off x="6697440" y="460440"/>
              <a:ext cx="104040" cy="45720"/>
            </a:xfrm>
            <a:prstGeom prst="rect">
              <a:avLst/>
            </a:prstGeom>
          </xdr:spPr>
        </xdr:pic>
      </mc:Fallback>
    </mc:AlternateContent>
    <xdr:clientData/>
  </xdr:twoCellAnchor>
  <xdr:twoCellAnchor editAs="oneCell">
    <xdr:from>
      <xdr:col>11</xdr:col>
      <xdr:colOff>627148</xdr:colOff>
      <xdr:row>2</xdr:row>
      <xdr:rowOff>115333</xdr:rowOff>
    </xdr:from>
    <xdr:to>
      <xdr:col>12</xdr:col>
      <xdr:colOff>28773</xdr:colOff>
      <xdr:row>2</xdr:row>
      <xdr:rowOff>162133</xdr:rowOff>
    </xdr:to>
    <mc:AlternateContent xmlns:mc="http://schemas.openxmlformats.org/markup-compatibility/2006">
      <mc:Choice xmlns:xdr14="http://schemas.microsoft.com/office/excel/2010/spreadsheetDrawing" Requires="xdr14">
        <xdr:contentPart xmlns:r="http://schemas.openxmlformats.org/officeDocument/2006/relationships" r:id="rId63">
          <xdr14:nvContentPartPr>
            <xdr14:cNvPr id="81" name="Ink 80">
              <a:extLst>
                <a:ext uri="{FF2B5EF4-FFF2-40B4-BE49-F238E27FC236}">
                  <a16:creationId xmlns:a16="http://schemas.microsoft.com/office/drawing/2014/main" id="{9FD980F1-11A2-CC89-4BC3-57B76FF95826}"/>
                </a:ext>
              </a:extLst>
            </xdr14:cNvPr>
            <xdr14:cNvContentPartPr/>
          </xdr14:nvContentPartPr>
          <xdr14:nvPr macro=""/>
          <xdr14:xfrm>
            <a:off x="7154280" y="476280"/>
            <a:ext cx="43560" cy="46800"/>
          </xdr14:xfrm>
        </xdr:contentPart>
      </mc:Choice>
      <mc:Fallback>
        <xdr:pic>
          <xdr:nvPicPr>
            <xdr:cNvPr id="81" name="Ink 80">
              <a:extLst>
                <a:ext uri="{FF2B5EF4-FFF2-40B4-BE49-F238E27FC236}">
                  <a16:creationId xmlns:a16="http://schemas.microsoft.com/office/drawing/2014/main" id="{9FD980F1-11A2-CC89-4BC3-57B76FF95826}"/>
                </a:ext>
              </a:extLst>
            </xdr:cNvPr>
            <xdr:cNvPicPr/>
          </xdr:nvPicPr>
          <xdr:blipFill>
            <a:blip xmlns:r="http://schemas.openxmlformats.org/officeDocument/2006/relationships" r:embed="rId64"/>
            <a:stretch>
              <a:fillRect/>
            </a:stretch>
          </xdr:blipFill>
          <xdr:spPr>
            <a:xfrm>
              <a:off x="7148160" y="470160"/>
              <a:ext cx="55800" cy="59040"/>
            </a:xfrm>
            <a:prstGeom prst="rect">
              <a:avLst/>
            </a:prstGeom>
          </xdr:spPr>
        </xdr:pic>
      </mc:Fallback>
    </mc:AlternateContent>
    <xdr:clientData/>
  </xdr:twoCellAnchor>
  <xdr:twoCellAnchor editAs="oneCell">
    <xdr:from>
      <xdr:col>12</xdr:col>
      <xdr:colOff>170891</xdr:colOff>
      <xdr:row>2</xdr:row>
      <xdr:rowOff>98413</xdr:rowOff>
    </xdr:from>
    <xdr:to>
      <xdr:col>12</xdr:col>
      <xdr:colOff>218771</xdr:colOff>
      <xdr:row>2</xdr:row>
      <xdr:rowOff>150695</xdr:rowOff>
    </xdr:to>
    <mc:AlternateContent xmlns:mc="http://schemas.openxmlformats.org/markup-compatibility/2006">
      <mc:Choice xmlns:xdr14="http://schemas.microsoft.com/office/excel/2010/spreadsheetDrawing" Requires="xdr14">
        <xdr:contentPart xmlns:r="http://schemas.openxmlformats.org/officeDocument/2006/relationships" r:id="rId65">
          <xdr14:nvContentPartPr>
            <xdr14:cNvPr id="82" name="Ink 81">
              <a:extLst>
                <a:ext uri="{FF2B5EF4-FFF2-40B4-BE49-F238E27FC236}">
                  <a16:creationId xmlns:a16="http://schemas.microsoft.com/office/drawing/2014/main" id="{40D82535-6908-22F8-B86D-A7C91EB50C34}"/>
                </a:ext>
              </a:extLst>
            </xdr14:cNvPr>
            <xdr14:cNvContentPartPr/>
          </xdr14:nvContentPartPr>
          <xdr14:nvPr macro=""/>
          <xdr14:xfrm>
            <a:off x="7344720" y="459360"/>
            <a:ext cx="47880" cy="47520"/>
          </xdr14:xfrm>
        </xdr:contentPart>
      </mc:Choice>
      <mc:Fallback>
        <xdr:pic>
          <xdr:nvPicPr>
            <xdr:cNvPr id="82" name="Ink 81">
              <a:extLst>
                <a:ext uri="{FF2B5EF4-FFF2-40B4-BE49-F238E27FC236}">
                  <a16:creationId xmlns:a16="http://schemas.microsoft.com/office/drawing/2014/main" id="{40D82535-6908-22F8-B86D-A7C91EB50C34}"/>
                </a:ext>
              </a:extLst>
            </xdr:cNvPr>
            <xdr:cNvPicPr/>
          </xdr:nvPicPr>
          <xdr:blipFill>
            <a:blip xmlns:r="http://schemas.openxmlformats.org/officeDocument/2006/relationships" r:embed="rId66"/>
            <a:stretch>
              <a:fillRect/>
            </a:stretch>
          </xdr:blipFill>
          <xdr:spPr>
            <a:xfrm>
              <a:off x="7338600" y="453240"/>
              <a:ext cx="60120" cy="59760"/>
            </a:xfrm>
            <a:prstGeom prst="rect">
              <a:avLst/>
            </a:prstGeom>
          </xdr:spPr>
        </xdr:pic>
      </mc:Fallback>
    </mc:AlternateContent>
    <xdr:clientData/>
  </xdr:twoCellAnchor>
  <xdr:twoCellAnchor editAs="oneCell">
    <xdr:from>
      <xdr:col>10</xdr:col>
      <xdr:colOff>100606</xdr:colOff>
      <xdr:row>3</xdr:row>
      <xdr:rowOff>113779</xdr:rowOff>
    </xdr:from>
    <xdr:to>
      <xdr:col>10</xdr:col>
      <xdr:colOff>113288</xdr:colOff>
      <xdr:row>4</xdr:row>
      <xdr:rowOff>2065</xdr:rowOff>
    </xdr:to>
    <mc:AlternateContent xmlns:mc="http://schemas.openxmlformats.org/markup-compatibility/2006">
      <mc:Choice xmlns:xdr14="http://schemas.microsoft.com/office/excel/2010/spreadsheetDrawing" Requires="xdr14">
        <xdr:contentPart xmlns:r="http://schemas.openxmlformats.org/officeDocument/2006/relationships" r:id="rId67">
          <xdr14:nvContentPartPr>
            <xdr14:cNvPr id="83" name="Ink 82">
              <a:extLst>
                <a:ext uri="{FF2B5EF4-FFF2-40B4-BE49-F238E27FC236}">
                  <a16:creationId xmlns:a16="http://schemas.microsoft.com/office/drawing/2014/main" id="{B37FD9BD-1868-DC5D-0EC6-59F487105A04}"/>
                </a:ext>
              </a:extLst>
            </xdr14:cNvPr>
            <xdr14:cNvContentPartPr/>
          </xdr14:nvContentPartPr>
          <xdr14:nvPr macro=""/>
          <xdr14:xfrm>
            <a:off x="5981040" y="655200"/>
            <a:ext cx="7920" cy="68760"/>
          </xdr14:xfrm>
        </xdr:contentPart>
      </mc:Choice>
      <mc:Fallback>
        <xdr:pic>
          <xdr:nvPicPr>
            <xdr:cNvPr id="83" name="Ink 82">
              <a:extLst>
                <a:ext uri="{FF2B5EF4-FFF2-40B4-BE49-F238E27FC236}">
                  <a16:creationId xmlns:a16="http://schemas.microsoft.com/office/drawing/2014/main" id="{B37FD9BD-1868-DC5D-0EC6-59F487105A04}"/>
                </a:ext>
              </a:extLst>
            </xdr:cNvPr>
            <xdr:cNvPicPr/>
          </xdr:nvPicPr>
          <xdr:blipFill>
            <a:blip xmlns:r="http://schemas.openxmlformats.org/officeDocument/2006/relationships" r:embed="rId68"/>
            <a:stretch>
              <a:fillRect/>
            </a:stretch>
          </xdr:blipFill>
          <xdr:spPr>
            <a:xfrm>
              <a:off x="5974920" y="649080"/>
              <a:ext cx="20160" cy="81000"/>
            </a:xfrm>
            <a:prstGeom prst="rect">
              <a:avLst/>
            </a:prstGeom>
          </xdr:spPr>
        </xdr:pic>
      </mc:Fallback>
    </mc:AlternateContent>
    <xdr:clientData/>
  </xdr:twoCellAnchor>
  <xdr:twoCellAnchor editAs="oneCell">
    <xdr:from>
      <xdr:col>10</xdr:col>
      <xdr:colOff>91966</xdr:colOff>
      <xdr:row>4</xdr:row>
      <xdr:rowOff>144625</xdr:rowOff>
    </xdr:from>
    <xdr:to>
      <xdr:col>10</xdr:col>
      <xdr:colOff>144166</xdr:colOff>
      <xdr:row>5</xdr:row>
      <xdr:rowOff>19232</xdr:rowOff>
    </xdr:to>
    <mc:AlternateContent xmlns:mc="http://schemas.openxmlformats.org/markup-compatibility/2006">
      <mc:Choice xmlns:xdr14="http://schemas.microsoft.com/office/excel/2010/spreadsheetDrawing" Requires="xdr14">
        <xdr:contentPart xmlns:r="http://schemas.openxmlformats.org/officeDocument/2006/relationships" r:id="rId69">
          <xdr14:nvContentPartPr>
            <xdr14:cNvPr id="84" name="Ink 83">
              <a:extLst>
                <a:ext uri="{FF2B5EF4-FFF2-40B4-BE49-F238E27FC236}">
                  <a16:creationId xmlns:a16="http://schemas.microsoft.com/office/drawing/2014/main" id="{9D288BB9-141F-737C-706B-A8D59EED6D65}"/>
                </a:ext>
              </a:extLst>
            </xdr14:cNvPr>
            <xdr14:cNvContentPartPr/>
          </xdr14:nvContentPartPr>
          <xdr14:nvPr macro=""/>
          <xdr14:xfrm>
            <a:off x="5972400" y="866520"/>
            <a:ext cx="52200" cy="55080"/>
          </xdr14:xfrm>
        </xdr:contentPart>
      </mc:Choice>
      <mc:Fallback>
        <xdr:pic>
          <xdr:nvPicPr>
            <xdr:cNvPr id="84" name="Ink 83">
              <a:extLst>
                <a:ext uri="{FF2B5EF4-FFF2-40B4-BE49-F238E27FC236}">
                  <a16:creationId xmlns:a16="http://schemas.microsoft.com/office/drawing/2014/main" id="{9D288BB9-141F-737C-706B-A8D59EED6D65}"/>
                </a:ext>
              </a:extLst>
            </xdr:cNvPr>
            <xdr:cNvPicPr/>
          </xdr:nvPicPr>
          <xdr:blipFill>
            <a:blip xmlns:r="http://schemas.openxmlformats.org/officeDocument/2006/relationships" r:embed="rId70"/>
            <a:stretch>
              <a:fillRect/>
            </a:stretch>
          </xdr:blipFill>
          <xdr:spPr>
            <a:xfrm>
              <a:off x="5966280" y="860400"/>
              <a:ext cx="64440" cy="67320"/>
            </a:xfrm>
            <a:prstGeom prst="rect">
              <a:avLst/>
            </a:prstGeom>
          </xdr:spPr>
        </xdr:pic>
      </mc:Fallback>
    </mc:AlternateContent>
    <xdr:clientData/>
  </xdr:twoCellAnchor>
  <xdr:twoCellAnchor editAs="oneCell">
    <xdr:from>
      <xdr:col>10</xdr:col>
      <xdr:colOff>71086</xdr:colOff>
      <xdr:row>6</xdr:row>
      <xdr:rowOff>14078</xdr:rowOff>
    </xdr:from>
    <xdr:to>
      <xdr:col>10</xdr:col>
      <xdr:colOff>123368</xdr:colOff>
      <xdr:row>6</xdr:row>
      <xdr:rowOff>93638</xdr:rowOff>
    </xdr:to>
    <mc:AlternateContent xmlns:mc="http://schemas.openxmlformats.org/markup-compatibility/2006">
      <mc:Choice xmlns:xdr14="http://schemas.microsoft.com/office/excel/2010/spreadsheetDrawing" Requires="xdr14">
        <xdr:contentPart xmlns:r="http://schemas.openxmlformats.org/officeDocument/2006/relationships" r:id="rId71">
          <xdr14:nvContentPartPr>
            <xdr14:cNvPr id="85" name="Ink 84">
              <a:extLst>
                <a:ext uri="{FF2B5EF4-FFF2-40B4-BE49-F238E27FC236}">
                  <a16:creationId xmlns:a16="http://schemas.microsoft.com/office/drawing/2014/main" id="{7315E4FF-6637-8A38-7BDF-27304E3BD253}"/>
                </a:ext>
              </a:extLst>
            </xdr14:cNvPr>
            <xdr14:cNvContentPartPr/>
          </xdr14:nvContentPartPr>
          <xdr14:nvPr macro=""/>
          <xdr14:xfrm>
            <a:off x="5951520" y="1096920"/>
            <a:ext cx="47520" cy="79560"/>
          </xdr14:xfrm>
        </xdr:contentPart>
      </mc:Choice>
      <mc:Fallback>
        <xdr:pic>
          <xdr:nvPicPr>
            <xdr:cNvPr id="85" name="Ink 84">
              <a:extLst>
                <a:ext uri="{FF2B5EF4-FFF2-40B4-BE49-F238E27FC236}">
                  <a16:creationId xmlns:a16="http://schemas.microsoft.com/office/drawing/2014/main" id="{7315E4FF-6637-8A38-7BDF-27304E3BD253}"/>
                </a:ext>
              </a:extLst>
            </xdr:cNvPr>
            <xdr:cNvPicPr/>
          </xdr:nvPicPr>
          <xdr:blipFill>
            <a:blip xmlns:r="http://schemas.openxmlformats.org/officeDocument/2006/relationships" r:embed="rId72"/>
            <a:stretch>
              <a:fillRect/>
            </a:stretch>
          </xdr:blipFill>
          <xdr:spPr>
            <a:xfrm>
              <a:off x="5945400" y="1090800"/>
              <a:ext cx="59760" cy="91800"/>
            </a:xfrm>
            <a:prstGeom prst="rect">
              <a:avLst/>
            </a:prstGeom>
          </xdr:spPr>
        </xdr:pic>
      </mc:Fallback>
    </mc:AlternateContent>
    <xdr:clientData/>
  </xdr:twoCellAnchor>
  <xdr:twoCellAnchor editAs="oneCell">
    <xdr:from>
      <xdr:col>10</xdr:col>
      <xdr:colOff>75406</xdr:colOff>
      <xdr:row>7</xdr:row>
      <xdr:rowOff>39524</xdr:rowOff>
    </xdr:from>
    <xdr:to>
      <xdr:col>10</xdr:col>
      <xdr:colOff>104288</xdr:colOff>
      <xdr:row>7</xdr:row>
      <xdr:rowOff>142566</xdr:rowOff>
    </xdr:to>
    <mc:AlternateContent xmlns:mc="http://schemas.openxmlformats.org/markup-compatibility/2006">
      <mc:Choice xmlns:xdr14="http://schemas.microsoft.com/office/excel/2010/spreadsheetDrawing" Requires="xdr14">
        <xdr:contentPart xmlns:r="http://schemas.openxmlformats.org/officeDocument/2006/relationships" r:id="rId73">
          <xdr14:nvContentPartPr>
            <xdr14:cNvPr id="86" name="Ink 85">
              <a:extLst>
                <a:ext uri="{FF2B5EF4-FFF2-40B4-BE49-F238E27FC236}">
                  <a16:creationId xmlns:a16="http://schemas.microsoft.com/office/drawing/2014/main" id="{0A5DACC5-E31A-D19D-1E2A-BB2BC6D8070F}"/>
                </a:ext>
              </a:extLst>
            </xdr14:cNvPr>
            <xdr14:cNvContentPartPr/>
          </xdr14:nvContentPartPr>
          <xdr14:nvPr macro=""/>
          <xdr14:xfrm>
            <a:off x="5955840" y="1302840"/>
            <a:ext cx="24120" cy="98280"/>
          </xdr14:xfrm>
        </xdr:contentPart>
      </mc:Choice>
      <mc:Fallback>
        <xdr:pic>
          <xdr:nvPicPr>
            <xdr:cNvPr id="86" name="Ink 85">
              <a:extLst>
                <a:ext uri="{FF2B5EF4-FFF2-40B4-BE49-F238E27FC236}">
                  <a16:creationId xmlns:a16="http://schemas.microsoft.com/office/drawing/2014/main" id="{0A5DACC5-E31A-D19D-1E2A-BB2BC6D8070F}"/>
                </a:ext>
              </a:extLst>
            </xdr:cNvPr>
            <xdr:cNvPicPr/>
          </xdr:nvPicPr>
          <xdr:blipFill>
            <a:blip xmlns:r="http://schemas.openxmlformats.org/officeDocument/2006/relationships" r:embed="rId74"/>
            <a:stretch>
              <a:fillRect/>
            </a:stretch>
          </xdr:blipFill>
          <xdr:spPr>
            <a:xfrm>
              <a:off x="5949720" y="1296720"/>
              <a:ext cx="36360" cy="110520"/>
            </a:xfrm>
            <a:prstGeom prst="rect">
              <a:avLst/>
            </a:prstGeom>
          </xdr:spPr>
        </xdr:pic>
      </mc:Fallback>
    </mc:AlternateContent>
    <xdr:clientData/>
  </xdr:twoCellAnchor>
  <xdr:twoCellAnchor editAs="oneCell">
    <xdr:from>
      <xdr:col>10</xdr:col>
      <xdr:colOff>7726</xdr:colOff>
      <xdr:row>9</xdr:row>
      <xdr:rowOff>94017</xdr:rowOff>
    </xdr:from>
    <xdr:to>
      <xdr:col>10</xdr:col>
      <xdr:colOff>74768</xdr:colOff>
      <xdr:row>10</xdr:row>
      <xdr:rowOff>20103</xdr:rowOff>
    </xdr:to>
    <mc:AlternateContent xmlns:mc="http://schemas.openxmlformats.org/markup-compatibility/2006">
      <mc:Choice xmlns:xdr14="http://schemas.microsoft.com/office/excel/2010/spreadsheetDrawing" Requires="xdr14">
        <xdr:contentPart xmlns:r="http://schemas.openxmlformats.org/officeDocument/2006/relationships" r:id="rId75">
          <xdr14:nvContentPartPr>
            <xdr14:cNvPr id="89" name="Ink 88">
              <a:extLst>
                <a:ext uri="{FF2B5EF4-FFF2-40B4-BE49-F238E27FC236}">
                  <a16:creationId xmlns:a16="http://schemas.microsoft.com/office/drawing/2014/main" id="{B45CC168-68B0-1367-221B-EE7E97FADCEE}"/>
                </a:ext>
              </a:extLst>
            </xdr14:cNvPr>
            <xdr14:cNvContentPartPr/>
          </xdr14:nvContentPartPr>
          <xdr14:nvPr macro=""/>
          <xdr14:xfrm>
            <a:off x="5888160" y="1718280"/>
            <a:ext cx="62280" cy="106560"/>
          </xdr14:xfrm>
        </xdr:contentPart>
      </mc:Choice>
      <mc:Fallback>
        <xdr:pic>
          <xdr:nvPicPr>
            <xdr:cNvPr id="89" name="Ink 88">
              <a:extLst>
                <a:ext uri="{FF2B5EF4-FFF2-40B4-BE49-F238E27FC236}">
                  <a16:creationId xmlns:a16="http://schemas.microsoft.com/office/drawing/2014/main" id="{B45CC168-68B0-1367-221B-EE7E97FADCEE}"/>
                </a:ext>
              </a:extLst>
            </xdr:cNvPr>
            <xdr:cNvPicPr/>
          </xdr:nvPicPr>
          <xdr:blipFill>
            <a:blip xmlns:r="http://schemas.openxmlformats.org/officeDocument/2006/relationships" r:embed="rId76"/>
            <a:stretch>
              <a:fillRect/>
            </a:stretch>
          </xdr:blipFill>
          <xdr:spPr>
            <a:xfrm>
              <a:off x="5882040" y="1712160"/>
              <a:ext cx="74520" cy="118800"/>
            </a:xfrm>
            <a:prstGeom prst="rect">
              <a:avLst/>
            </a:prstGeom>
          </xdr:spPr>
        </xdr:pic>
      </mc:Fallback>
    </mc:AlternateContent>
    <xdr:clientData/>
  </xdr:twoCellAnchor>
  <xdr:twoCellAnchor editAs="oneCell">
    <xdr:from>
      <xdr:col>10</xdr:col>
      <xdr:colOff>66766</xdr:colOff>
      <xdr:row>8</xdr:row>
      <xdr:rowOff>35893</xdr:rowOff>
    </xdr:from>
    <xdr:to>
      <xdr:col>10</xdr:col>
      <xdr:colOff>123286</xdr:colOff>
      <xdr:row>8</xdr:row>
      <xdr:rowOff>114373</xdr:rowOff>
    </xdr:to>
    <mc:AlternateContent xmlns:mc="http://schemas.openxmlformats.org/markup-compatibility/2006">
      <mc:Choice xmlns:xdr14="http://schemas.microsoft.com/office/excel/2010/spreadsheetDrawing" Requires="xdr14">
        <xdr:contentPart xmlns:r="http://schemas.openxmlformats.org/officeDocument/2006/relationships" r:id="rId77">
          <xdr14:nvContentPartPr>
            <xdr14:cNvPr id="90" name="Ink 89">
              <a:extLst>
                <a:ext uri="{FF2B5EF4-FFF2-40B4-BE49-F238E27FC236}">
                  <a16:creationId xmlns:a16="http://schemas.microsoft.com/office/drawing/2014/main" id="{61B4445A-3843-C605-4AAA-BD90D2A13CFE}"/>
                </a:ext>
              </a:extLst>
            </xdr14:cNvPr>
            <xdr14:cNvContentPartPr/>
          </xdr14:nvContentPartPr>
          <xdr14:nvPr macro=""/>
          <xdr14:xfrm>
            <a:off x="5947200" y="1479682"/>
            <a:ext cx="56520" cy="78480"/>
          </xdr14:xfrm>
        </xdr:contentPart>
      </mc:Choice>
      <mc:Fallback>
        <xdr:pic>
          <xdr:nvPicPr>
            <xdr:cNvPr id="90" name="Ink 89">
              <a:extLst>
                <a:ext uri="{FF2B5EF4-FFF2-40B4-BE49-F238E27FC236}">
                  <a16:creationId xmlns:a16="http://schemas.microsoft.com/office/drawing/2014/main" id="{61B4445A-3843-C605-4AAA-BD90D2A13CFE}"/>
                </a:ext>
              </a:extLst>
            </xdr:cNvPr>
            <xdr:cNvPicPr/>
          </xdr:nvPicPr>
          <xdr:blipFill>
            <a:blip xmlns:r="http://schemas.openxmlformats.org/officeDocument/2006/relationships" r:embed="rId78"/>
            <a:stretch>
              <a:fillRect/>
            </a:stretch>
          </xdr:blipFill>
          <xdr:spPr>
            <a:xfrm>
              <a:off x="5941080" y="1473174"/>
              <a:ext cx="68760" cy="91496"/>
            </a:xfrm>
            <a:prstGeom prst="rect">
              <a:avLst/>
            </a:prstGeom>
          </xdr:spPr>
        </xdr:pic>
      </mc:Fallback>
    </mc:AlternateContent>
    <xdr:clientData/>
  </xdr:twoCellAnchor>
  <xdr:twoCellAnchor editAs="oneCell">
    <xdr:from>
      <xdr:col>12</xdr:col>
      <xdr:colOff>2411</xdr:colOff>
      <xdr:row>8</xdr:row>
      <xdr:rowOff>37971</xdr:rowOff>
    </xdr:from>
    <xdr:to>
      <xdr:col>12</xdr:col>
      <xdr:colOff>40293</xdr:colOff>
      <xdr:row>8</xdr:row>
      <xdr:rowOff>76213</xdr:rowOff>
    </xdr:to>
    <mc:AlternateContent xmlns:mc="http://schemas.openxmlformats.org/markup-compatibility/2006">
      <mc:Choice xmlns:xdr14="http://schemas.microsoft.com/office/excel/2010/spreadsheetDrawing" Requires="xdr14">
        <xdr:contentPart xmlns:r="http://schemas.openxmlformats.org/officeDocument/2006/relationships" r:id="rId79">
          <xdr14:nvContentPartPr>
            <xdr14:cNvPr id="91" name="Ink 90">
              <a:extLst>
                <a:ext uri="{FF2B5EF4-FFF2-40B4-BE49-F238E27FC236}">
                  <a16:creationId xmlns:a16="http://schemas.microsoft.com/office/drawing/2014/main" id="{7E32F0DB-67CD-7217-6974-CB5F7F5CDCBC}"/>
                </a:ext>
              </a:extLst>
            </xdr14:cNvPr>
            <xdr14:cNvContentPartPr/>
          </xdr14:nvContentPartPr>
          <xdr14:nvPr macro=""/>
          <xdr14:xfrm>
            <a:off x="7176240" y="1481760"/>
            <a:ext cx="33120" cy="33480"/>
          </xdr14:xfrm>
        </xdr:contentPart>
      </mc:Choice>
      <mc:Fallback>
        <xdr:pic>
          <xdr:nvPicPr>
            <xdr:cNvPr id="91" name="Ink 90">
              <a:extLst>
                <a:ext uri="{FF2B5EF4-FFF2-40B4-BE49-F238E27FC236}">
                  <a16:creationId xmlns:a16="http://schemas.microsoft.com/office/drawing/2014/main" id="{7E32F0DB-67CD-7217-6974-CB5F7F5CDCBC}"/>
                </a:ext>
              </a:extLst>
            </xdr:cNvPr>
            <xdr:cNvPicPr/>
          </xdr:nvPicPr>
          <xdr:blipFill>
            <a:blip xmlns:r="http://schemas.openxmlformats.org/officeDocument/2006/relationships" r:embed="rId80"/>
            <a:stretch>
              <a:fillRect/>
            </a:stretch>
          </xdr:blipFill>
          <xdr:spPr>
            <a:xfrm>
              <a:off x="7170120" y="1475640"/>
              <a:ext cx="45360" cy="45720"/>
            </a:xfrm>
            <a:prstGeom prst="rect">
              <a:avLst/>
            </a:prstGeom>
          </xdr:spPr>
        </xdr:pic>
      </mc:Fallback>
    </mc:AlternateContent>
    <xdr:clientData/>
  </xdr:twoCellAnchor>
  <xdr:twoCellAnchor editAs="oneCell">
    <xdr:from>
      <xdr:col>13</xdr:col>
      <xdr:colOff>151036</xdr:colOff>
      <xdr:row>3</xdr:row>
      <xdr:rowOff>74899</xdr:rowOff>
    </xdr:from>
    <xdr:to>
      <xdr:col>13</xdr:col>
      <xdr:colOff>380716</xdr:colOff>
      <xdr:row>4</xdr:row>
      <xdr:rowOff>39505</xdr:rowOff>
    </xdr:to>
    <mc:AlternateContent xmlns:mc="http://schemas.openxmlformats.org/markup-compatibility/2006">
      <mc:Choice xmlns:xdr14="http://schemas.microsoft.com/office/excel/2010/spreadsheetDrawing" Requires="xdr14">
        <xdr:contentPart xmlns:r="http://schemas.openxmlformats.org/officeDocument/2006/relationships" r:id="rId81">
          <xdr14:nvContentPartPr>
            <xdr14:cNvPr id="102" name="Ink 101">
              <a:extLst>
                <a:ext uri="{FF2B5EF4-FFF2-40B4-BE49-F238E27FC236}">
                  <a16:creationId xmlns:a16="http://schemas.microsoft.com/office/drawing/2014/main" id="{BEDF3AE0-2540-7E81-130F-6D072516DCED}"/>
                </a:ext>
              </a:extLst>
            </xdr14:cNvPr>
            <xdr14:cNvContentPartPr/>
          </xdr14:nvContentPartPr>
          <xdr14:nvPr macro=""/>
          <xdr14:xfrm>
            <a:off x="7971562" y="616320"/>
            <a:ext cx="229680" cy="145080"/>
          </xdr14:xfrm>
        </xdr:contentPart>
      </mc:Choice>
      <mc:Fallback>
        <xdr:pic>
          <xdr:nvPicPr>
            <xdr:cNvPr id="102" name="Ink 101">
              <a:extLst>
                <a:ext uri="{FF2B5EF4-FFF2-40B4-BE49-F238E27FC236}">
                  <a16:creationId xmlns:a16="http://schemas.microsoft.com/office/drawing/2014/main" id="{BEDF3AE0-2540-7E81-130F-6D072516DCED}"/>
                </a:ext>
              </a:extLst>
            </xdr:cNvPr>
            <xdr:cNvPicPr/>
          </xdr:nvPicPr>
          <xdr:blipFill>
            <a:blip xmlns:r="http://schemas.openxmlformats.org/officeDocument/2006/relationships" r:embed="rId82"/>
            <a:stretch>
              <a:fillRect/>
            </a:stretch>
          </xdr:blipFill>
          <xdr:spPr>
            <a:xfrm>
              <a:off x="7965315" y="610200"/>
              <a:ext cx="242175" cy="157320"/>
            </a:xfrm>
            <a:prstGeom prst="rect">
              <a:avLst/>
            </a:prstGeom>
          </xdr:spPr>
        </xdr:pic>
      </mc:Fallback>
    </mc:AlternateContent>
    <xdr:clientData/>
  </xdr:twoCellAnchor>
  <xdr:twoCellAnchor editAs="oneCell">
    <xdr:from>
      <xdr:col>13</xdr:col>
      <xdr:colOff>92994</xdr:colOff>
      <xdr:row>2</xdr:row>
      <xdr:rowOff>26495</xdr:rowOff>
    </xdr:from>
    <xdr:to>
      <xdr:col>14</xdr:col>
      <xdr:colOff>8699</xdr:colOff>
      <xdr:row>2</xdr:row>
      <xdr:rowOff>171493</xdr:rowOff>
    </xdr:to>
    <mc:AlternateContent xmlns:mc="http://schemas.openxmlformats.org/markup-compatibility/2006">
      <mc:Choice xmlns:xdr14="http://schemas.microsoft.com/office/excel/2010/spreadsheetDrawing" Requires="xdr14">
        <xdr:contentPart xmlns:r="http://schemas.openxmlformats.org/officeDocument/2006/relationships" r:id="rId83">
          <xdr14:nvContentPartPr>
            <xdr14:cNvPr id="103" name="Ink 102">
              <a:extLst>
                <a:ext uri="{FF2B5EF4-FFF2-40B4-BE49-F238E27FC236}">
                  <a16:creationId xmlns:a16="http://schemas.microsoft.com/office/drawing/2014/main" id="{457F5A14-551E-7375-F171-7FC8B064A592}"/>
                </a:ext>
              </a:extLst>
            </xdr14:cNvPr>
            <xdr14:cNvContentPartPr/>
          </xdr14:nvContentPartPr>
          <xdr14:nvPr macro=""/>
          <xdr14:xfrm>
            <a:off x="7913520" y="387442"/>
            <a:ext cx="562402" cy="144998"/>
          </xdr14:xfrm>
        </xdr:contentPart>
      </mc:Choice>
      <mc:Fallback>
        <xdr:pic>
          <xdr:nvPicPr>
            <xdr:cNvPr id="103" name="Ink 102">
              <a:extLst>
                <a:ext uri="{FF2B5EF4-FFF2-40B4-BE49-F238E27FC236}">
                  <a16:creationId xmlns:a16="http://schemas.microsoft.com/office/drawing/2014/main" id="{457F5A14-551E-7375-F171-7FC8B064A592}"/>
                </a:ext>
              </a:extLst>
            </xdr:cNvPr>
            <xdr:cNvPicPr/>
          </xdr:nvPicPr>
          <xdr:blipFill>
            <a:blip xmlns:r="http://schemas.openxmlformats.org/officeDocument/2006/relationships" r:embed="rId84"/>
            <a:stretch>
              <a:fillRect/>
            </a:stretch>
          </xdr:blipFill>
          <xdr:spPr>
            <a:xfrm>
              <a:off x="7907395" y="381325"/>
              <a:ext cx="574652" cy="157231"/>
            </a:xfrm>
            <a:prstGeom prst="rect">
              <a:avLst/>
            </a:prstGeom>
          </xdr:spPr>
        </xdr:pic>
      </mc:Fallback>
    </mc:AlternateContent>
    <xdr:clientData/>
  </xdr:twoCellAnchor>
  <xdr:twoCellAnchor editAs="oneCell">
    <xdr:from>
      <xdr:col>13</xdr:col>
      <xdr:colOff>484674</xdr:colOff>
      <xdr:row>3</xdr:row>
      <xdr:rowOff>84619</xdr:rowOff>
    </xdr:from>
    <xdr:to>
      <xdr:col>14</xdr:col>
      <xdr:colOff>77737</xdr:colOff>
      <xdr:row>3</xdr:row>
      <xdr:rowOff>171461</xdr:rowOff>
    </xdr:to>
    <mc:AlternateContent xmlns:mc="http://schemas.openxmlformats.org/markup-compatibility/2006">
      <mc:Choice xmlns:xdr14="http://schemas.microsoft.com/office/excel/2010/spreadsheetDrawing" Requires="xdr14">
        <xdr:contentPart xmlns:r="http://schemas.openxmlformats.org/officeDocument/2006/relationships" r:id="rId85">
          <xdr14:nvContentPartPr>
            <xdr14:cNvPr id="104" name="Ink 103">
              <a:extLst>
                <a:ext uri="{FF2B5EF4-FFF2-40B4-BE49-F238E27FC236}">
                  <a16:creationId xmlns:a16="http://schemas.microsoft.com/office/drawing/2014/main" id="{ADB3ACE2-3DD4-DA86-AB6D-C785A9FE833A}"/>
                </a:ext>
              </a:extLst>
            </xdr14:cNvPr>
            <xdr14:cNvContentPartPr/>
          </xdr14:nvContentPartPr>
          <xdr14:nvPr macro=""/>
          <xdr14:xfrm>
            <a:off x="8305200" y="626040"/>
            <a:ext cx="239760" cy="82080"/>
          </xdr14:xfrm>
        </xdr:contentPart>
      </mc:Choice>
      <mc:Fallback>
        <xdr:pic>
          <xdr:nvPicPr>
            <xdr:cNvPr id="104" name="Ink 103">
              <a:extLst>
                <a:ext uri="{FF2B5EF4-FFF2-40B4-BE49-F238E27FC236}">
                  <a16:creationId xmlns:a16="http://schemas.microsoft.com/office/drawing/2014/main" id="{ADB3ACE2-3DD4-DA86-AB6D-C785A9FE833A}"/>
                </a:ext>
              </a:extLst>
            </xdr:cNvPr>
            <xdr:cNvPicPr/>
          </xdr:nvPicPr>
          <xdr:blipFill>
            <a:blip xmlns:r="http://schemas.openxmlformats.org/officeDocument/2006/relationships" r:embed="rId86"/>
            <a:stretch>
              <a:fillRect/>
            </a:stretch>
          </xdr:blipFill>
          <xdr:spPr>
            <a:xfrm>
              <a:off x="8299080" y="619920"/>
              <a:ext cx="252000" cy="94320"/>
            </a:xfrm>
            <a:prstGeom prst="rect">
              <a:avLst/>
            </a:prstGeom>
          </xdr:spPr>
        </xdr:pic>
      </mc:Fallback>
    </mc:AlternateContent>
    <xdr:clientData/>
  </xdr:twoCellAnchor>
  <xdr:twoCellAnchor editAs="oneCell">
    <xdr:from>
      <xdr:col>12</xdr:col>
      <xdr:colOff>306971</xdr:colOff>
      <xdr:row>7</xdr:row>
      <xdr:rowOff>59324</xdr:rowOff>
    </xdr:from>
    <xdr:to>
      <xdr:col>13</xdr:col>
      <xdr:colOff>104235</xdr:colOff>
      <xdr:row>8</xdr:row>
      <xdr:rowOff>39853</xdr:rowOff>
    </xdr:to>
    <mc:AlternateContent xmlns:mc="http://schemas.openxmlformats.org/markup-compatibility/2006">
      <mc:Choice xmlns:xdr14="http://schemas.microsoft.com/office/excel/2010/spreadsheetDrawing" Requires="xdr14">
        <xdr:contentPart xmlns:r="http://schemas.openxmlformats.org/officeDocument/2006/relationships" r:id="rId87">
          <xdr14:nvContentPartPr>
            <xdr14:cNvPr id="110" name="Ink 109">
              <a:extLst>
                <a:ext uri="{FF2B5EF4-FFF2-40B4-BE49-F238E27FC236}">
                  <a16:creationId xmlns:a16="http://schemas.microsoft.com/office/drawing/2014/main" id="{08A37BF5-199A-259F-FBDF-F5749E9421AA}"/>
                </a:ext>
              </a:extLst>
            </xdr14:cNvPr>
            <xdr14:cNvContentPartPr/>
          </xdr14:nvContentPartPr>
          <xdr14:nvPr macro=""/>
          <xdr14:xfrm>
            <a:off x="7480800" y="1322640"/>
            <a:ext cx="443962" cy="161002"/>
          </xdr14:xfrm>
        </xdr:contentPart>
      </mc:Choice>
      <mc:Fallback>
        <xdr:pic>
          <xdr:nvPicPr>
            <xdr:cNvPr id="110" name="Ink 109">
              <a:extLst>
                <a:ext uri="{FF2B5EF4-FFF2-40B4-BE49-F238E27FC236}">
                  <a16:creationId xmlns:a16="http://schemas.microsoft.com/office/drawing/2014/main" id="{08A37BF5-199A-259F-FBDF-F5749E9421AA}"/>
                </a:ext>
              </a:extLst>
            </xdr:cNvPr>
            <xdr:cNvPicPr/>
          </xdr:nvPicPr>
          <xdr:blipFill>
            <a:blip xmlns:r="http://schemas.openxmlformats.org/officeDocument/2006/relationships" r:embed="rId88"/>
            <a:stretch>
              <a:fillRect/>
            </a:stretch>
          </xdr:blipFill>
          <xdr:spPr>
            <a:xfrm>
              <a:off x="7474614" y="1316503"/>
              <a:ext cx="456335" cy="173276"/>
            </a:xfrm>
            <a:prstGeom prst="rect">
              <a:avLst/>
            </a:prstGeom>
          </xdr:spPr>
        </xdr:pic>
      </mc:Fallback>
    </mc:AlternateContent>
    <xdr:clientData/>
  </xdr:twoCellAnchor>
  <xdr:twoCellAnchor editAs="oneCell">
    <xdr:from>
      <xdr:col>12</xdr:col>
      <xdr:colOff>312371</xdr:colOff>
      <xdr:row>5</xdr:row>
      <xdr:rowOff>170514</xdr:rowOff>
    </xdr:from>
    <xdr:to>
      <xdr:col>13</xdr:col>
      <xdr:colOff>151395</xdr:colOff>
      <xdr:row>6</xdr:row>
      <xdr:rowOff>113160</xdr:rowOff>
    </xdr:to>
    <mc:AlternateContent xmlns:mc="http://schemas.openxmlformats.org/markup-compatibility/2006">
      <mc:Choice xmlns:xdr14="http://schemas.microsoft.com/office/excel/2010/spreadsheetDrawing" Requires="xdr14">
        <xdr:contentPart xmlns:r="http://schemas.openxmlformats.org/officeDocument/2006/relationships" r:id="rId89">
          <xdr14:nvContentPartPr>
            <xdr14:cNvPr id="119" name="Ink 118">
              <a:extLst>
                <a:ext uri="{FF2B5EF4-FFF2-40B4-BE49-F238E27FC236}">
                  <a16:creationId xmlns:a16="http://schemas.microsoft.com/office/drawing/2014/main" id="{8AA99E2F-4BB3-B66A-21D6-45788EB816E6}"/>
                </a:ext>
              </a:extLst>
            </xdr14:cNvPr>
            <xdr14:cNvContentPartPr/>
          </xdr14:nvContentPartPr>
          <xdr14:nvPr macro=""/>
          <xdr14:xfrm>
            <a:off x="7486200" y="1072882"/>
            <a:ext cx="485722" cy="123120"/>
          </xdr14:xfrm>
        </xdr:contentPart>
      </mc:Choice>
      <mc:Fallback>
        <xdr:pic>
          <xdr:nvPicPr>
            <xdr:cNvPr id="119" name="Ink 118">
              <a:extLst>
                <a:ext uri="{FF2B5EF4-FFF2-40B4-BE49-F238E27FC236}">
                  <a16:creationId xmlns:a16="http://schemas.microsoft.com/office/drawing/2014/main" id="{8AA99E2F-4BB3-B66A-21D6-45788EB816E6}"/>
                </a:ext>
              </a:extLst>
            </xdr:cNvPr>
            <xdr:cNvPicPr/>
          </xdr:nvPicPr>
          <xdr:blipFill>
            <a:blip xmlns:r="http://schemas.openxmlformats.org/officeDocument/2006/relationships" r:embed="rId90"/>
            <a:stretch>
              <a:fillRect/>
            </a:stretch>
          </xdr:blipFill>
          <xdr:spPr>
            <a:xfrm>
              <a:off x="7480079" y="1066762"/>
              <a:ext cx="497964" cy="135360"/>
            </a:xfrm>
            <a:prstGeom prst="rect">
              <a:avLst/>
            </a:prstGeom>
          </xdr:spPr>
        </xdr:pic>
      </mc:Fallback>
    </mc:AlternateContent>
    <xdr:clientData/>
  </xdr:twoCellAnchor>
  <xdr:twoCellAnchor editAs="oneCell">
    <xdr:from>
      <xdr:col>5</xdr:col>
      <xdr:colOff>61693</xdr:colOff>
      <xdr:row>3</xdr:row>
      <xdr:rowOff>66619</xdr:rowOff>
    </xdr:from>
    <xdr:to>
      <xdr:col>5</xdr:col>
      <xdr:colOff>125053</xdr:colOff>
      <xdr:row>3</xdr:row>
      <xdr:rowOff>132581</xdr:rowOff>
    </xdr:to>
    <mc:AlternateContent xmlns:mc="http://schemas.openxmlformats.org/markup-compatibility/2006">
      <mc:Choice xmlns:xdr14="http://schemas.microsoft.com/office/excel/2010/spreadsheetDrawing" Requires="xdr14">
        <xdr:contentPart xmlns:r="http://schemas.openxmlformats.org/officeDocument/2006/relationships" r:id="rId91">
          <xdr14:nvContentPartPr>
            <xdr14:cNvPr id="122" name="Ink 121">
              <a:extLst>
                <a:ext uri="{FF2B5EF4-FFF2-40B4-BE49-F238E27FC236}">
                  <a16:creationId xmlns:a16="http://schemas.microsoft.com/office/drawing/2014/main" id="{0A4DFC5B-5A2B-3DB4-506E-6A7B0843D677}"/>
                </a:ext>
              </a:extLst>
            </xdr14:cNvPr>
            <xdr14:cNvContentPartPr/>
          </xdr14:nvContentPartPr>
          <xdr14:nvPr macro=""/>
          <xdr14:xfrm>
            <a:off x="2708640" y="608040"/>
            <a:ext cx="63360" cy="61200"/>
          </xdr14:xfrm>
        </xdr:contentPart>
      </mc:Choice>
      <mc:Fallback>
        <xdr:pic>
          <xdr:nvPicPr>
            <xdr:cNvPr id="122" name="Ink 121">
              <a:extLst>
                <a:ext uri="{FF2B5EF4-FFF2-40B4-BE49-F238E27FC236}">
                  <a16:creationId xmlns:a16="http://schemas.microsoft.com/office/drawing/2014/main" id="{0A4DFC5B-5A2B-3DB4-506E-6A7B0843D677}"/>
                </a:ext>
              </a:extLst>
            </xdr:cNvPr>
            <xdr:cNvPicPr/>
          </xdr:nvPicPr>
          <xdr:blipFill>
            <a:blip xmlns:r="http://schemas.openxmlformats.org/officeDocument/2006/relationships" r:embed="rId92"/>
            <a:stretch>
              <a:fillRect/>
            </a:stretch>
          </xdr:blipFill>
          <xdr:spPr>
            <a:xfrm>
              <a:off x="2702520" y="601920"/>
              <a:ext cx="75600" cy="73440"/>
            </a:xfrm>
            <a:prstGeom prst="rect">
              <a:avLst/>
            </a:prstGeom>
          </xdr:spPr>
        </xdr:pic>
      </mc:Fallback>
    </mc:AlternateContent>
    <xdr:clientData/>
  </xdr:twoCellAnchor>
  <xdr:twoCellAnchor editAs="oneCell">
    <xdr:from>
      <xdr:col>5</xdr:col>
      <xdr:colOff>249253</xdr:colOff>
      <xdr:row>3</xdr:row>
      <xdr:rowOff>45019</xdr:rowOff>
    </xdr:from>
    <xdr:to>
      <xdr:col>5</xdr:col>
      <xdr:colOff>304055</xdr:colOff>
      <xdr:row>3</xdr:row>
      <xdr:rowOff>153019</xdr:rowOff>
    </xdr:to>
    <mc:AlternateContent xmlns:mc="http://schemas.openxmlformats.org/markup-compatibility/2006">
      <mc:Choice xmlns:xdr14="http://schemas.microsoft.com/office/excel/2010/spreadsheetDrawing" Requires="xdr14">
        <xdr:contentPart xmlns:r="http://schemas.openxmlformats.org/officeDocument/2006/relationships" r:id="rId93">
          <xdr14:nvContentPartPr>
            <xdr14:cNvPr id="127" name="Ink 126">
              <a:extLst>
                <a:ext uri="{FF2B5EF4-FFF2-40B4-BE49-F238E27FC236}">
                  <a16:creationId xmlns:a16="http://schemas.microsoft.com/office/drawing/2014/main" id="{ED609CC8-2597-104A-F786-B1A4266860B6}"/>
                </a:ext>
              </a:extLst>
            </xdr14:cNvPr>
            <xdr14:cNvContentPartPr/>
          </xdr14:nvContentPartPr>
          <xdr14:nvPr macro=""/>
          <xdr14:xfrm>
            <a:off x="2896200" y="586440"/>
            <a:ext cx="50040" cy="108000"/>
          </xdr14:xfrm>
        </xdr:contentPart>
      </mc:Choice>
      <mc:Fallback>
        <xdr:pic>
          <xdr:nvPicPr>
            <xdr:cNvPr id="127" name="Ink 126">
              <a:extLst>
                <a:ext uri="{FF2B5EF4-FFF2-40B4-BE49-F238E27FC236}">
                  <a16:creationId xmlns:a16="http://schemas.microsoft.com/office/drawing/2014/main" id="{ED609CC8-2597-104A-F786-B1A4266860B6}"/>
                </a:ext>
              </a:extLst>
            </xdr:cNvPr>
            <xdr:cNvPicPr/>
          </xdr:nvPicPr>
          <xdr:blipFill>
            <a:blip xmlns:r="http://schemas.openxmlformats.org/officeDocument/2006/relationships" r:embed="rId94"/>
            <a:stretch>
              <a:fillRect/>
            </a:stretch>
          </xdr:blipFill>
          <xdr:spPr>
            <a:xfrm>
              <a:off x="2890080" y="580320"/>
              <a:ext cx="62280" cy="120240"/>
            </a:xfrm>
            <a:prstGeom prst="rect">
              <a:avLst/>
            </a:prstGeom>
          </xdr:spPr>
        </xdr:pic>
      </mc:Fallback>
    </mc:AlternateContent>
    <xdr:clientData/>
  </xdr:twoCellAnchor>
  <xdr:twoCellAnchor editAs="oneCell">
    <xdr:from>
      <xdr:col>5</xdr:col>
      <xdr:colOff>293533</xdr:colOff>
      <xdr:row>11</xdr:row>
      <xdr:rowOff>55351</xdr:rowOff>
    </xdr:from>
    <xdr:to>
      <xdr:col>5</xdr:col>
      <xdr:colOff>378657</xdr:colOff>
      <xdr:row>12</xdr:row>
      <xdr:rowOff>11400</xdr:rowOff>
    </xdr:to>
    <mc:AlternateContent xmlns:mc="http://schemas.openxmlformats.org/markup-compatibility/2006">
      <mc:Choice xmlns:xdr14="http://schemas.microsoft.com/office/excel/2010/spreadsheetDrawing" Requires="xdr14">
        <xdr:contentPart xmlns:r="http://schemas.openxmlformats.org/officeDocument/2006/relationships" r:id="rId95">
          <xdr14:nvContentPartPr>
            <xdr14:cNvPr id="140" name="Ink 139">
              <a:extLst>
                <a:ext uri="{FF2B5EF4-FFF2-40B4-BE49-F238E27FC236}">
                  <a16:creationId xmlns:a16="http://schemas.microsoft.com/office/drawing/2014/main" id="{C08A2EF0-C3B6-CE1F-7E0C-2F1ECD0A21C7}"/>
                </a:ext>
              </a:extLst>
            </xdr14:cNvPr>
            <xdr14:cNvContentPartPr/>
          </xdr14:nvContentPartPr>
          <xdr14:nvPr macro=""/>
          <xdr14:xfrm>
            <a:off x="2940480" y="2040562"/>
            <a:ext cx="80362" cy="131760"/>
          </xdr14:xfrm>
        </xdr:contentPart>
      </mc:Choice>
      <mc:Fallback>
        <xdr:pic>
          <xdr:nvPicPr>
            <xdr:cNvPr id="140" name="Ink 139">
              <a:extLst>
                <a:ext uri="{FF2B5EF4-FFF2-40B4-BE49-F238E27FC236}">
                  <a16:creationId xmlns:a16="http://schemas.microsoft.com/office/drawing/2014/main" id="{C08A2EF0-C3B6-CE1F-7E0C-2F1ECD0A21C7}"/>
                </a:ext>
              </a:extLst>
            </xdr:cNvPr>
            <xdr:cNvPicPr/>
          </xdr:nvPicPr>
          <xdr:blipFill>
            <a:blip xmlns:r="http://schemas.openxmlformats.org/officeDocument/2006/relationships" r:embed="rId96"/>
            <a:stretch>
              <a:fillRect/>
            </a:stretch>
          </xdr:blipFill>
          <xdr:spPr>
            <a:xfrm>
              <a:off x="2934381" y="2034459"/>
              <a:ext cx="92560" cy="143967"/>
            </a:xfrm>
            <a:prstGeom prst="rect">
              <a:avLst/>
            </a:prstGeom>
          </xdr:spPr>
        </xdr:pic>
      </mc:Fallback>
    </mc:AlternateContent>
    <xdr:clientData/>
  </xdr:twoCellAnchor>
  <xdr:twoCellAnchor editAs="oneCell">
    <xdr:from>
      <xdr:col>5</xdr:col>
      <xdr:colOff>258253</xdr:colOff>
      <xdr:row>7</xdr:row>
      <xdr:rowOff>56444</xdr:rowOff>
    </xdr:from>
    <xdr:to>
      <xdr:col>5</xdr:col>
      <xdr:colOff>429417</xdr:colOff>
      <xdr:row>10</xdr:row>
      <xdr:rowOff>144385</xdr:rowOff>
    </xdr:to>
    <mc:AlternateContent xmlns:mc="http://schemas.openxmlformats.org/markup-compatibility/2006">
      <mc:Choice xmlns:xdr14="http://schemas.microsoft.com/office/excel/2010/spreadsheetDrawing" Requires="xdr14">
        <xdr:contentPart xmlns:r="http://schemas.openxmlformats.org/officeDocument/2006/relationships" r:id="rId97">
          <xdr14:nvContentPartPr>
            <xdr14:cNvPr id="141" name="Ink 140">
              <a:extLst>
                <a:ext uri="{FF2B5EF4-FFF2-40B4-BE49-F238E27FC236}">
                  <a16:creationId xmlns:a16="http://schemas.microsoft.com/office/drawing/2014/main" id="{5C3C73AD-2CD2-4BA3-00D6-02163403059B}"/>
                </a:ext>
              </a:extLst>
            </xdr14:cNvPr>
            <xdr14:cNvContentPartPr/>
          </xdr14:nvContentPartPr>
          <xdr14:nvPr macro=""/>
          <xdr14:xfrm>
            <a:off x="2905200" y="1319760"/>
            <a:ext cx="166402" cy="629362"/>
          </xdr14:xfrm>
        </xdr:contentPart>
      </mc:Choice>
      <mc:Fallback>
        <xdr:pic>
          <xdr:nvPicPr>
            <xdr:cNvPr id="141" name="Ink 140">
              <a:extLst>
                <a:ext uri="{FF2B5EF4-FFF2-40B4-BE49-F238E27FC236}">
                  <a16:creationId xmlns:a16="http://schemas.microsoft.com/office/drawing/2014/main" id="{5C3C73AD-2CD2-4BA3-00D6-02163403059B}"/>
                </a:ext>
              </a:extLst>
            </xdr:cNvPr>
            <xdr:cNvPicPr/>
          </xdr:nvPicPr>
          <xdr:blipFill>
            <a:blip xmlns:r="http://schemas.openxmlformats.org/officeDocument/2006/relationships" r:embed="rId98"/>
            <a:stretch>
              <a:fillRect/>
            </a:stretch>
          </xdr:blipFill>
          <xdr:spPr>
            <a:xfrm>
              <a:off x="2899077" y="1313593"/>
              <a:ext cx="178648" cy="641695"/>
            </a:xfrm>
            <a:prstGeom prst="rect">
              <a:avLst/>
            </a:prstGeom>
          </xdr:spPr>
        </xdr:pic>
      </mc:Fallback>
    </mc:AlternateContent>
    <xdr:clientData/>
  </xdr:twoCellAnchor>
  <xdr:twoCellAnchor editAs="oneCell">
    <xdr:from>
      <xdr:col>5</xdr:col>
      <xdr:colOff>28933</xdr:colOff>
      <xdr:row>4</xdr:row>
      <xdr:rowOff>57227</xdr:rowOff>
    </xdr:from>
    <xdr:to>
      <xdr:col>5</xdr:col>
      <xdr:colOff>373453</xdr:colOff>
      <xdr:row>6</xdr:row>
      <xdr:rowOff>151958</xdr:rowOff>
    </xdr:to>
    <mc:AlternateContent xmlns:mc="http://schemas.openxmlformats.org/markup-compatibility/2006">
      <mc:Choice xmlns:xdr14="http://schemas.microsoft.com/office/excel/2010/spreadsheetDrawing" Requires="xdr14">
        <xdr:contentPart xmlns:r="http://schemas.openxmlformats.org/officeDocument/2006/relationships" r:id="rId99">
          <xdr14:nvContentPartPr>
            <xdr14:cNvPr id="142" name="Ink 141">
              <a:extLst>
                <a:ext uri="{FF2B5EF4-FFF2-40B4-BE49-F238E27FC236}">
                  <a16:creationId xmlns:a16="http://schemas.microsoft.com/office/drawing/2014/main" id="{4F18D085-3F75-F401-EA2E-F0D306D3F2F3}"/>
                </a:ext>
              </a:extLst>
            </xdr14:cNvPr>
            <xdr14:cNvContentPartPr/>
          </xdr14:nvContentPartPr>
          <xdr14:nvPr macro=""/>
          <xdr14:xfrm>
            <a:off x="2675880" y="779122"/>
            <a:ext cx="344520" cy="455678"/>
          </xdr14:xfrm>
        </xdr:contentPart>
      </mc:Choice>
      <mc:Fallback>
        <xdr:pic>
          <xdr:nvPicPr>
            <xdr:cNvPr id="142" name="Ink 141">
              <a:extLst>
                <a:ext uri="{FF2B5EF4-FFF2-40B4-BE49-F238E27FC236}">
                  <a16:creationId xmlns:a16="http://schemas.microsoft.com/office/drawing/2014/main" id="{4F18D085-3F75-F401-EA2E-F0D306D3F2F3}"/>
                </a:ext>
              </a:extLst>
            </xdr:cNvPr>
            <xdr:cNvPicPr/>
          </xdr:nvPicPr>
          <xdr:blipFill>
            <a:blip xmlns:r="http://schemas.openxmlformats.org/officeDocument/2006/relationships" r:embed="rId100"/>
            <a:stretch>
              <a:fillRect/>
            </a:stretch>
          </xdr:blipFill>
          <xdr:spPr>
            <a:xfrm>
              <a:off x="2669766" y="773003"/>
              <a:ext cx="356747" cy="467916"/>
            </a:xfrm>
            <a:prstGeom prst="rect">
              <a:avLst/>
            </a:prstGeom>
          </xdr:spPr>
        </xdr:pic>
      </mc:Fallback>
    </mc:AlternateContent>
    <xdr:clientData/>
  </xdr:twoCellAnchor>
  <xdr:twoCellAnchor editAs="oneCell">
    <xdr:from>
      <xdr:col>5</xdr:col>
      <xdr:colOff>8495</xdr:colOff>
      <xdr:row>1</xdr:row>
      <xdr:rowOff>77008</xdr:rowOff>
    </xdr:from>
    <xdr:to>
      <xdr:col>5</xdr:col>
      <xdr:colOff>313775</xdr:colOff>
      <xdr:row>2</xdr:row>
      <xdr:rowOff>151055</xdr:rowOff>
    </xdr:to>
    <mc:AlternateContent xmlns:mc="http://schemas.openxmlformats.org/markup-compatibility/2006">
      <mc:Choice xmlns:xdr14="http://schemas.microsoft.com/office/excel/2010/spreadsheetDrawing" Requires="xdr14">
        <xdr:contentPart xmlns:r="http://schemas.openxmlformats.org/officeDocument/2006/relationships" r:id="rId101">
          <xdr14:nvContentPartPr>
            <xdr14:cNvPr id="143" name="Ink 142">
              <a:extLst>
                <a:ext uri="{FF2B5EF4-FFF2-40B4-BE49-F238E27FC236}">
                  <a16:creationId xmlns:a16="http://schemas.microsoft.com/office/drawing/2014/main" id="{6F103717-C236-9CEF-05DC-058484608B20}"/>
                </a:ext>
              </a:extLst>
            </xdr14:cNvPr>
            <xdr14:cNvContentPartPr/>
          </xdr14:nvContentPartPr>
          <xdr14:nvPr macro=""/>
          <xdr14:xfrm>
            <a:off x="2655442" y="257482"/>
            <a:ext cx="305280" cy="254520"/>
          </xdr14:xfrm>
        </xdr:contentPart>
      </mc:Choice>
      <mc:Fallback>
        <xdr:pic>
          <xdr:nvPicPr>
            <xdr:cNvPr id="143" name="Ink 142">
              <a:extLst>
                <a:ext uri="{FF2B5EF4-FFF2-40B4-BE49-F238E27FC236}">
                  <a16:creationId xmlns:a16="http://schemas.microsoft.com/office/drawing/2014/main" id="{6F103717-C236-9CEF-05DC-058484608B20}"/>
                </a:ext>
              </a:extLst>
            </xdr:cNvPr>
            <xdr:cNvPicPr/>
          </xdr:nvPicPr>
          <xdr:blipFill>
            <a:blip xmlns:r="http://schemas.openxmlformats.org/officeDocument/2006/relationships" r:embed="rId102"/>
            <a:stretch>
              <a:fillRect/>
            </a:stretch>
          </xdr:blipFill>
          <xdr:spPr>
            <a:xfrm>
              <a:off x="2649219" y="251247"/>
              <a:ext cx="317725" cy="266989"/>
            </a:xfrm>
            <a:prstGeom prst="rect">
              <a:avLst/>
            </a:prstGeom>
          </xdr:spPr>
        </xdr:pic>
      </mc:Fallback>
    </mc:AlternateContent>
    <xdr:clientData/>
  </xdr:twoCellAnchor>
  <xdr:twoCellAnchor editAs="oneCell">
    <xdr:from>
      <xdr:col>11</xdr:col>
      <xdr:colOff>76430</xdr:colOff>
      <xdr:row>10</xdr:row>
      <xdr:rowOff>170943</xdr:rowOff>
    </xdr:from>
    <xdr:to>
      <xdr:col>13</xdr:col>
      <xdr:colOff>1357</xdr:colOff>
      <xdr:row>12</xdr:row>
      <xdr:rowOff>123000</xdr:rowOff>
    </xdr:to>
    <mc:AlternateContent xmlns:mc="http://schemas.openxmlformats.org/markup-compatibility/2006">
      <mc:Choice xmlns:xdr14="http://schemas.microsoft.com/office/excel/2010/spreadsheetDrawing" Requires="xdr14">
        <xdr:contentPart xmlns:r="http://schemas.openxmlformats.org/officeDocument/2006/relationships" r:id="rId103">
          <xdr14:nvContentPartPr>
            <xdr14:cNvPr id="153" name="Ink 152">
              <a:extLst>
                <a:ext uri="{FF2B5EF4-FFF2-40B4-BE49-F238E27FC236}">
                  <a16:creationId xmlns:a16="http://schemas.microsoft.com/office/drawing/2014/main" id="{1A15862A-9744-2B02-E68E-9E9B7571327C}"/>
                </a:ext>
              </a:extLst>
            </xdr14:cNvPr>
            <xdr14:cNvContentPartPr/>
          </xdr14:nvContentPartPr>
          <xdr14:nvPr macro=""/>
          <xdr14:xfrm>
            <a:off x="6603562" y="1975680"/>
            <a:ext cx="1213560" cy="308242"/>
          </xdr14:xfrm>
        </xdr:contentPart>
      </mc:Choice>
      <mc:Fallback>
        <xdr:pic>
          <xdr:nvPicPr>
            <xdr:cNvPr id="153" name="Ink 152">
              <a:extLst>
                <a:ext uri="{FF2B5EF4-FFF2-40B4-BE49-F238E27FC236}">
                  <a16:creationId xmlns:a16="http://schemas.microsoft.com/office/drawing/2014/main" id="{1A15862A-9744-2B02-E68E-9E9B7571327C}"/>
                </a:ext>
              </a:extLst>
            </xdr:cNvPr>
            <xdr:cNvPicPr/>
          </xdr:nvPicPr>
          <xdr:blipFill>
            <a:blip xmlns:r="http://schemas.openxmlformats.org/officeDocument/2006/relationships" r:embed="rId104"/>
            <a:stretch>
              <a:fillRect/>
            </a:stretch>
          </xdr:blipFill>
          <xdr:spPr>
            <a:xfrm>
              <a:off x="6597442" y="1969558"/>
              <a:ext cx="1225800" cy="320485"/>
            </a:xfrm>
            <a:prstGeom prst="rect">
              <a:avLst/>
            </a:prstGeom>
          </xdr:spPr>
        </xdr:pic>
      </mc:Fallback>
    </mc:AlternateContent>
    <xdr:clientData/>
  </xdr:twoCellAnchor>
  <xdr:twoCellAnchor editAs="oneCell">
    <xdr:from>
      <xdr:col>13</xdr:col>
      <xdr:colOff>190554</xdr:colOff>
      <xdr:row>11</xdr:row>
      <xdr:rowOff>38349</xdr:rowOff>
    </xdr:from>
    <xdr:to>
      <xdr:col>13</xdr:col>
      <xdr:colOff>305754</xdr:colOff>
      <xdr:row>11</xdr:row>
      <xdr:rowOff>171909</xdr:rowOff>
    </xdr:to>
    <mc:AlternateContent xmlns:mc="http://schemas.openxmlformats.org/markup-compatibility/2006">
      <mc:Choice xmlns:xdr14="http://schemas.microsoft.com/office/excel/2010/spreadsheetDrawing" Requires="xdr14">
        <xdr:contentPart xmlns:r="http://schemas.openxmlformats.org/officeDocument/2006/relationships" r:id="rId105">
          <xdr14:nvContentPartPr>
            <xdr14:cNvPr id="154" name="Ink 153">
              <a:extLst>
                <a:ext uri="{FF2B5EF4-FFF2-40B4-BE49-F238E27FC236}">
                  <a16:creationId xmlns:a16="http://schemas.microsoft.com/office/drawing/2014/main" id="{7FBA3449-BAEE-143E-40A3-467AC21F54AD}"/>
                </a:ext>
              </a:extLst>
            </xdr14:cNvPr>
            <xdr14:cNvContentPartPr/>
          </xdr14:nvContentPartPr>
          <xdr14:nvPr macro=""/>
          <xdr14:xfrm>
            <a:off x="8011080" y="2023560"/>
            <a:ext cx="115200" cy="133560"/>
          </xdr14:xfrm>
        </xdr:contentPart>
      </mc:Choice>
      <mc:Fallback>
        <xdr:pic>
          <xdr:nvPicPr>
            <xdr:cNvPr id="154" name="Ink 153">
              <a:extLst>
                <a:ext uri="{FF2B5EF4-FFF2-40B4-BE49-F238E27FC236}">
                  <a16:creationId xmlns:a16="http://schemas.microsoft.com/office/drawing/2014/main" id="{7FBA3449-BAEE-143E-40A3-467AC21F54AD}"/>
                </a:ext>
              </a:extLst>
            </xdr:cNvPr>
            <xdr:cNvPicPr/>
          </xdr:nvPicPr>
          <xdr:blipFill>
            <a:blip xmlns:r="http://schemas.openxmlformats.org/officeDocument/2006/relationships" r:embed="rId106"/>
            <a:stretch>
              <a:fillRect/>
            </a:stretch>
          </xdr:blipFill>
          <xdr:spPr>
            <a:xfrm>
              <a:off x="8004960" y="2017440"/>
              <a:ext cx="127440" cy="145800"/>
            </a:xfrm>
            <a:prstGeom prst="rect">
              <a:avLst/>
            </a:prstGeom>
          </xdr:spPr>
        </xdr:pic>
      </mc:Fallback>
    </mc:AlternateContent>
    <xdr:clientData/>
  </xdr:twoCellAnchor>
  <xdr:twoCellAnchor editAs="oneCell">
    <xdr:from>
      <xdr:col>11</xdr:col>
      <xdr:colOff>123590</xdr:colOff>
      <xdr:row>12</xdr:row>
      <xdr:rowOff>153076</xdr:rowOff>
    </xdr:from>
    <xdr:to>
      <xdr:col>13</xdr:col>
      <xdr:colOff>87953</xdr:colOff>
      <xdr:row>14</xdr:row>
      <xdr:rowOff>20450</xdr:rowOff>
    </xdr:to>
    <mc:AlternateContent xmlns:mc="http://schemas.openxmlformats.org/markup-compatibility/2006">
      <mc:Choice xmlns:xdr14="http://schemas.microsoft.com/office/excel/2010/spreadsheetDrawing" Requires="xdr14">
        <xdr:contentPart xmlns:r="http://schemas.openxmlformats.org/officeDocument/2006/relationships" r:id="rId107">
          <xdr14:nvContentPartPr>
            <xdr14:cNvPr id="165" name="Ink 164">
              <a:extLst>
                <a:ext uri="{FF2B5EF4-FFF2-40B4-BE49-F238E27FC236}">
                  <a16:creationId xmlns:a16="http://schemas.microsoft.com/office/drawing/2014/main" id="{6D6E586D-92AE-0B05-C162-0CAA1982657C}"/>
                </a:ext>
              </a:extLst>
            </xdr14:cNvPr>
            <xdr14:cNvContentPartPr/>
          </xdr14:nvContentPartPr>
          <xdr14:nvPr macro=""/>
          <xdr14:xfrm>
            <a:off x="6650722" y="2318760"/>
            <a:ext cx="1257758" cy="228322"/>
          </xdr14:xfrm>
        </xdr:contentPart>
      </mc:Choice>
      <mc:Fallback>
        <xdr:pic>
          <xdr:nvPicPr>
            <xdr:cNvPr id="165" name="Ink 164">
              <a:extLst>
                <a:ext uri="{FF2B5EF4-FFF2-40B4-BE49-F238E27FC236}">
                  <a16:creationId xmlns:a16="http://schemas.microsoft.com/office/drawing/2014/main" id="{6D6E586D-92AE-0B05-C162-0CAA1982657C}"/>
                </a:ext>
              </a:extLst>
            </xdr:cNvPr>
            <xdr:cNvPicPr/>
          </xdr:nvPicPr>
          <xdr:blipFill>
            <a:blip xmlns:r="http://schemas.openxmlformats.org/officeDocument/2006/relationships" r:embed="rId108"/>
            <a:stretch>
              <a:fillRect/>
            </a:stretch>
          </xdr:blipFill>
          <xdr:spPr>
            <a:xfrm>
              <a:off x="6644602" y="2312520"/>
              <a:ext cx="1269997" cy="240803"/>
            </a:xfrm>
            <a:prstGeom prst="rect">
              <a:avLst/>
            </a:prstGeom>
          </xdr:spPr>
        </xdr:pic>
      </mc:Fallback>
    </mc:AlternateContent>
    <xdr:clientData/>
  </xdr:twoCellAnchor>
  <xdr:twoCellAnchor editAs="oneCell">
    <xdr:from>
      <xdr:col>11</xdr:col>
      <xdr:colOff>83548</xdr:colOff>
      <xdr:row>12</xdr:row>
      <xdr:rowOff>95476</xdr:rowOff>
    </xdr:from>
    <xdr:to>
      <xdr:col>14</xdr:col>
      <xdr:colOff>601258</xdr:colOff>
      <xdr:row>15</xdr:row>
      <xdr:rowOff>112939</xdr:rowOff>
    </xdr:to>
    <mc:AlternateContent xmlns:mc="http://schemas.openxmlformats.org/markup-compatibility/2006">
      <mc:Choice xmlns:xdr14="http://schemas.microsoft.com/office/excel/2010/spreadsheetDrawing" Requires="xdr14">
        <xdr:contentPart xmlns:r="http://schemas.openxmlformats.org/officeDocument/2006/relationships" r:id="rId109">
          <xdr14:nvContentPartPr>
            <xdr14:cNvPr id="184" name="Ink 183">
              <a:extLst>
                <a:ext uri="{FF2B5EF4-FFF2-40B4-BE49-F238E27FC236}">
                  <a16:creationId xmlns:a16="http://schemas.microsoft.com/office/drawing/2014/main" id="{AA69DC83-0C09-30F6-657C-EEAA48BA7760}"/>
                </a:ext>
              </a:extLst>
            </xdr14:cNvPr>
            <xdr14:cNvContentPartPr/>
          </xdr14:nvContentPartPr>
          <xdr14:nvPr macro=""/>
          <xdr14:xfrm>
            <a:off x="6610680" y="2261160"/>
            <a:ext cx="2457802" cy="554122"/>
          </xdr14:xfrm>
        </xdr:contentPart>
      </mc:Choice>
      <mc:Fallback>
        <xdr:pic>
          <xdr:nvPicPr>
            <xdr:cNvPr id="184" name="Ink 183">
              <a:extLst>
                <a:ext uri="{FF2B5EF4-FFF2-40B4-BE49-F238E27FC236}">
                  <a16:creationId xmlns:a16="http://schemas.microsoft.com/office/drawing/2014/main" id="{AA69DC83-0C09-30F6-657C-EEAA48BA7760}"/>
                </a:ext>
              </a:extLst>
            </xdr:cNvPr>
            <xdr:cNvPicPr/>
          </xdr:nvPicPr>
          <xdr:blipFill>
            <a:blip xmlns:r="http://schemas.openxmlformats.org/officeDocument/2006/relationships" r:embed="rId110"/>
            <a:stretch>
              <a:fillRect/>
            </a:stretch>
          </xdr:blipFill>
          <xdr:spPr>
            <a:xfrm>
              <a:off x="6604560" y="2255039"/>
              <a:ext cx="2470042" cy="566364"/>
            </a:xfrm>
            <a:prstGeom prst="rect">
              <a:avLst/>
            </a:prstGeom>
          </xdr:spPr>
        </xdr:pic>
      </mc:Fallback>
    </mc:AlternateContent>
    <xdr:clientData/>
  </xdr:twoCellAnchor>
  <xdr:twoCellAnchor editAs="oneCell">
    <xdr:from>
      <xdr:col>13</xdr:col>
      <xdr:colOff>227634</xdr:colOff>
      <xdr:row>14</xdr:row>
      <xdr:rowOff>55010</xdr:rowOff>
    </xdr:from>
    <xdr:to>
      <xdr:col>14</xdr:col>
      <xdr:colOff>247739</xdr:colOff>
      <xdr:row>15</xdr:row>
      <xdr:rowOff>95217</xdr:rowOff>
    </xdr:to>
    <mc:AlternateContent xmlns:mc="http://schemas.openxmlformats.org/markup-compatibility/2006">
      <mc:Choice xmlns:xdr14="http://schemas.microsoft.com/office/excel/2010/spreadsheetDrawing" Requires="xdr14">
        <xdr:contentPart xmlns:r="http://schemas.openxmlformats.org/officeDocument/2006/relationships" r:id="rId111">
          <xdr14:nvContentPartPr>
            <xdr14:cNvPr id="187" name="Ink 186">
              <a:extLst>
                <a:ext uri="{FF2B5EF4-FFF2-40B4-BE49-F238E27FC236}">
                  <a16:creationId xmlns:a16="http://schemas.microsoft.com/office/drawing/2014/main" id="{5DCCCC1B-529B-4763-4770-1394B188DE07}"/>
                </a:ext>
              </a:extLst>
            </xdr14:cNvPr>
            <xdr14:cNvContentPartPr/>
          </xdr14:nvContentPartPr>
          <xdr14:nvPr macro=""/>
          <xdr14:xfrm>
            <a:off x="8048160" y="2581642"/>
            <a:ext cx="666802" cy="220680"/>
          </xdr14:xfrm>
        </xdr:contentPart>
      </mc:Choice>
      <mc:Fallback>
        <xdr:pic>
          <xdr:nvPicPr>
            <xdr:cNvPr id="187" name="Ink 186">
              <a:extLst>
                <a:ext uri="{FF2B5EF4-FFF2-40B4-BE49-F238E27FC236}">
                  <a16:creationId xmlns:a16="http://schemas.microsoft.com/office/drawing/2014/main" id="{5DCCCC1B-529B-4763-4770-1394B188DE07}"/>
                </a:ext>
              </a:extLst>
            </xdr:cNvPr>
            <xdr:cNvPicPr/>
          </xdr:nvPicPr>
          <xdr:blipFill>
            <a:blip xmlns:r="http://schemas.openxmlformats.org/officeDocument/2006/relationships" r:embed="rId112"/>
            <a:stretch>
              <a:fillRect/>
            </a:stretch>
          </xdr:blipFill>
          <xdr:spPr>
            <a:xfrm>
              <a:off x="8042043" y="2575389"/>
              <a:ext cx="679037" cy="233185"/>
            </a:xfrm>
            <a:prstGeom prst="rect">
              <a:avLst/>
            </a:prstGeom>
          </xdr:spPr>
        </xdr:pic>
      </mc:Fallback>
    </mc:AlternateContent>
    <xdr:clientData/>
  </xdr:twoCellAnchor>
  <xdr:twoCellAnchor editAs="oneCell">
    <xdr:from>
      <xdr:col>8</xdr:col>
      <xdr:colOff>4763</xdr:colOff>
      <xdr:row>16</xdr:row>
      <xdr:rowOff>152400</xdr:rowOff>
    </xdr:from>
    <xdr:to>
      <xdr:col>11</xdr:col>
      <xdr:colOff>52666</xdr:colOff>
      <xdr:row>18</xdr:row>
      <xdr:rowOff>69436</xdr:rowOff>
    </xdr:to>
    <xdr:pic>
      <xdr:nvPicPr>
        <xdr:cNvPr id="188" name="Picture 187">
          <a:extLst>
            <a:ext uri="{FF2B5EF4-FFF2-40B4-BE49-F238E27FC236}">
              <a16:creationId xmlns:a16="http://schemas.microsoft.com/office/drawing/2014/main" id="{4D12C494-6499-077C-5E0E-374167EE6E37}"/>
            </a:ext>
          </a:extLst>
        </xdr:cNvPr>
        <xdr:cNvPicPr>
          <a:picLocks noChangeAspect="1"/>
        </xdr:cNvPicPr>
      </xdr:nvPicPr>
      <xdr:blipFill>
        <a:blip xmlns:r="http://schemas.openxmlformats.org/officeDocument/2006/relationships" r:embed="rId113"/>
        <a:stretch>
          <a:fillRect/>
        </a:stretch>
      </xdr:blipFill>
      <xdr:spPr>
        <a:xfrm>
          <a:off x="5687106" y="3026229"/>
          <a:ext cx="1991003" cy="2762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232317</xdr:colOff>
      <xdr:row>7</xdr:row>
      <xdr:rowOff>9293</xdr:rowOff>
    </xdr:from>
    <xdr:to>
      <xdr:col>7</xdr:col>
      <xdr:colOff>560030</xdr:colOff>
      <xdr:row>8</xdr:row>
      <xdr:rowOff>85296</xdr:rowOff>
    </xdr:to>
    <xdr:pic>
      <xdr:nvPicPr>
        <xdr:cNvPr id="2" name="Picture 1">
          <a:extLst>
            <a:ext uri="{FF2B5EF4-FFF2-40B4-BE49-F238E27FC236}">
              <a16:creationId xmlns:a16="http://schemas.microsoft.com/office/drawing/2014/main" id="{3147128E-3532-4854-C204-485B5E6D7B05}"/>
            </a:ext>
          </a:extLst>
        </xdr:cNvPr>
        <xdr:cNvPicPr>
          <a:picLocks noChangeAspect="1"/>
        </xdr:cNvPicPr>
      </xdr:nvPicPr>
      <xdr:blipFill>
        <a:blip xmlns:r="http://schemas.openxmlformats.org/officeDocument/2006/relationships" r:embed="rId1"/>
        <a:stretch>
          <a:fillRect/>
        </a:stretch>
      </xdr:blipFill>
      <xdr:spPr>
        <a:xfrm>
          <a:off x="3498695" y="1277744"/>
          <a:ext cx="2648320" cy="257211"/>
        </a:xfrm>
        <a:prstGeom prst="rect">
          <a:avLst/>
        </a:prstGeom>
      </xdr:spPr>
    </xdr:pic>
    <xdr:clientData/>
  </xdr:twoCellAnchor>
  <xdr:twoCellAnchor editAs="oneCell">
    <xdr:from>
      <xdr:col>4</xdr:col>
      <xdr:colOff>54357</xdr:colOff>
      <xdr:row>20</xdr:row>
      <xdr:rowOff>26276</xdr:rowOff>
    </xdr:from>
    <xdr:to>
      <xdr:col>7</xdr:col>
      <xdr:colOff>478440</xdr:colOff>
      <xdr:row>21</xdr:row>
      <xdr:rowOff>113844</xdr:rowOff>
    </xdr:to>
    <xdr:pic>
      <xdr:nvPicPr>
        <xdr:cNvPr id="3" name="Picture 2">
          <a:extLst>
            <a:ext uri="{FF2B5EF4-FFF2-40B4-BE49-F238E27FC236}">
              <a16:creationId xmlns:a16="http://schemas.microsoft.com/office/drawing/2014/main" id="{1B720B64-1B97-E713-F0E6-5C2D434EB531}"/>
            </a:ext>
          </a:extLst>
        </xdr:cNvPr>
        <xdr:cNvPicPr>
          <a:picLocks noChangeAspect="1"/>
        </xdr:cNvPicPr>
      </xdr:nvPicPr>
      <xdr:blipFill>
        <a:blip xmlns:r="http://schemas.openxmlformats.org/officeDocument/2006/relationships" r:embed="rId2"/>
        <a:stretch>
          <a:fillRect/>
        </a:stretch>
      </xdr:blipFill>
      <xdr:spPr>
        <a:xfrm>
          <a:off x="3325702" y="3704897"/>
          <a:ext cx="2757872" cy="271499"/>
        </a:xfrm>
        <a:prstGeom prst="rect">
          <a:avLst/>
        </a:prstGeom>
      </xdr:spPr>
    </xdr:pic>
    <xdr:clientData/>
  </xdr:twoCellAnchor>
  <xdr:twoCellAnchor editAs="oneCell">
    <xdr:from>
      <xdr:col>5</xdr:col>
      <xdr:colOff>34651</xdr:colOff>
      <xdr:row>21</xdr:row>
      <xdr:rowOff>168986</xdr:rowOff>
    </xdr:from>
    <xdr:to>
      <xdr:col>12</xdr:col>
      <xdr:colOff>340787</xdr:colOff>
      <xdr:row>23</xdr:row>
      <xdr:rowOff>77385</xdr:rowOff>
    </xdr:to>
    <xdr:pic>
      <xdr:nvPicPr>
        <xdr:cNvPr id="5" name="Picture 4">
          <a:extLst>
            <a:ext uri="{FF2B5EF4-FFF2-40B4-BE49-F238E27FC236}">
              <a16:creationId xmlns:a16="http://schemas.microsoft.com/office/drawing/2014/main" id="{B7B97B66-70FD-94F2-66A5-BF29C526937C}"/>
            </a:ext>
          </a:extLst>
        </xdr:cNvPr>
        <xdr:cNvPicPr>
          <a:picLocks noChangeAspect="1"/>
        </xdr:cNvPicPr>
      </xdr:nvPicPr>
      <xdr:blipFill>
        <a:blip xmlns:r="http://schemas.openxmlformats.org/officeDocument/2006/relationships" r:embed="rId3"/>
        <a:stretch>
          <a:fillRect/>
        </a:stretch>
      </xdr:blipFill>
      <xdr:spPr>
        <a:xfrm>
          <a:off x="3956323" y="4031538"/>
          <a:ext cx="4858427" cy="271499"/>
        </a:xfrm>
        <a:prstGeom prst="rect">
          <a:avLst/>
        </a:prstGeom>
      </xdr:spPr>
    </xdr:pic>
    <xdr:clientData/>
  </xdr:twoCellAnchor>
  <xdr:twoCellAnchor editAs="oneCell">
    <xdr:from>
      <xdr:col>4</xdr:col>
      <xdr:colOff>640145</xdr:colOff>
      <xdr:row>23</xdr:row>
      <xdr:rowOff>167180</xdr:rowOff>
    </xdr:from>
    <xdr:to>
      <xdr:col>11</xdr:col>
      <xdr:colOff>553946</xdr:colOff>
      <xdr:row>25</xdr:row>
      <xdr:rowOff>75579</xdr:rowOff>
    </xdr:to>
    <xdr:pic>
      <xdr:nvPicPr>
        <xdr:cNvPr id="6" name="Picture 5">
          <a:extLst>
            <a:ext uri="{FF2B5EF4-FFF2-40B4-BE49-F238E27FC236}">
              <a16:creationId xmlns:a16="http://schemas.microsoft.com/office/drawing/2014/main" id="{55225143-C92C-8F5D-2345-845914298A96}"/>
            </a:ext>
          </a:extLst>
        </xdr:cNvPr>
        <xdr:cNvPicPr>
          <a:picLocks noChangeAspect="1"/>
        </xdr:cNvPicPr>
      </xdr:nvPicPr>
      <xdr:blipFill>
        <a:blip xmlns:r="http://schemas.openxmlformats.org/officeDocument/2006/relationships" r:embed="rId3"/>
        <a:stretch>
          <a:fillRect/>
        </a:stretch>
      </xdr:blipFill>
      <xdr:spPr>
        <a:xfrm>
          <a:off x="3911490" y="4397594"/>
          <a:ext cx="4848902" cy="271499"/>
        </a:xfrm>
        <a:prstGeom prst="rect">
          <a:avLst/>
        </a:prstGeom>
      </xdr:spPr>
    </xdr:pic>
    <xdr:clientData/>
  </xdr:twoCellAnchor>
  <xdr:twoCellAnchor editAs="oneCell">
    <xdr:from>
      <xdr:col>6</xdr:col>
      <xdr:colOff>32846</xdr:colOff>
      <xdr:row>29</xdr:row>
      <xdr:rowOff>177362</xdr:rowOff>
    </xdr:from>
    <xdr:to>
      <xdr:col>10</xdr:col>
      <xdr:colOff>494250</xdr:colOff>
      <xdr:row>31</xdr:row>
      <xdr:rowOff>28603</xdr:rowOff>
    </xdr:to>
    <xdr:pic>
      <xdr:nvPicPr>
        <xdr:cNvPr id="8" name="Picture 7">
          <a:extLst>
            <a:ext uri="{FF2B5EF4-FFF2-40B4-BE49-F238E27FC236}">
              <a16:creationId xmlns:a16="http://schemas.microsoft.com/office/drawing/2014/main" id="{93980ED6-F575-9C30-76C4-DE4AC749CA6D}"/>
            </a:ext>
          </a:extLst>
        </xdr:cNvPr>
        <xdr:cNvPicPr>
          <a:picLocks noChangeAspect="1"/>
        </xdr:cNvPicPr>
      </xdr:nvPicPr>
      <xdr:blipFill>
        <a:blip xmlns:r="http://schemas.openxmlformats.org/officeDocument/2006/relationships" r:embed="rId4"/>
        <a:stretch>
          <a:fillRect/>
        </a:stretch>
      </xdr:blipFill>
      <xdr:spPr>
        <a:xfrm>
          <a:off x="4604846" y="5511362"/>
          <a:ext cx="3057952" cy="214341"/>
        </a:xfrm>
        <a:prstGeom prst="rect">
          <a:avLst/>
        </a:prstGeom>
      </xdr:spPr>
    </xdr:pic>
    <xdr:clientData/>
  </xdr:twoCellAnchor>
  <xdr:twoCellAnchor editAs="oneCell">
    <xdr:from>
      <xdr:col>6</xdr:col>
      <xdr:colOff>60926</xdr:colOff>
      <xdr:row>31</xdr:row>
      <xdr:rowOff>144517</xdr:rowOff>
    </xdr:from>
    <xdr:to>
      <xdr:col>11</xdr:col>
      <xdr:colOff>391186</xdr:colOff>
      <xdr:row>33</xdr:row>
      <xdr:rowOff>124365</xdr:rowOff>
    </xdr:to>
    <xdr:pic>
      <xdr:nvPicPr>
        <xdr:cNvPr id="10" name="Picture 9">
          <a:extLst>
            <a:ext uri="{FF2B5EF4-FFF2-40B4-BE49-F238E27FC236}">
              <a16:creationId xmlns:a16="http://schemas.microsoft.com/office/drawing/2014/main" id="{60F90339-7A5D-DB16-3D79-3C8E9C2E57B8}"/>
            </a:ext>
          </a:extLst>
        </xdr:cNvPr>
        <xdr:cNvPicPr>
          <a:picLocks noChangeAspect="1"/>
        </xdr:cNvPicPr>
      </xdr:nvPicPr>
      <xdr:blipFill>
        <a:blip xmlns:r="http://schemas.openxmlformats.org/officeDocument/2006/relationships" r:embed="rId5"/>
        <a:stretch>
          <a:fillRect/>
        </a:stretch>
      </xdr:blipFill>
      <xdr:spPr>
        <a:xfrm>
          <a:off x="4632926" y="5846379"/>
          <a:ext cx="3581899" cy="3477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491288</xdr:colOff>
      <xdr:row>23</xdr:row>
      <xdr:rowOff>135354</xdr:rowOff>
    </xdr:from>
    <xdr:to>
      <xdr:col>7</xdr:col>
      <xdr:colOff>532386</xdr:colOff>
      <xdr:row>25</xdr:row>
      <xdr:rowOff>79250</xdr:rowOff>
    </xdr:to>
    <xdr:pic>
      <xdr:nvPicPr>
        <xdr:cNvPr id="2" name="Picture 1">
          <a:extLst>
            <a:ext uri="{FF2B5EF4-FFF2-40B4-BE49-F238E27FC236}">
              <a16:creationId xmlns:a16="http://schemas.microsoft.com/office/drawing/2014/main" id="{C5C455A4-545D-4323-EC2A-E36376437C85}"/>
            </a:ext>
          </a:extLst>
        </xdr:cNvPr>
        <xdr:cNvPicPr>
          <a:picLocks noChangeAspect="1"/>
        </xdr:cNvPicPr>
      </xdr:nvPicPr>
      <xdr:blipFill>
        <a:blip xmlns:r="http://schemas.openxmlformats.org/officeDocument/2006/relationships" r:embed="rId1"/>
        <a:stretch>
          <a:fillRect/>
        </a:stretch>
      </xdr:blipFill>
      <xdr:spPr>
        <a:xfrm>
          <a:off x="2260933" y="4286249"/>
          <a:ext cx="3515216" cy="304843"/>
        </a:xfrm>
        <a:prstGeom prst="rect">
          <a:avLst/>
        </a:prstGeom>
      </xdr:spPr>
    </xdr:pic>
    <xdr:clientData/>
  </xdr:twoCellAnchor>
  <xdr:twoCellAnchor editAs="oneCell">
    <xdr:from>
      <xdr:col>2</xdr:col>
      <xdr:colOff>481264</xdr:colOff>
      <xdr:row>25</xdr:row>
      <xdr:rowOff>80211</xdr:rowOff>
    </xdr:from>
    <xdr:to>
      <xdr:col>11</xdr:col>
      <xdr:colOff>331442</xdr:colOff>
      <xdr:row>26</xdr:row>
      <xdr:rowOff>156948</xdr:rowOff>
    </xdr:to>
    <xdr:pic>
      <xdr:nvPicPr>
        <xdr:cNvPr id="3" name="Picture 2">
          <a:extLst>
            <a:ext uri="{FF2B5EF4-FFF2-40B4-BE49-F238E27FC236}">
              <a16:creationId xmlns:a16="http://schemas.microsoft.com/office/drawing/2014/main" id="{1A927BEE-63F1-1884-95C8-8AC5CFC8417C}"/>
            </a:ext>
          </a:extLst>
        </xdr:cNvPr>
        <xdr:cNvPicPr>
          <a:picLocks noChangeAspect="1"/>
        </xdr:cNvPicPr>
      </xdr:nvPicPr>
      <xdr:blipFill>
        <a:blip xmlns:r="http://schemas.openxmlformats.org/officeDocument/2006/relationships" r:embed="rId2"/>
        <a:stretch>
          <a:fillRect/>
        </a:stretch>
      </xdr:blipFill>
      <xdr:spPr>
        <a:xfrm>
          <a:off x="2250909" y="4592053"/>
          <a:ext cx="5911086" cy="25721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16</xdr:col>
      <xdr:colOff>304800</xdr:colOff>
      <xdr:row>4</xdr:row>
      <xdr:rowOff>179614</xdr:rowOff>
    </xdr:from>
    <xdr:to>
      <xdr:col>18</xdr:col>
      <xdr:colOff>684379</xdr:colOff>
      <xdr:row>6</xdr:row>
      <xdr:rowOff>20438</xdr:rowOff>
    </xdr:to>
    <xdr:pic>
      <xdr:nvPicPr>
        <xdr:cNvPr id="2" name="Picture 1">
          <a:extLst>
            <a:ext uri="{FF2B5EF4-FFF2-40B4-BE49-F238E27FC236}">
              <a16:creationId xmlns:a16="http://schemas.microsoft.com/office/drawing/2014/main" id="{719E3D66-2259-C019-329E-38135A8A7143}"/>
            </a:ext>
          </a:extLst>
        </xdr:cNvPr>
        <xdr:cNvPicPr>
          <a:picLocks noChangeAspect="1"/>
        </xdr:cNvPicPr>
      </xdr:nvPicPr>
      <xdr:blipFill>
        <a:blip xmlns:r="http://schemas.openxmlformats.org/officeDocument/2006/relationships" r:embed="rId1"/>
        <a:stretch>
          <a:fillRect/>
        </a:stretch>
      </xdr:blipFill>
      <xdr:spPr>
        <a:xfrm>
          <a:off x="6270171" y="898071"/>
          <a:ext cx="1676634" cy="200053"/>
        </a:xfrm>
        <a:prstGeom prst="rect">
          <a:avLst/>
        </a:prstGeom>
      </xdr:spPr>
    </xdr:pic>
    <xdr:clientData/>
  </xdr:twoCellAnchor>
  <xdr:twoCellAnchor editAs="oneCell">
    <xdr:from>
      <xdr:col>2</xdr:col>
      <xdr:colOff>617963</xdr:colOff>
      <xdr:row>23</xdr:row>
      <xdr:rowOff>120805</xdr:rowOff>
    </xdr:from>
    <xdr:to>
      <xdr:col>15</xdr:col>
      <xdr:colOff>19980</xdr:colOff>
      <xdr:row>25</xdr:row>
      <xdr:rowOff>10837</xdr:rowOff>
    </xdr:to>
    <xdr:pic>
      <xdr:nvPicPr>
        <xdr:cNvPr id="3" name="Picture 2">
          <a:extLst>
            <a:ext uri="{FF2B5EF4-FFF2-40B4-BE49-F238E27FC236}">
              <a16:creationId xmlns:a16="http://schemas.microsoft.com/office/drawing/2014/main" id="{56D1A905-E71F-6451-CDB4-6DD160DE28CF}"/>
            </a:ext>
          </a:extLst>
        </xdr:cNvPr>
        <xdr:cNvPicPr>
          <a:picLocks noChangeAspect="1"/>
        </xdr:cNvPicPr>
      </xdr:nvPicPr>
      <xdr:blipFill>
        <a:blip xmlns:r="http://schemas.openxmlformats.org/officeDocument/2006/relationships" r:embed="rId2"/>
        <a:stretch>
          <a:fillRect/>
        </a:stretch>
      </xdr:blipFill>
      <xdr:spPr>
        <a:xfrm>
          <a:off x="1909646" y="4288573"/>
          <a:ext cx="5501454" cy="247685"/>
        </a:xfrm>
        <a:prstGeom prst="rect">
          <a:avLst/>
        </a:prstGeom>
      </xdr:spPr>
    </xdr:pic>
    <xdr:clientData/>
  </xdr:twoCellAnchor>
  <xdr:twoCellAnchor editAs="oneCell">
    <xdr:from>
      <xdr:col>0</xdr:col>
      <xdr:colOff>555843</xdr:colOff>
      <xdr:row>38</xdr:row>
      <xdr:rowOff>62338</xdr:rowOff>
    </xdr:from>
    <xdr:to>
      <xdr:col>17</xdr:col>
      <xdr:colOff>198932</xdr:colOff>
      <xdr:row>39</xdr:row>
      <xdr:rowOff>142371</xdr:rowOff>
    </xdr:to>
    <xdr:pic>
      <xdr:nvPicPr>
        <xdr:cNvPr id="4" name="Picture 3">
          <a:extLst>
            <a:ext uri="{FF2B5EF4-FFF2-40B4-BE49-F238E27FC236}">
              <a16:creationId xmlns:a16="http://schemas.microsoft.com/office/drawing/2014/main" id="{FE59235B-2ADC-1347-C02E-17BE20C546A8}"/>
            </a:ext>
          </a:extLst>
        </xdr:cNvPr>
        <xdr:cNvPicPr>
          <a:picLocks noChangeAspect="1"/>
        </xdr:cNvPicPr>
      </xdr:nvPicPr>
      <xdr:blipFill>
        <a:blip xmlns:r="http://schemas.openxmlformats.org/officeDocument/2006/relationships" r:embed="rId3"/>
        <a:stretch>
          <a:fillRect/>
        </a:stretch>
      </xdr:blipFill>
      <xdr:spPr>
        <a:xfrm>
          <a:off x="555843" y="7461759"/>
          <a:ext cx="8556735" cy="25574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70185</xdr:colOff>
      <xdr:row>12</xdr:row>
      <xdr:rowOff>34842</xdr:rowOff>
    </xdr:from>
    <xdr:to>
      <xdr:col>3</xdr:col>
      <xdr:colOff>1505188</xdr:colOff>
      <xdr:row>13</xdr:row>
      <xdr:rowOff>116341</xdr:rowOff>
    </xdr:to>
    <xdr:pic>
      <xdr:nvPicPr>
        <xdr:cNvPr id="2" name="Picture 1">
          <a:extLst>
            <a:ext uri="{FF2B5EF4-FFF2-40B4-BE49-F238E27FC236}">
              <a16:creationId xmlns:a16="http://schemas.microsoft.com/office/drawing/2014/main" id="{406D6EBE-114C-122F-89AD-55DC6378F7B9}"/>
            </a:ext>
          </a:extLst>
        </xdr:cNvPr>
        <xdr:cNvPicPr>
          <a:picLocks noChangeAspect="1"/>
        </xdr:cNvPicPr>
      </xdr:nvPicPr>
      <xdr:blipFill>
        <a:blip xmlns:r="http://schemas.openxmlformats.org/officeDocument/2006/relationships" r:embed="rId1"/>
        <a:stretch>
          <a:fillRect/>
        </a:stretch>
      </xdr:blipFill>
      <xdr:spPr>
        <a:xfrm>
          <a:off x="716882" y="2200526"/>
          <a:ext cx="3510451" cy="257211"/>
        </a:xfrm>
        <a:prstGeom prst="rect">
          <a:avLst/>
        </a:prstGeom>
      </xdr:spPr>
    </xdr:pic>
    <xdr:clientData/>
  </xdr:twoCellAnchor>
  <xdr:twoCellAnchor editAs="oneCell">
    <xdr:from>
      <xdr:col>6</xdr:col>
      <xdr:colOff>5013</xdr:colOff>
      <xdr:row>12</xdr:row>
      <xdr:rowOff>5014</xdr:rowOff>
    </xdr:from>
    <xdr:to>
      <xdr:col>11</xdr:col>
      <xdr:colOff>153898</xdr:colOff>
      <xdr:row>13</xdr:row>
      <xdr:rowOff>57934</xdr:rowOff>
    </xdr:to>
    <xdr:pic>
      <xdr:nvPicPr>
        <xdr:cNvPr id="3" name="Picture 2">
          <a:extLst>
            <a:ext uri="{FF2B5EF4-FFF2-40B4-BE49-F238E27FC236}">
              <a16:creationId xmlns:a16="http://schemas.microsoft.com/office/drawing/2014/main" id="{BABDCBD6-BD18-72FF-96BD-9D2E2B2ADC9B}"/>
            </a:ext>
          </a:extLst>
        </xdr:cNvPr>
        <xdr:cNvPicPr>
          <a:picLocks noChangeAspect="1"/>
        </xdr:cNvPicPr>
      </xdr:nvPicPr>
      <xdr:blipFill>
        <a:blip xmlns:r="http://schemas.openxmlformats.org/officeDocument/2006/relationships" r:embed="rId2"/>
        <a:stretch>
          <a:fillRect/>
        </a:stretch>
      </xdr:blipFill>
      <xdr:spPr>
        <a:xfrm>
          <a:off x="5143500" y="2170698"/>
          <a:ext cx="3558083" cy="22863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13</xdr:col>
      <xdr:colOff>274560</xdr:colOff>
      <xdr:row>10</xdr:row>
      <xdr:rowOff>91029</xdr:rowOff>
    </xdr:from>
    <xdr:to>
      <xdr:col>13</xdr:col>
      <xdr:colOff>335400</xdr:colOff>
      <xdr:row>10</xdr:row>
      <xdr:rowOff>145111</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2" name="Ink 1">
              <a:extLst>
                <a:ext uri="{FF2B5EF4-FFF2-40B4-BE49-F238E27FC236}">
                  <a16:creationId xmlns:a16="http://schemas.microsoft.com/office/drawing/2014/main" id="{BF65CE98-51BB-3788-D371-785475CA89CF}"/>
                </a:ext>
              </a:extLst>
            </xdr14:cNvPr>
            <xdr14:cNvContentPartPr/>
          </xdr14:nvContentPartPr>
          <xdr14:nvPr macro=""/>
          <xdr14:xfrm>
            <a:off x="8656560" y="1922760"/>
            <a:ext cx="60840" cy="49320"/>
          </xdr14:xfrm>
        </xdr:contentPart>
      </mc:Choice>
      <mc:Fallback>
        <xdr:pic>
          <xdr:nvPicPr>
            <xdr:cNvPr id="2" name="Ink 1">
              <a:extLst>
                <a:ext uri="{FF2B5EF4-FFF2-40B4-BE49-F238E27FC236}">
                  <a16:creationId xmlns:a16="http://schemas.microsoft.com/office/drawing/2014/main" id="{BF65CE98-51BB-3788-D371-785475CA89CF}"/>
                </a:ext>
              </a:extLst>
            </xdr:cNvPr>
            <xdr:cNvPicPr/>
          </xdr:nvPicPr>
          <xdr:blipFill>
            <a:blip xmlns:r="http://schemas.openxmlformats.org/officeDocument/2006/relationships" r:embed="rId2"/>
            <a:stretch>
              <a:fillRect/>
            </a:stretch>
          </xdr:blipFill>
          <xdr:spPr>
            <a:xfrm>
              <a:off x="8650440" y="1916640"/>
              <a:ext cx="73080" cy="61560"/>
            </a:xfrm>
            <a:prstGeom prst="rect">
              <a:avLst/>
            </a:prstGeom>
          </xdr:spPr>
        </xdr:pic>
      </mc:Fallback>
    </mc:AlternateContent>
    <xdr:clientData/>
  </xdr:twoCellAnchor>
  <xdr:twoCellAnchor editAs="oneCell">
    <xdr:from>
      <xdr:col>18</xdr:col>
      <xdr:colOff>121154</xdr:colOff>
      <xdr:row>2</xdr:row>
      <xdr:rowOff>66734</xdr:rowOff>
    </xdr:from>
    <xdr:to>
      <xdr:col>18</xdr:col>
      <xdr:colOff>173354</xdr:colOff>
      <xdr:row>2</xdr:row>
      <xdr:rowOff>124416</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3" name="Ink 2">
              <a:extLst>
                <a:ext uri="{FF2B5EF4-FFF2-40B4-BE49-F238E27FC236}">
                  <a16:creationId xmlns:a16="http://schemas.microsoft.com/office/drawing/2014/main" id="{36AFEA75-E3A1-281C-C82C-7C149A54A6B7}"/>
                </a:ext>
              </a:extLst>
            </xdr14:cNvPr>
            <xdr14:cNvContentPartPr/>
          </xdr14:nvContentPartPr>
          <xdr14:nvPr macro=""/>
          <xdr14:xfrm>
            <a:off x="11727000" y="433080"/>
            <a:ext cx="52200" cy="52920"/>
          </xdr14:xfrm>
        </xdr:contentPart>
      </mc:Choice>
      <mc:Fallback>
        <xdr:pic>
          <xdr:nvPicPr>
            <xdr:cNvPr id="3" name="Ink 2">
              <a:extLst>
                <a:ext uri="{FF2B5EF4-FFF2-40B4-BE49-F238E27FC236}">
                  <a16:creationId xmlns:a16="http://schemas.microsoft.com/office/drawing/2014/main" id="{36AFEA75-E3A1-281C-C82C-7C149A54A6B7}"/>
                </a:ext>
              </a:extLst>
            </xdr:cNvPr>
            <xdr:cNvPicPr/>
          </xdr:nvPicPr>
          <xdr:blipFill>
            <a:blip xmlns:r="http://schemas.openxmlformats.org/officeDocument/2006/relationships" r:embed="rId4"/>
            <a:stretch>
              <a:fillRect/>
            </a:stretch>
          </xdr:blipFill>
          <xdr:spPr>
            <a:xfrm>
              <a:off x="11720880" y="426960"/>
              <a:ext cx="64440" cy="65160"/>
            </a:xfrm>
            <a:prstGeom prst="rect">
              <a:avLst/>
            </a:prstGeom>
          </xdr:spPr>
        </xdr:pic>
      </mc:Fallback>
    </mc:AlternateContent>
    <xdr:clientData/>
  </xdr:twoCellAnchor>
  <xdr:twoCellAnchor editAs="oneCell">
    <xdr:from>
      <xdr:col>13</xdr:col>
      <xdr:colOff>313882</xdr:colOff>
      <xdr:row>10</xdr:row>
      <xdr:rowOff>130989</xdr:rowOff>
    </xdr:from>
    <xdr:to>
      <xdr:col>15</xdr:col>
      <xdr:colOff>150064</xdr:colOff>
      <xdr:row>10</xdr:row>
      <xdr:rowOff>131709</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5" name="Ink 4">
              <a:extLst>
                <a:ext uri="{FF2B5EF4-FFF2-40B4-BE49-F238E27FC236}">
                  <a16:creationId xmlns:a16="http://schemas.microsoft.com/office/drawing/2014/main" id="{38485DE7-CAEB-2F29-B5F0-311BE98752A8}"/>
                </a:ext>
              </a:extLst>
            </xdr14:cNvPr>
            <xdr14:cNvContentPartPr/>
          </xdr14:nvContentPartPr>
          <xdr14:nvPr macro=""/>
          <xdr14:xfrm>
            <a:off x="8695882" y="1962720"/>
            <a:ext cx="1125720" cy="720"/>
          </xdr14:xfrm>
        </xdr:contentPart>
      </mc:Choice>
      <mc:Fallback>
        <xdr:pic>
          <xdr:nvPicPr>
            <xdr:cNvPr id="5" name="Ink 4">
              <a:extLst>
                <a:ext uri="{FF2B5EF4-FFF2-40B4-BE49-F238E27FC236}">
                  <a16:creationId xmlns:a16="http://schemas.microsoft.com/office/drawing/2014/main" id="{38485DE7-CAEB-2F29-B5F0-311BE98752A8}"/>
                </a:ext>
              </a:extLst>
            </xdr:cNvPr>
            <xdr:cNvPicPr/>
          </xdr:nvPicPr>
          <xdr:blipFill>
            <a:blip xmlns:r="http://schemas.openxmlformats.org/officeDocument/2006/relationships" r:embed="rId6"/>
            <a:stretch>
              <a:fillRect/>
            </a:stretch>
          </xdr:blipFill>
          <xdr:spPr>
            <a:xfrm>
              <a:off x="8689762" y="1950480"/>
              <a:ext cx="1137960" cy="25200"/>
            </a:xfrm>
            <a:prstGeom prst="rect">
              <a:avLst/>
            </a:prstGeom>
          </xdr:spPr>
        </xdr:pic>
      </mc:Fallback>
    </mc:AlternateContent>
    <xdr:clientData/>
  </xdr:twoCellAnchor>
  <xdr:twoCellAnchor editAs="oneCell">
    <xdr:from>
      <xdr:col>15</xdr:col>
      <xdr:colOff>157542</xdr:colOff>
      <xdr:row>9</xdr:row>
      <xdr:rowOff>48842</xdr:rowOff>
    </xdr:from>
    <xdr:to>
      <xdr:col>15</xdr:col>
      <xdr:colOff>173464</xdr:colOff>
      <xdr:row>10</xdr:row>
      <xdr:rowOff>123511</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7" name="Ink 6">
              <a:extLst>
                <a:ext uri="{FF2B5EF4-FFF2-40B4-BE49-F238E27FC236}">
                  <a16:creationId xmlns:a16="http://schemas.microsoft.com/office/drawing/2014/main" id="{19B5B559-9711-695F-BE05-643FCA5F1FB3}"/>
                </a:ext>
              </a:extLst>
            </xdr14:cNvPr>
            <xdr14:cNvContentPartPr/>
          </xdr14:nvContentPartPr>
          <xdr14:nvPr macro=""/>
          <xdr14:xfrm>
            <a:off x="9829080" y="1697400"/>
            <a:ext cx="11160" cy="253080"/>
          </xdr14:xfrm>
        </xdr:contentPart>
      </mc:Choice>
      <mc:Fallback>
        <xdr:pic>
          <xdr:nvPicPr>
            <xdr:cNvPr id="7" name="Ink 6">
              <a:extLst>
                <a:ext uri="{FF2B5EF4-FFF2-40B4-BE49-F238E27FC236}">
                  <a16:creationId xmlns:a16="http://schemas.microsoft.com/office/drawing/2014/main" id="{19B5B559-9711-695F-BE05-643FCA5F1FB3}"/>
                </a:ext>
              </a:extLst>
            </xdr:cNvPr>
            <xdr:cNvPicPr/>
          </xdr:nvPicPr>
          <xdr:blipFill>
            <a:blip xmlns:r="http://schemas.openxmlformats.org/officeDocument/2006/relationships" r:embed="rId8"/>
            <a:stretch>
              <a:fillRect/>
            </a:stretch>
          </xdr:blipFill>
          <xdr:spPr>
            <a:xfrm>
              <a:off x="9822960" y="1691280"/>
              <a:ext cx="23400" cy="265320"/>
            </a:xfrm>
            <a:prstGeom prst="rect">
              <a:avLst/>
            </a:prstGeom>
          </xdr:spPr>
        </xdr:pic>
      </mc:Fallback>
    </mc:AlternateContent>
    <xdr:clientData/>
  </xdr:twoCellAnchor>
  <xdr:twoCellAnchor editAs="oneCell">
    <xdr:from>
      <xdr:col>15</xdr:col>
      <xdr:colOff>209382</xdr:colOff>
      <xdr:row>9</xdr:row>
      <xdr:rowOff>53522</xdr:rowOff>
    </xdr:from>
    <xdr:to>
      <xdr:col>17</xdr:col>
      <xdr:colOff>164004</xdr:colOff>
      <xdr:row>9</xdr:row>
      <xdr:rowOff>84842</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9" name="Ink 8">
              <a:extLst>
                <a:ext uri="{FF2B5EF4-FFF2-40B4-BE49-F238E27FC236}">
                  <a16:creationId xmlns:a16="http://schemas.microsoft.com/office/drawing/2014/main" id="{0B5A29D6-CB72-3641-2BB9-591C9AC26D20}"/>
                </a:ext>
              </a:extLst>
            </xdr14:cNvPr>
            <xdr14:cNvContentPartPr/>
          </xdr14:nvContentPartPr>
          <xdr14:nvPr macro=""/>
          <xdr14:xfrm>
            <a:off x="9880920" y="1702080"/>
            <a:ext cx="1244160" cy="31320"/>
          </xdr14:xfrm>
        </xdr:contentPart>
      </mc:Choice>
      <mc:Fallback>
        <xdr:pic>
          <xdr:nvPicPr>
            <xdr:cNvPr id="9" name="Ink 8">
              <a:extLst>
                <a:ext uri="{FF2B5EF4-FFF2-40B4-BE49-F238E27FC236}">
                  <a16:creationId xmlns:a16="http://schemas.microsoft.com/office/drawing/2014/main" id="{0B5A29D6-CB72-3641-2BB9-591C9AC26D20}"/>
                </a:ext>
              </a:extLst>
            </xdr:cNvPr>
            <xdr:cNvPicPr/>
          </xdr:nvPicPr>
          <xdr:blipFill>
            <a:blip xmlns:r="http://schemas.openxmlformats.org/officeDocument/2006/relationships" r:embed="rId10"/>
            <a:stretch>
              <a:fillRect/>
            </a:stretch>
          </xdr:blipFill>
          <xdr:spPr>
            <a:xfrm>
              <a:off x="9874800" y="1695960"/>
              <a:ext cx="1256400" cy="43560"/>
            </a:xfrm>
            <a:prstGeom prst="rect">
              <a:avLst/>
            </a:prstGeom>
          </xdr:spPr>
        </xdr:pic>
      </mc:Fallback>
    </mc:AlternateContent>
    <xdr:clientData/>
  </xdr:twoCellAnchor>
  <xdr:twoCellAnchor editAs="oneCell">
    <xdr:from>
      <xdr:col>17</xdr:col>
      <xdr:colOff>142043</xdr:colOff>
      <xdr:row>2</xdr:row>
      <xdr:rowOff>113174</xdr:rowOff>
    </xdr:from>
    <xdr:to>
      <xdr:col>17</xdr:col>
      <xdr:colOff>142403</xdr:colOff>
      <xdr:row>2</xdr:row>
      <xdr:rowOff>114614</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12" name="Ink 11">
              <a:extLst>
                <a:ext uri="{FF2B5EF4-FFF2-40B4-BE49-F238E27FC236}">
                  <a16:creationId xmlns:a16="http://schemas.microsoft.com/office/drawing/2014/main" id="{791D186A-F335-22CD-2FA1-3D1A441BA4D3}"/>
                </a:ext>
              </a:extLst>
            </xdr14:cNvPr>
            <xdr14:cNvContentPartPr/>
          </xdr14:nvContentPartPr>
          <xdr14:nvPr macro=""/>
          <xdr14:xfrm>
            <a:off x="11103120" y="479520"/>
            <a:ext cx="360" cy="1440"/>
          </xdr14:xfrm>
        </xdr:contentPart>
      </mc:Choice>
      <mc:Fallback>
        <xdr:pic>
          <xdr:nvPicPr>
            <xdr:cNvPr id="12" name="Ink 11">
              <a:extLst>
                <a:ext uri="{FF2B5EF4-FFF2-40B4-BE49-F238E27FC236}">
                  <a16:creationId xmlns:a16="http://schemas.microsoft.com/office/drawing/2014/main" id="{791D186A-F335-22CD-2FA1-3D1A441BA4D3}"/>
                </a:ext>
              </a:extLst>
            </xdr:cNvPr>
            <xdr:cNvPicPr/>
          </xdr:nvPicPr>
          <xdr:blipFill>
            <a:blip xmlns:r="http://schemas.openxmlformats.org/officeDocument/2006/relationships" r:embed="rId12"/>
            <a:stretch>
              <a:fillRect/>
            </a:stretch>
          </xdr:blipFill>
          <xdr:spPr>
            <a:xfrm>
              <a:off x="11097000" y="473400"/>
              <a:ext cx="12600" cy="13680"/>
            </a:xfrm>
            <a:prstGeom prst="rect">
              <a:avLst/>
            </a:prstGeom>
          </xdr:spPr>
        </xdr:pic>
      </mc:Fallback>
    </mc:AlternateContent>
    <xdr:clientData/>
  </xdr:twoCellAnchor>
  <xdr:twoCellAnchor editAs="oneCell">
    <xdr:from>
      <xdr:col>17</xdr:col>
      <xdr:colOff>139883</xdr:colOff>
      <xdr:row>2</xdr:row>
      <xdr:rowOff>114254</xdr:rowOff>
    </xdr:from>
    <xdr:to>
      <xdr:col>17</xdr:col>
      <xdr:colOff>151649</xdr:colOff>
      <xdr:row>9</xdr:row>
      <xdr:rowOff>113282</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14" name="Ink 13">
              <a:extLst>
                <a:ext uri="{FF2B5EF4-FFF2-40B4-BE49-F238E27FC236}">
                  <a16:creationId xmlns:a16="http://schemas.microsoft.com/office/drawing/2014/main" id="{CF0A3793-DA85-03AC-61F8-F6FFCE66B710}"/>
                </a:ext>
              </a:extLst>
            </xdr14:cNvPr>
            <xdr14:cNvContentPartPr/>
          </xdr14:nvContentPartPr>
          <xdr14:nvPr macro=""/>
          <xdr14:xfrm>
            <a:off x="11100960" y="480600"/>
            <a:ext cx="2520" cy="1281240"/>
          </xdr14:xfrm>
        </xdr:contentPart>
      </mc:Choice>
      <mc:Fallback>
        <xdr:pic>
          <xdr:nvPicPr>
            <xdr:cNvPr id="14" name="Ink 13">
              <a:extLst>
                <a:ext uri="{FF2B5EF4-FFF2-40B4-BE49-F238E27FC236}">
                  <a16:creationId xmlns:a16="http://schemas.microsoft.com/office/drawing/2014/main" id="{CF0A3793-DA85-03AC-61F8-F6FFCE66B710}"/>
                </a:ext>
              </a:extLst>
            </xdr:cNvPr>
            <xdr:cNvPicPr/>
          </xdr:nvPicPr>
          <xdr:blipFill>
            <a:blip xmlns:r="http://schemas.openxmlformats.org/officeDocument/2006/relationships" r:embed="rId14"/>
            <a:stretch>
              <a:fillRect/>
            </a:stretch>
          </xdr:blipFill>
          <xdr:spPr>
            <a:xfrm>
              <a:off x="11098580" y="474359"/>
              <a:ext cx="7280" cy="1293722"/>
            </a:xfrm>
            <a:prstGeom prst="rect">
              <a:avLst/>
            </a:prstGeom>
          </xdr:spPr>
        </xdr:pic>
      </mc:Fallback>
    </mc:AlternateContent>
    <xdr:clientData/>
  </xdr:twoCellAnchor>
  <xdr:twoCellAnchor editAs="oneCell">
    <xdr:from>
      <xdr:col>17</xdr:col>
      <xdr:colOff>152123</xdr:colOff>
      <xdr:row>2</xdr:row>
      <xdr:rowOff>93374</xdr:rowOff>
    </xdr:from>
    <xdr:to>
      <xdr:col>18</xdr:col>
      <xdr:colOff>133115</xdr:colOff>
      <xdr:row>2</xdr:row>
      <xdr:rowOff>162576</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15" name="Ink 14">
              <a:extLst>
                <a:ext uri="{FF2B5EF4-FFF2-40B4-BE49-F238E27FC236}">
                  <a16:creationId xmlns:a16="http://schemas.microsoft.com/office/drawing/2014/main" id="{2ACEB2C9-3950-6E81-90C4-A2CDA2F11F2F}"/>
                </a:ext>
              </a:extLst>
            </xdr14:cNvPr>
            <xdr14:cNvContentPartPr/>
          </xdr14:nvContentPartPr>
          <xdr14:nvPr macro=""/>
          <xdr14:xfrm>
            <a:off x="11113200" y="459720"/>
            <a:ext cx="621000" cy="64440"/>
          </xdr14:xfrm>
        </xdr:contentPart>
      </mc:Choice>
      <mc:Fallback>
        <xdr:pic>
          <xdr:nvPicPr>
            <xdr:cNvPr id="15" name="Ink 14">
              <a:extLst>
                <a:ext uri="{FF2B5EF4-FFF2-40B4-BE49-F238E27FC236}">
                  <a16:creationId xmlns:a16="http://schemas.microsoft.com/office/drawing/2014/main" id="{2ACEB2C9-3950-6E81-90C4-A2CDA2F11F2F}"/>
                </a:ext>
              </a:extLst>
            </xdr:cNvPr>
            <xdr:cNvPicPr/>
          </xdr:nvPicPr>
          <xdr:blipFill>
            <a:blip xmlns:r="http://schemas.openxmlformats.org/officeDocument/2006/relationships" r:embed="rId16"/>
            <a:stretch>
              <a:fillRect/>
            </a:stretch>
          </xdr:blipFill>
          <xdr:spPr>
            <a:xfrm>
              <a:off x="11107080" y="453600"/>
              <a:ext cx="633240" cy="76680"/>
            </a:xfrm>
            <a:prstGeom prst="rect">
              <a:avLst/>
            </a:prstGeom>
          </xdr:spPr>
        </xdr:pic>
      </mc:Fallback>
    </mc:AlternateContent>
    <xdr:clientData/>
  </xdr:twoCellAnchor>
  <xdr:twoCellAnchor editAs="oneCell">
    <xdr:from>
      <xdr:col>3</xdr:col>
      <xdr:colOff>65315</xdr:colOff>
      <xdr:row>14</xdr:row>
      <xdr:rowOff>157843</xdr:rowOff>
    </xdr:from>
    <xdr:to>
      <xdr:col>10</xdr:col>
      <xdr:colOff>19090</xdr:colOff>
      <xdr:row>16</xdr:row>
      <xdr:rowOff>74878</xdr:rowOff>
    </xdr:to>
    <xdr:pic>
      <xdr:nvPicPr>
        <xdr:cNvPr id="16" name="Picture 15">
          <a:extLst>
            <a:ext uri="{FF2B5EF4-FFF2-40B4-BE49-F238E27FC236}">
              <a16:creationId xmlns:a16="http://schemas.microsoft.com/office/drawing/2014/main" id="{8E27ABB1-6212-8E58-678A-2187DADBFE91}"/>
            </a:ext>
          </a:extLst>
        </xdr:cNvPr>
        <xdr:cNvPicPr>
          <a:picLocks noChangeAspect="1"/>
        </xdr:cNvPicPr>
      </xdr:nvPicPr>
      <xdr:blipFill>
        <a:blip xmlns:r="http://schemas.openxmlformats.org/officeDocument/2006/relationships" r:embed="rId17"/>
        <a:stretch>
          <a:fillRect/>
        </a:stretch>
      </xdr:blipFill>
      <xdr:spPr>
        <a:xfrm>
          <a:off x="1572986" y="2672443"/>
          <a:ext cx="1505160" cy="276264"/>
        </a:xfrm>
        <a:prstGeom prst="rect">
          <a:avLst/>
        </a:prstGeom>
      </xdr:spPr>
    </xdr:pic>
    <xdr:clientData/>
  </xdr:twoCellAnchor>
  <xdr:twoCellAnchor editAs="oneCell">
    <xdr:from>
      <xdr:col>15</xdr:col>
      <xdr:colOff>564313</xdr:colOff>
      <xdr:row>13</xdr:row>
      <xdr:rowOff>38494</xdr:rowOff>
    </xdr:from>
    <xdr:to>
      <xdr:col>16</xdr:col>
      <xdr:colOff>160333</xdr:colOff>
      <xdr:row>14</xdr:row>
      <xdr:rowOff>124920</xdr:rowOff>
    </xdr:to>
    <mc:AlternateContent xmlns:mc="http://schemas.openxmlformats.org/markup-compatibility/2006">
      <mc:Choice xmlns:xdr14="http://schemas.microsoft.com/office/excel/2010/spreadsheetDrawing" Requires="xdr14">
        <xdr:contentPart xmlns:r="http://schemas.openxmlformats.org/officeDocument/2006/relationships" r:id="rId18">
          <xdr14:nvContentPartPr>
            <xdr14:cNvPr id="20" name="Ink 19">
              <a:extLst>
                <a:ext uri="{FF2B5EF4-FFF2-40B4-BE49-F238E27FC236}">
                  <a16:creationId xmlns:a16="http://schemas.microsoft.com/office/drawing/2014/main" id="{D4444C5B-54B1-497B-3064-35EA654078E3}"/>
                </a:ext>
              </a:extLst>
            </xdr14:cNvPr>
            <xdr14:cNvContentPartPr/>
          </xdr14:nvContentPartPr>
          <xdr14:nvPr macro=""/>
          <xdr14:xfrm>
            <a:off x="5990842" y="2373480"/>
            <a:ext cx="243720" cy="266040"/>
          </xdr14:xfrm>
        </xdr:contentPart>
      </mc:Choice>
      <mc:Fallback>
        <xdr:pic>
          <xdr:nvPicPr>
            <xdr:cNvPr id="20" name="Ink 19">
              <a:extLst>
                <a:ext uri="{FF2B5EF4-FFF2-40B4-BE49-F238E27FC236}">
                  <a16:creationId xmlns:a16="http://schemas.microsoft.com/office/drawing/2014/main" id="{D4444C5B-54B1-497B-3064-35EA654078E3}"/>
                </a:ext>
              </a:extLst>
            </xdr:cNvPr>
            <xdr:cNvPicPr/>
          </xdr:nvPicPr>
          <xdr:blipFill>
            <a:blip xmlns:r="http://schemas.openxmlformats.org/officeDocument/2006/relationships" r:embed="rId19"/>
            <a:stretch>
              <a:fillRect/>
            </a:stretch>
          </xdr:blipFill>
          <xdr:spPr>
            <a:xfrm>
              <a:off x="5984722" y="2367360"/>
              <a:ext cx="255960" cy="278280"/>
            </a:xfrm>
            <a:prstGeom prst="rect">
              <a:avLst/>
            </a:prstGeom>
          </xdr:spPr>
        </xdr:pic>
      </mc:Fallback>
    </mc:AlternateContent>
    <xdr:clientData/>
  </xdr:twoCellAnchor>
  <xdr:twoCellAnchor editAs="oneCell">
    <xdr:from>
      <xdr:col>14</xdr:col>
      <xdr:colOff>438291</xdr:colOff>
      <xdr:row>14</xdr:row>
      <xdr:rowOff>39240</xdr:rowOff>
    </xdr:from>
    <xdr:to>
      <xdr:col>17</xdr:col>
      <xdr:colOff>112475</xdr:colOff>
      <xdr:row>16</xdr:row>
      <xdr:rowOff>160693</xdr:rowOff>
    </xdr:to>
    <mc:AlternateContent xmlns:mc="http://schemas.openxmlformats.org/markup-compatibility/2006">
      <mc:Choice xmlns:xdr14="http://schemas.microsoft.com/office/excel/2010/spreadsheetDrawing" Requires="xdr14">
        <xdr:contentPart xmlns:r="http://schemas.openxmlformats.org/officeDocument/2006/relationships" r:id="rId20">
          <xdr14:nvContentPartPr>
            <xdr14:cNvPr id="32" name="Ink 31">
              <a:extLst>
                <a:ext uri="{FF2B5EF4-FFF2-40B4-BE49-F238E27FC236}">
                  <a16:creationId xmlns:a16="http://schemas.microsoft.com/office/drawing/2014/main" id="{40E1EA65-19AE-3CEE-9DCC-C737C7417282}"/>
                </a:ext>
              </a:extLst>
            </xdr14:cNvPr>
            <xdr14:cNvContentPartPr/>
          </xdr14:nvContentPartPr>
          <xdr14:nvPr macro=""/>
          <xdr14:xfrm>
            <a:off x="5217120" y="2553840"/>
            <a:ext cx="1617284" cy="480682"/>
          </xdr14:xfrm>
        </xdr:contentPart>
      </mc:Choice>
      <mc:Fallback>
        <xdr:pic>
          <xdr:nvPicPr>
            <xdr:cNvPr id="32" name="Ink 31">
              <a:extLst>
                <a:ext uri="{FF2B5EF4-FFF2-40B4-BE49-F238E27FC236}">
                  <a16:creationId xmlns:a16="http://schemas.microsoft.com/office/drawing/2014/main" id="{40E1EA65-19AE-3CEE-9DCC-C737C7417282}"/>
                </a:ext>
              </a:extLst>
            </xdr:cNvPr>
            <xdr:cNvPicPr/>
          </xdr:nvPicPr>
          <xdr:blipFill>
            <a:blip xmlns:r="http://schemas.openxmlformats.org/officeDocument/2006/relationships" r:embed="rId21"/>
            <a:stretch>
              <a:fillRect/>
            </a:stretch>
          </xdr:blipFill>
          <xdr:spPr>
            <a:xfrm>
              <a:off x="5210982" y="2547659"/>
              <a:ext cx="1629561" cy="493044"/>
            </a:xfrm>
            <a:prstGeom prst="rect">
              <a:avLst/>
            </a:prstGeom>
          </xdr:spPr>
        </xdr:pic>
      </mc:Fallback>
    </mc:AlternateContent>
    <xdr:clientData/>
  </xdr:twoCellAnchor>
  <xdr:twoCellAnchor editAs="oneCell">
    <xdr:from>
      <xdr:col>1</xdr:col>
      <xdr:colOff>4762</xdr:colOff>
      <xdr:row>29</xdr:row>
      <xdr:rowOff>166688</xdr:rowOff>
    </xdr:from>
    <xdr:to>
      <xdr:col>18</xdr:col>
      <xdr:colOff>146640</xdr:colOff>
      <xdr:row>31</xdr:row>
      <xdr:rowOff>100053</xdr:rowOff>
    </xdr:to>
    <xdr:pic>
      <xdr:nvPicPr>
        <xdr:cNvPr id="34" name="Picture 33">
          <a:extLst>
            <a:ext uri="{FF2B5EF4-FFF2-40B4-BE49-F238E27FC236}">
              <a16:creationId xmlns:a16="http://schemas.microsoft.com/office/drawing/2014/main" id="{1E008B37-6EFB-584E-58DC-1AB8D482251D}"/>
            </a:ext>
          </a:extLst>
        </xdr:cNvPr>
        <xdr:cNvPicPr>
          <a:picLocks noChangeAspect="1"/>
        </xdr:cNvPicPr>
      </xdr:nvPicPr>
      <xdr:blipFill>
        <a:blip xmlns:r="http://schemas.openxmlformats.org/officeDocument/2006/relationships" r:embed="rId22"/>
        <a:stretch>
          <a:fillRect/>
        </a:stretch>
      </xdr:blipFill>
      <xdr:spPr>
        <a:xfrm>
          <a:off x="653653" y="5345907"/>
          <a:ext cx="9916909" cy="29055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645120</xdr:colOff>
      <xdr:row>1</xdr:row>
      <xdr:rowOff>9425</xdr:rowOff>
    </xdr:from>
    <xdr:to>
      <xdr:col>2</xdr:col>
      <xdr:colOff>1243</xdr:colOff>
      <xdr:row>1</xdr:row>
      <xdr:rowOff>171785</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3" name="Ink 2">
              <a:extLst>
                <a:ext uri="{FF2B5EF4-FFF2-40B4-BE49-F238E27FC236}">
                  <a16:creationId xmlns:a16="http://schemas.microsoft.com/office/drawing/2014/main" id="{5EED13A6-29D5-DA8E-BE0B-5D996275AC13}"/>
                </a:ext>
              </a:extLst>
            </xdr14:cNvPr>
            <xdr14:cNvContentPartPr/>
          </xdr14:nvContentPartPr>
          <xdr14:nvPr macro=""/>
          <xdr14:xfrm>
            <a:off x="645120" y="189720"/>
            <a:ext cx="644040" cy="162360"/>
          </xdr14:xfrm>
        </xdr:contentPart>
      </mc:Choice>
      <mc:Fallback>
        <xdr:pic>
          <xdr:nvPicPr>
            <xdr:cNvPr id="3" name="Ink 2">
              <a:extLst>
                <a:ext uri="{FF2B5EF4-FFF2-40B4-BE49-F238E27FC236}">
                  <a16:creationId xmlns:a16="http://schemas.microsoft.com/office/drawing/2014/main" id="{5EED13A6-29D5-DA8E-BE0B-5D996275AC13}"/>
                </a:ext>
              </a:extLst>
            </xdr:cNvPr>
            <xdr:cNvPicPr/>
          </xdr:nvPicPr>
          <xdr:blipFill>
            <a:blip xmlns:r="http://schemas.openxmlformats.org/officeDocument/2006/relationships" r:embed="rId2"/>
            <a:stretch>
              <a:fillRect/>
            </a:stretch>
          </xdr:blipFill>
          <xdr:spPr>
            <a:xfrm>
              <a:off x="639000" y="183600"/>
              <a:ext cx="656280" cy="174600"/>
            </a:xfrm>
            <a:prstGeom prst="rect">
              <a:avLst/>
            </a:prstGeom>
          </xdr:spPr>
        </xdr:pic>
      </mc:Fallback>
    </mc:AlternateContent>
    <xdr:clientData/>
  </xdr:twoCellAnchor>
  <xdr:twoCellAnchor editAs="oneCell">
    <xdr:from>
      <xdr:col>1</xdr:col>
      <xdr:colOff>638141</xdr:colOff>
      <xdr:row>1</xdr:row>
      <xdr:rowOff>69185</xdr:rowOff>
    </xdr:from>
    <xdr:to>
      <xdr:col>3</xdr:col>
      <xdr:colOff>588182</xdr:colOff>
      <xdr:row>1</xdr:row>
      <xdr:rowOff>152345</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5" name="Ink 4">
              <a:extLst>
                <a:ext uri="{FF2B5EF4-FFF2-40B4-BE49-F238E27FC236}">
                  <a16:creationId xmlns:a16="http://schemas.microsoft.com/office/drawing/2014/main" id="{7B4EACE5-7D59-0F3D-3B5F-96337C87CCF1}"/>
                </a:ext>
              </a:extLst>
            </xdr14:cNvPr>
            <xdr14:cNvContentPartPr/>
          </xdr14:nvContentPartPr>
          <xdr14:nvPr macro=""/>
          <xdr14:xfrm>
            <a:off x="1284480" y="249480"/>
            <a:ext cx="1242720" cy="83160"/>
          </xdr14:xfrm>
        </xdr:contentPart>
      </mc:Choice>
      <mc:Fallback>
        <xdr:pic>
          <xdr:nvPicPr>
            <xdr:cNvPr id="5" name="Ink 4">
              <a:extLst>
                <a:ext uri="{FF2B5EF4-FFF2-40B4-BE49-F238E27FC236}">
                  <a16:creationId xmlns:a16="http://schemas.microsoft.com/office/drawing/2014/main" id="{7B4EACE5-7D59-0F3D-3B5F-96337C87CCF1}"/>
                </a:ext>
              </a:extLst>
            </xdr:cNvPr>
            <xdr:cNvPicPr/>
          </xdr:nvPicPr>
          <xdr:blipFill>
            <a:blip xmlns:r="http://schemas.openxmlformats.org/officeDocument/2006/relationships" r:embed="rId4"/>
            <a:stretch>
              <a:fillRect/>
            </a:stretch>
          </xdr:blipFill>
          <xdr:spPr>
            <a:xfrm>
              <a:off x="1278360" y="243360"/>
              <a:ext cx="1254960" cy="95400"/>
            </a:xfrm>
            <a:prstGeom prst="rect">
              <a:avLst/>
            </a:prstGeom>
          </xdr:spPr>
        </xdr:pic>
      </mc:Fallback>
    </mc:AlternateContent>
    <xdr:clientData/>
  </xdr:twoCellAnchor>
  <xdr:twoCellAnchor editAs="oneCell">
    <xdr:from>
      <xdr:col>3</xdr:col>
      <xdr:colOff>632462</xdr:colOff>
      <xdr:row>0</xdr:row>
      <xdr:rowOff>164880</xdr:rowOff>
    </xdr:from>
    <xdr:to>
      <xdr:col>4</xdr:col>
      <xdr:colOff>638525</xdr:colOff>
      <xdr:row>1</xdr:row>
      <xdr:rowOff>173585</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7" name="Ink 6">
              <a:extLst>
                <a:ext uri="{FF2B5EF4-FFF2-40B4-BE49-F238E27FC236}">
                  <a16:creationId xmlns:a16="http://schemas.microsoft.com/office/drawing/2014/main" id="{ABDCC7D7-114A-2125-379C-B8C13E0F59BC}"/>
                </a:ext>
              </a:extLst>
            </xdr14:cNvPr>
            <xdr14:cNvContentPartPr/>
          </xdr14:nvContentPartPr>
          <xdr14:nvPr macro=""/>
          <xdr14:xfrm>
            <a:off x="2571480" y="164880"/>
            <a:ext cx="647640" cy="189000"/>
          </xdr14:xfrm>
        </xdr:contentPart>
      </mc:Choice>
      <mc:Fallback>
        <xdr:pic>
          <xdr:nvPicPr>
            <xdr:cNvPr id="7" name="Ink 6">
              <a:extLst>
                <a:ext uri="{FF2B5EF4-FFF2-40B4-BE49-F238E27FC236}">
                  <a16:creationId xmlns:a16="http://schemas.microsoft.com/office/drawing/2014/main" id="{ABDCC7D7-114A-2125-379C-B8C13E0F59BC}"/>
                </a:ext>
              </a:extLst>
            </xdr:cNvPr>
            <xdr:cNvPicPr/>
          </xdr:nvPicPr>
          <xdr:blipFill>
            <a:blip xmlns:r="http://schemas.openxmlformats.org/officeDocument/2006/relationships" r:embed="rId6"/>
            <a:stretch>
              <a:fillRect/>
            </a:stretch>
          </xdr:blipFill>
          <xdr:spPr>
            <a:xfrm>
              <a:off x="2565360" y="158760"/>
              <a:ext cx="659880" cy="201240"/>
            </a:xfrm>
            <a:prstGeom prst="rect">
              <a:avLst/>
            </a:prstGeom>
          </xdr:spPr>
        </xdr:pic>
      </mc:Fallback>
    </mc:AlternateContent>
    <xdr:clientData/>
  </xdr:twoCellAnchor>
  <xdr:twoCellAnchor editAs="oneCell">
    <xdr:from>
      <xdr:col>0</xdr:col>
      <xdr:colOff>645120</xdr:colOff>
      <xdr:row>4</xdr:row>
      <xdr:rowOff>3501</xdr:rowOff>
    </xdr:from>
    <xdr:to>
      <xdr:col>1</xdr:col>
      <xdr:colOff>630941</xdr:colOff>
      <xdr:row>5</xdr:row>
      <xdr:rowOff>7249</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9" name="Ink 8">
              <a:extLst>
                <a:ext uri="{FF2B5EF4-FFF2-40B4-BE49-F238E27FC236}">
                  <a16:creationId xmlns:a16="http://schemas.microsoft.com/office/drawing/2014/main" id="{95D64B03-F456-34BB-8FCD-241F4880AFA3}"/>
                </a:ext>
              </a:extLst>
            </xdr14:cNvPr>
            <xdr14:cNvContentPartPr/>
          </xdr14:nvContentPartPr>
          <xdr14:nvPr macro=""/>
          <xdr14:xfrm>
            <a:off x="645120" y="724680"/>
            <a:ext cx="632160" cy="179280"/>
          </xdr14:xfrm>
        </xdr:contentPart>
      </mc:Choice>
      <mc:Fallback>
        <xdr:pic>
          <xdr:nvPicPr>
            <xdr:cNvPr id="9" name="Ink 8">
              <a:extLst>
                <a:ext uri="{FF2B5EF4-FFF2-40B4-BE49-F238E27FC236}">
                  <a16:creationId xmlns:a16="http://schemas.microsoft.com/office/drawing/2014/main" id="{95D64B03-F456-34BB-8FCD-241F4880AFA3}"/>
                </a:ext>
              </a:extLst>
            </xdr:cNvPr>
            <xdr:cNvPicPr/>
          </xdr:nvPicPr>
          <xdr:blipFill>
            <a:blip xmlns:r="http://schemas.openxmlformats.org/officeDocument/2006/relationships" r:embed="rId8"/>
            <a:stretch>
              <a:fillRect/>
            </a:stretch>
          </xdr:blipFill>
          <xdr:spPr>
            <a:xfrm>
              <a:off x="639000" y="718560"/>
              <a:ext cx="644400" cy="191520"/>
            </a:xfrm>
            <a:prstGeom prst="rect">
              <a:avLst/>
            </a:prstGeom>
          </xdr:spPr>
        </xdr:pic>
      </mc:Fallback>
    </mc:AlternateContent>
    <xdr:clientData/>
  </xdr:twoCellAnchor>
  <xdr:twoCellAnchor editAs="oneCell">
    <xdr:from>
      <xdr:col>2</xdr:col>
      <xdr:colOff>4041</xdr:colOff>
      <xdr:row>6</xdr:row>
      <xdr:rowOff>3632</xdr:rowOff>
    </xdr:from>
    <xdr:to>
      <xdr:col>2</xdr:col>
      <xdr:colOff>621081</xdr:colOff>
      <xdr:row>6</xdr:row>
      <xdr:rowOff>170394</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11" name="Ink 10">
              <a:extLst>
                <a:ext uri="{FF2B5EF4-FFF2-40B4-BE49-F238E27FC236}">
                  <a16:creationId xmlns:a16="http://schemas.microsoft.com/office/drawing/2014/main" id="{6299E102-1F8A-9187-BF4B-309CD9476F63}"/>
                </a:ext>
              </a:extLst>
            </xdr14:cNvPr>
            <xdr14:cNvContentPartPr/>
          </xdr14:nvContentPartPr>
          <xdr14:nvPr macro=""/>
          <xdr14:xfrm>
            <a:off x="1296720" y="1085400"/>
            <a:ext cx="617040" cy="162000"/>
          </xdr14:xfrm>
        </xdr:contentPart>
      </mc:Choice>
      <mc:Fallback>
        <xdr:pic>
          <xdr:nvPicPr>
            <xdr:cNvPr id="11" name="Ink 10">
              <a:extLst>
                <a:ext uri="{FF2B5EF4-FFF2-40B4-BE49-F238E27FC236}">
                  <a16:creationId xmlns:a16="http://schemas.microsoft.com/office/drawing/2014/main" id="{6299E102-1F8A-9187-BF4B-309CD9476F63}"/>
                </a:ext>
              </a:extLst>
            </xdr:cNvPr>
            <xdr:cNvPicPr/>
          </xdr:nvPicPr>
          <xdr:blipFill>
            <a:blip xmlns:r="http://schemas.openxmlformats.org/officeDocument/2006/relationships" r:embed="rId10"/>
            <a:stretch>
              <a:fillRect/>
            </a:stretch>
          </xdr:blipFill>
          <xdr:spPr>
            <a:xfrm>
              <a:off x="1290600" y="1079280"/>
              <a:ext cx="629280" cy="174240"/>
            </a:xfrm>
            <a:prstGeom prst="rect">
              <a:avLst/>
            </a:prstGeom>
          </xdr:spPr>
        </xdr:pic>
      </mc:Fallback>
    </mc:AlternateContent>
    <xdr:clientData/>
  </xdr:twoCellAnchor>
  <xdr:twoCellAnchor editAs="oneCell">
    <xdr:from>
      <xdr:col>4</xdr:col>
      <xdr:colOff>7363</xdr:colOff>
      <xdr:row>3</xdr:row>
      <xdr:rowOff>164356</xdr:rowOff>
    </xdr:from>
    <xdr:to>
      <xdr:col>5</xdr:col>
      <xdr:colOff>20184</xdr:colOff>
      <xdr:row>5</xdr:row>
      <xdr:rowOff>19407</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13" name="Ink 12">
              <a:extLst>
                <a:ext uri="{FF2B5EF4-FFF2-40B4-BE49-F238E27FC236}">
                  <a16:creationId xmlns:a16="http://schemas.microsoft.com/office/drawing/2014/main" id="{245DE8DA-FC36-2917-C888-0C82B658BC81}"/>
                </a:ext>
              </a:extLst>
            </xdr14:cNvPr>
            <xdr14:cNvContentPartPr/>
          </xdr14:nvContentPartPr>
          <xdr14:nvPr macro=""/>
          <xdr14:xfrm>
            <a:off x="2592720" y="705240"/>
            <a:ext cx="659160" cy="215640"/>
          </xdr14:xfrm>
        </xdr:contentPart>
      </mc:Choice>
      <mc:Fallback>
        <xdr:pic>
          <xdr:nvPicPr>
            <xdr:cNvPr id="13" name="Ink 12">
              <a:extLst>
                <a:ext uri="{FF2B5EF4-FFF2-40B4-BE49-F238E27FC236}">
                  <a16:creationId xmlns:a16="http://schemas.microsoft.com/office/drawing/2014/main" id="{245DE8DA-FC36-2917-C888-0C82B658BC81}"/>
                </a:ext>
              </a:extLst>
            </xdr:cNvPr>
            <xdr:cNvPicPr/>
          </xdr:nvPicPr>
          <xdr:blipFill>
            <a:blip xmlns:r="http://schemas.openxmlformats.org/officeDocument/2006/relationships" r:embed="rId12"/>
            <a:stretch>
              <a:fillRect/>
            </a:stretch>
          </xdr:blipFill>
          <xdr:spPr>
            <a:xfrm>
              <a:off x="2586600" y="699120"/>
              <a:ext cx="671400" cy="227880"/>
            </a:xfrm>
            <a:prstGeom prst="rect">
              <a:avLst/>
            </a:prstGeom>
          </xdr:spPr>
        </xdr:pic>
      </mc:Fallback>
    </mc:AlternateContent>
    <xdr:clientData/>
  </xdr:twoCellAnchor>
  <xdr:twoCellAnchor editAs="oneCell">
    <xdr:from>
      <xdr:col>1</xdr:col>
      <xdr:colOff>536981</xdr:colOff>
      <xdr:row>5</xdr:row>
      <xdr:rowOff>46047</xdr:rowOff>
    </xdr:from>
    <xdr:to>
      <xdr:col>2</xdr:col>
      <xdr:colOff>163</xdr:colOff>
      <xdr:row>5</xdr:row>
      <xdr:rowOff>169609</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15" name="Ink 14">
              <a:extLst>
                <a:ext uri="{FF2B5EF4-FFF2-40B4-BE49-F238E27FC236}">
                  <a16:creationId xmlns:a16="http://schemas.microsoft.com/office/drawing/2014/main" id="{C884F28A-111E-3F8E-BEC1-B6984CE2B581}"/>
                </a:ext>
              </a:extLst>
            </xdr14:cNvPr>
            <xdr14:cNvContentPartPr/>
          </xdr14:nvContentPartPr>
          <xdr14:nvPr macro=""/>
          <xdr14:xfrm>
            <a:off x="1183320" y="947520"/>
            <a:ext cx="104760" cy="118800"/>
          </xdr14:xfrm>
        </xdr:contentPart>
      </mc:Choice>
      <mc:Fallback>
        <xdr:pic>
          <xdr:nvPicPr>
            <xdr:cNvPr id="15" name="Ink 14">
              <a:extLst>
                <a:ext uri="{FF2B5EF4-FFF2-40B4-BE49-F238E27FC236}">
                  <a16:creationId xmlns:a16="http://schemas.microsoft.com/office/drawing/2014/main" id="{C884F28A-111E-3F8E-BEC1-B6984CE2B581}"/>
                </a:ext>
              </a:extLst>
            </xdr:cNvPr>
            <xdr:cNvPicPr/>
          </xdr:nvPicPr>
          <xdr:blipFill>
            <a:blip xmlns:r="http://schemas.openxmlformats.org/officeDocument/2006/relationships" r:embed="rId14"/>
            <a:stretch>
              <a:fillRect/>
            </a:stretch>
          </xdr:blipFill>
          <xdr:spPr>
            <a:xfrm>
              <a:off x="1177200" y="941400"/>
              <a:ext cx="117000" cy="131040"/>
            </a:xfrm>
            <a:prstGeom prst="rect">
              <a:avLst/>
            </a:prstGeom>
          </xdr:spPr>
        </xdr:pic>
      </mc:Fallback>
    </mc:AlternateContent>
    <xdr:clientData/>
  </xdr:twoCellAnchor>
  <xdr:twoCellAnchor editAs="oneCell">
    <xdr:from>
      <xdr:col>3</xdr:col>
      <xdr:colOff>40262</xdr:colOff>
      <xdr:row>4</xdr:row>
      <xdr:rowOff>168741</xdr:rowOff>
    </xdr:from>
    <xdr:to>
      <xdr:col>3</xdr:col>
      <xdr:colOff>570984</xdr:colOff>
      <xdr:row>6</xdr:row>
      <xdr:rowOff>18114</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17" name="Ink 16">
              <a:extLst>
                <a:ext uri="{FF2B5EF4-FFF2-40B4-BE49-F238E27FC236}">
                  <a16:creationId xmlns:a16="http://schemas.microsoft.com/office/drawing/2014/main" id="{E3A1C835-AA16-4F4F-7418-B34EB1A0C1EE}"/>
                </a:ext>
              </a:extLst>
            </xdr14:cNvPr>
            <xdr14:cNvContentPartPr/>
          </xdr14:nvContentPartPr>
          <xdr14:nvPr macro=""/>
          <xdr14:xfrm>
            <a:off x="1979280" y="889920"/>
            <a:ext cx="525960" cy="205200"/>
          </xdr14:xfrm>
        </xdr:contentPart>
      </mc:Choice>
      <mc:Fallback>
        <xdr:pic>
          <xdr:nvPicPr>
            <xdr:cNvPr id="17" name="Ink 16">
              <a:extLst>
                <a:ext uri="{FF2B5EF4-FFF2-40B4-BE49-F238E27FC236}">
                  <a16:creationId xmlns:a16="http://schemas.microsoft.com/office/drawing/2014/main" id="{E3A1C835-AA16-4F4F-7418-B34EB1A0C1EE}"/>
                </a:ext>
              </a:extLst>
            </xdr:cNvPr>
            <xdr:cNvPicPr/>
          </xdr:nvPicPr>
          <xdr:blipFill>
            <a:blip xmlns:r="http://schemas.openxmlformats.org/officeDocument/2006/relationships" r:embed="rId16"/>
            <a:stretch>
              <a:fillRect/>
            </a:stretch>
          </xdr:blipFill>
          <xdr:spPr>
            <a:xfrm>
              <a:off x="1973160" y="883800"/>
              <a:ext cx="538200" cy="217440"/>
            </a:xfrm>
            <a:prstGeom prst="rect">
              <a:avLst/>
            </a:prstGeom>
          </xdr:spPr>
        </xdr:pic>
      </mc:Fallback>
    </mc:AlternateContent>
    <xdr:clientData/>
  </xdr:twoCellAnchor>
  <xdr:twoCellAnchor editAs="oneCell">
    <xdr:from>
      <xdr:col>3</xdr:col>
      <xdr:colOff>503582</xdr:colOff>
      <xdr:row>4</xdr:row>
      <xdr:rowOff>153261</xdr:rowOff>
    </xdr:from>
    <xdr:to>
      <xdr:col>3</xdr:col>
      <xdr:colOff>591504</xdr:colOff>
      <xdr:row>5</xdr:row>
      <xdr:rowOff>58369</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18" name="Ink 17">
              <a:extLst>
                <a:ext uri="{FF2B5EF4-FFF2-40B4-BE49-F238E27FC236}">
                  <a16:creationId xmlns:a16="http://schemas.microsoft.com/office/drawing/2014/main" id="{C02540E6-33E0-85D7-712A-9117FA52711A}"/>
                </a:ext>
              </a:extLst>
            </xdr14:cNvPr>
            <xdr14:cNvContentPartPr/>
          </xdr14:nvContentPartPr>
          <xdr14:nvPr macro=""/>
          <xdr14:xfrm>
            <a:off x="2442600" y="874440"/>
            <a:ext cx="83160" cy="80640"/>
          </xdr14:xfrm>
        </xdr:contentPart>
      </mc:Choice>
      <mc:Fallback>
        <xdr:pic>
          <xdr:nvPicPr>
            <xdr:cNvPr id="18" name="Ink 17">
              <a:extLst>
                <a:ext uri="{FF2B5EF4-FFF2-40B4-BE49-F238E27FC236}">
                  <a16:creationId xmlns:a16="http://schemas.microsoft.com/office/drawing/2014/main" id="{C02540E6-33E0-85D7-712A-9117FA52711A}"/>
                </a:ext>
              </a:extLst>
            </xdr:cNvPr>
            <xdr:cNvPicPr/>
          </xdr:nvPicPr>
          <xdr:blipFill>
            <a:blip xmlns:r="http://schemas.openxmlformats.org/officeDocument/2006/relationships" r:embed="rId18"/>
            <a:stretch>
              <a:fillRect/>
            </a:stretch>
          </xdr:blipFill>
          <xdr:spPr>
            <a:xfrm>
              <a:off x="2436480" y="868320"/>
              <a:ext cx="95400" cy="9288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39:53.524"/>
    </inkml:context>
    <inkml:brush xml:id="br0">
      <inkml:brushProperty name="width" value="0.035" units="cm"/>
      <inkml:brushProperty name="height" value="0.035" units="cm"/>
      <inkml:brushProperty name="color" value="#004F8B"/>
    </inkml:brush>
  </inkml:definitions>
  <inkml:trace contextRef="#ctx0" brushRef="#br0">1 41 2065,'0'0'3647,"0"-4"-3228,0-22 2828,0 16-369,8 188-2534,-8-177-256,0-6-5941</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39:54.890"/>
    </inkml:context>
    <inkml:brush xml:id="br0">
      <inkml:brushProperty name="width" value="0.035" units="cm"/>
      <inkml:brushProperty name="height" value="0.035" units="cm"/>
      <inkml:brushProperty name="color" value="#004F8B"/>
    </inkml:brush>
  </inkml:definitions>
  <inkml:trace contextRef="#ctx0" brushRef="#br0">1 112 3666,'0'0'8331,"0"-5"-7856,0 2-365,-1-5 96,1 0 1,1 1 0,-1-1 0,1 1 0,0-1 0,1 1-1,3-9 1,-4 13-215,0 1 0,0 0 0,1 0 1,-1 0-1,1 0 0,0 0 0,0 0 0,-1 0 0,1 1 0,0-1 0,1 0 0,-1 1 0,0 0 0,0-1 0,1 1 1,-1 0-1,0 0 0,1 1 0,-1-1 0,1 0 0,0 1 0,-1-1 0,1 1 0,-1 0 0,1 0 0,4 1 0,-6-1 7,1 0 0,-1 1-1,0-1 1,0 0-1,0 1 1,0 0-1,0-1 1,0 1 0,1 0-1,-2-1 1,1 1-1,0 0 1,0 0 0,0 0-1,0 0 1,0 0-1,-1 0 1,1 0-1,0 0 1,-1 0 0,1 0-1,-1 0 1,0 1-1,1-1 1,-1 0 0,0 0-1,1 0 1,-1 1-1,0-1 1,0 0-1,0 2 1,1 47 68,-1-39-73,-1-6-14,0 0-1,0 1 0,0-1 0,-1 0 0,0 1 0,0-1 1,0 0-1,-1-1 0,0 1 0,1 0 0,-6 5 0,-41 46-777,49-57 792,0 1 0,0 0 0,0 0 0,0 0 0,1 0 0,-1 0 0,0 0 0,0 0 0,0 0 0,0 0 0,0 0 0,0 0 0,0 0 0,1 0 0,-1 0 0,0 0 0,0 0 0,0 0 0,0 0 0,0 0 0,0 0 0,1 0 0,-1 0 0,0 1 0,0-1 0,0 0 0,0 0 0,0 0 0,0 0 0,0 0 0,0 0 0,0 0 0,0 0 0,1 0 0,-1 0 0,0 1 0,0-1 0,0 0 0,0 0 0,0 0 0,0 0 0,0 0 0,0 0 0,0 0 0,0 1 0,0-1 0,0 0 0,0 0 0,0 0 0,0 0 0,0 0 0,0 0 0,0 1 0,0-1 0,0 0 0,0 0 0,0 0 0,0 0 0,0 0 0,0 0 0,0 0 0,-1 0 0,1 1 0,0-1 0,21-3-64,34-8 207,-45 9-177,32-10 50,6-1-95,-20 10-3233,-35 3-3355</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39:56.015"/>
    </inkml:context>
    <inkml:brush xml:id="br0">
      <inkml:brushProperty name="width" value="0.035" units="cm"/>
      <inkml:brushProperty name="height" value="0.035" units="cm"/>
      <inkml:brushProperty name="color" value="#004F8B"/>
    </inkml:brush>
  </inkml:definitions>
  <inkml:trace contextRef="#ctx0" brushRef="#br0">0 59 2865,'0'0'9429,"17"-3"-7901,7-9-1158,-12 5-335,0 1-1,0 0 1,1 1-1,-1 0 1,1 1-1,1 1 1,-1 0-1,21-2 1,-33 5-142,-1 8 15,-1-1 98,0 0 1,0 0-1,-1 0 1,1 0-1,-2 0 1,1 0 0,-1 0-1,0 0 1,0-1-1,-1 0 1,-4 7-1,4-6-69,3-6 14,1-1 1,0 0 0,-1 1 0,1-1 0,0 0 0,0 1 0,0-1 0,-1 1 0,1-1 0,0 1 0,0-1 0,0 1 0,0-1 0,0 1-1,0-1 1,0 1 0,0-1 0,0 0 0,0 1 0,0-1 0,0 1 0,0-1 0,0 1 0,0-1 0,0 1 0,1-1 0,-1 1 0,0-1-1,0 0 1,0 1 0,1-1 0,-1 1 0,0-1 0,1 0 0,-1 1 0,0-1 0,1 0 0,-1 1 0,1-1 0,24 8-324,8 3 621,-31-11-262,-1 1 0,0 0-1,0-1 1,0 1 0,0 0 0,0 0 0,0 0 0,0 0 0,-1-1-1,1 1 1,0 0 0,0 1 0,-1-1 0,1 0 0,-1 0-1,1 0 1,-1 0 0,1 0 0,-1 1 0,0-1 0,1 0 0,-1 0-1,0 1 1,0 0 0,-1 0 21,1 0 0,-1 1-1,1-1 1,-1-1 0,0 1 0,0 0-1,0 0 1,0 0 0,0 0 0,-1-1-1,1 1 1,-1 0 0,1-1 0,-1 1-1,1-1 1,-1 0 0,0 0 0,1 1-1,-1-1 1,0 0 0,0 0 0,0-1-1,0 1 1,0 0 0,0-1 0,0 1-1,-3-1 1,-64 13 334,62-12-285,-3 0 49,0 0 0,0 0 0,0-1 0,0 0 0,0-1 0,-11-1 0,21-21-5628,3 11-1682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39:57.131"/>
    </inkml:context>
    <inkml:brush xml:id="br0">
      <inkml:brushProperty name="width" value="0.035" units="cm"/>
      <inkml:brushProperty name="height" value="0.035" units="cm"/>
      <inkml:brushProperty name="color" value="#004F8B"/>
    </inkml:brush>
  </inkml:definitions>
  <inkml:trace contextRef="#ctx0" brushRef="#br0">21 17 5426,'0'0'6502,"0"-17"-3778,0 30-2694,0 0 1,-1 0-1,0 0 0,-1 0 1,0 0-1,-1-1 0,-8 23 1,11-35-35,0 0 0,-1 0-1,1 0 1,0 1 0,0-1 0,0 0 0,0 0 0,0 0 0,0 0-1,0 0 1,0 1 0,0-1 0,0 0 0,0 0 0,0 0 0,0 0 0,0 1-1,0-1 1,0 0 0,0 0 0,0 0 0,0 0 0,0 1 0,1-1-1,-1 0 1,0 0 0,0 0 0,0 0 0,0 0 0,0 1 0,0-1 0,0 0-1,0 0 1,1 0 0,-1 0 0,0 0 0,0 0 0,0 0 0,0 0-1,1 1 1,-1-1 0,0 0 0,0 0 0,0 0 0,0 0 0,0 0 0,1 0-1,-1 0 1,0 0 0,0 0 0,0 0 0,1 0 0,16 0-108,14-6-245,8-4-535,44-15-1138,-82 23 2037,1 1 0,-1-1-1,0 0 1,0 1 0,0-1 0,0 0-1,0 0 1,0 0 0,-1 1 0,1-1-1,-1 0 1,1 0 0,-1 0 0,0 0-1,0 0 1,0 0 0,0 0 0,0 0-1,0 0 1,0 0 0,-1 0 0,0-2-1,1-7 135,0 11 556,0 30-791,0 136 1586,0-165-1468</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0:08.668"/>
    </inkml:context>
    <inkml:brush xml:id="br0">
      <inkml:brushProperty name="width" value="0.035" units="cm"/>
      <inkml:brushProperty name="height" value="0.035" units="cm"/>
      <inkml:brushProperty name="color" value="#004F8B"/>
    </inkml:brush>
  </inkml:definitions>
  <inkml:trace contextRef="#ctx0" brushRef="#br0">22 115 6275,'0'0'8756,"-5"-37"-8143,-6 16-636,10 33-285,0 18 274,-2 182 145,3-132 746,0-79-1014</inkml:trace>
  <inkml:trace contextRef="#ctx0" brushRef="#br0" timeOffset="528.33">1 291 1745,'0'0'8238,"0"-4"-7533,0 2-673,1 0 0,-1 0 1,1 0-1,0 0 0,0 0 1,-1 1-1,1-1 1,0 0-1,1 0 0,-1 0 1,0 1-1,0-1 1,1 1-1,-1-1 0,1 1 1,-1-1-1,1 1 1,0 0-1,0 0 0,-1 0 1,1 0-1,0 0 0,4-1 1,61-20 792,-37 13-661,-16 5-257,-12 4 37,0-1-1,0 1 1,0 0 0,-1-1 0,1 1-1,0-1 1,0 1 0,-1-1 0,1 0-1,0 0 1,-1 0 0,1 0 0,-1 0-1,1 0 1,-1 0 0,0 0 0,1 0 0,-1-1-1,0 1 1,0-1 0,0 1 0,0-1-1,0 1 1,0-1 0,0 0 0,0 1-1,-1-1 1,1 0 0,-1 0 0,1 0-1,-1 1 1,0-1 0,0 0 0,0 0-1,0 0 1,0 0 0,0 1 0,0-1 0,-1-3-1,-1-21 522,0 20-159,2 18-479,16 220 1811,-12-214-1504,1-14-2813,-2-4-1488</inkml:trace>
  <inkml:trace contextRef="#ctx0" brushRef="#br0" timeOffset="981.56">272 272 4498,'0'0'4981,"7"-4"-4834,-3 2-168,31-19 575,-33 20-464,0 0-1,-1 0 1,1 0-1,0-1 1,-1 1 0,1-1-1,-1 1 1,0-1-1,1 0 1,-1 1 0,0-1-1,0 0 1,0 0-1,0 0 1,-1 0 0,1 0-1,0 0 1,0-2-1,-1 3-163,-21 6-329,17-3 392,2 1-1,-1 0 1,0 0 0,1 0 0,-1 1 0,1-1-1,0 1 1,0-1 0,0 1 0,1 0 0,-1 0-1,1-1 1,-1 8 0,-4 54 141,6-64-120,1 0-1,-1 1 1,1-1 0,-1 0-1,0 0 1,1 1-1,0-1 1,-1 0 0,1 0-1,0 0 1,0 0-1,0 0 1,-1 0 0,1 0-1,0 0 1,0 0-1,0 0 1,1 0 0,-1-1-1,0 1 1,0 0-1,0-1 1,0 1 0,1-1-1,-1 1 1,0-1-1,1 0 1,-1 0 0,0 1-1,1-1 1,-1 0-1,0 0 1,1 0 0,-1 0-1,0-1 1,1 1-1,-1 0 1,2-1 0,3 0-152,0 1 0,1-2 0,-1 1 0,-1 0 0,1-1 1,0 0-1,6-3 0,29-24-5445,-21 13 1665</inkml:trace>
  <inkml:trace contextRef="#ctx0" brushRef="#br0" timeOffset="2351.39">519 214 1745,'0'0'6651,"0"-5"-6155,0 3-557,0 1 98,1 1 1,-1-1 0,0 0 0,0 1 0,0-1-1,1 0 1,-1 1 0,0-1 0,0 0 0,0 0-1,0 1 1,0-1 0,0 0 0,-1 1 0,1-1-1,0 0 1,0 0 0,0 1 0,-1-1 0,1 0 0,0 1-1,-1-1 1,1 1 0,0-1 0,-1 0 0,1 1-1,-1-1 1,1 1 0,-1-1 0,1 1 0,-1-1-1,1 1 1,-1 0 0,0-1 0,1 1 0,-1 0-1,0-1 1,1 1 0,-1 0 0,0 0 0,1-1-1,-1 1 1,0 0 0,0 0 0,1 0 0,-1 0-1,0 0 1,1 0 0,-1 0 0,0 0 0,0 0-1,0 1 1,0 0-27,-1 0 0,1 0 0,-1 1 0,1-1 0,0 0 0,0 1 0,-1-1 0,1 1 0,0-1 0,0 1 0,1-1 0,-1 1 0,0 0 0,0 0 0,1-1 0,-1 1 0,1 0-1,0 0 1,-1 0 0,1 2 0,-2 42 334,2-41-306,5 33 117,-5-37-147,1-1 0,-1 1 1,0 0-1,1 0 0,-1-1 0,1 1 0,-1 0 0,0-1 1,1 1-1,-1-1 0,1 1 0,0-1 0,-1 1 0,1-1 0,-1 1 1,1-1-1,0 1 0,-1-1 0,1 0 0,0 1 0,0-1 0,-1 0 1,1 0-1,0 0 0,0 1 0,-1-1 0,1 0 0,0 0 0,0 0 1,0 0-1,-1 0 0,1-1 0,0 1 0,0 0 0,-1 0 0,1 0 1,0-1-1,0 1 0,-1 0 0,1-1 0,0 1 0,-1 0 1,1-1-1,0 1 0,-1-1 0,1 1 0,-1-1 0,1 1 0,0-2 1,1 0-10,0-1 1,0 1 0,0-1 0,0 0-1,-1 1 1,1-1 0,-1 0 0,1 0 0,-1 0-1,0 0 1,0 0 0,-1-1 0,1 1 0,0-5-1,2-47-129,-3 54 121,1 25-664,0-16 752,0 0 0,1 0 1,0 0-1,1 0 0,-1-1 1,1 1-1,6 9 0,-8-14-43,1-1-1,-1 0 0,1 0 1,-1 0-1,1 0 1,0 0-1,0 0 0,0 0 1,0-1-1,0 1 0,0-1 1,0 1-1,1-1 1,-1 0-1,0 0 0,1 0 1,-1 0-1,1 0 1,-1 0-1,1-1 0,0 1 1,-1-1-1,1 0 0,0 0 1,-1 0-1,5-1 1,-5 0 2,1-1 0,0 0 0,-1 0 1,1 0-1,-1-1 0,0 1 0,1-1 1,-1 1-1,0-1 0,-1 0 1,1 0-1,0 0 0,-1 0 0,1-3 1,7-9-34,39-64-1138,-48 78 1099,1 1-1,0-1 1,0 1 0,0-1-1,1 1 1,-1-1-1,0 1 1,0 0-1,0-1 1,0 1-1,0 0 1,0 0 0,0 0-1,1 0 1,-1 0-1,0 0 1,0 0-1,0 0 1,2 1-1,4 0 458,-10-2-411,0 1-1,0 0 1,0 0 0,1 0-1,-1 0 1,0 1 0,0-1-1,0 1 1,1 0 0,-1-1-1,0 1 1,1 1 0,-1-1-1,1 0 1,-1 1 0,1-1-1,-3 3 1,2-1-30,1 0 0,0 0 0,0 0 1,0 0-1,0 0 0,0 1 0,1-1 0,-1 1 0,1-1 0,0 1 0,0 0 1,1-1-1,-2 7 0,2-7 10,-1-1 1,1 1-1,-1-1 1,1 1 0,0-1-1,0 1 1,0-1-1,0 1 1,1-1-1,-1 1 1,1-1-1,-1 1 1,1-1-1,0 1 1,2 2-1,-2-3 32,1-1-1,0 0 0,0 0 0,0 0 0,-1 0 0,1 0 0,0 0 0,0 0 1,0-1-1,0 1 0,0-1 0,0 1 0,1-1 0,-1 0 0,0 0 0,0 0 1,4-1-1,-4 1-9,0-1 1,1 0-1,-1 1 0,0-1 1,0 0-1,0 0 1,-1-1-1,1 1 1,0 0-1,0-1 0,-1 1 1,1-1-1,0 1 1,-1-1-1,0 0 1,1 0-1,-1 0 0,0 0 1,0 1-1,1-5 1,20-45-16,-22 49-1,6-20-130,-1-1 0,-2 0 0,0 0 0,-1 0 0,-2 0 0,-1-26 0,0 0 234,1 48 1,0 35-406,-1 42 1017,2 91 2092,0-160-2726,1-1 0,-1 1 0,1 0 0,0 0 0,1-1 0,-1 1 1,1-1-1,1 1 0,-1-1 0,7 8 0,-9-12-64,0-1 0,0 0 0,0 1 0,0-1 0,1 0 0,-1 0 0,0 0 0,0 0 0,1 0 0,-1 0 0,1 0 0,-1 0 0,1 0 0,-1-1 0,1 1 0,0-1 0,-1 1 0,1-1 0,0 0 0,-1 1 0,1-1 0,0 0 0,-1 0 0,1 0 0,0 0 0,0-1 0,-1 1 0,1 0 0,0-1 0,-1 1 0,1-1 0,-1 0 0,1 1 0,-1-1 0,1 0 0,-1 0 0,1 0 0,-1 0 0,0 0 0,1 0-1,-1 0 1,0-1 0,0 1 0,0 0 0,0-1 0,0 1 0,1-2 0,2-4-73,0 0 0,-1 0-1,0 0 1,0 0 0,0-1-1,-1 1 1,0-1 0,-1 0-1,0 1 1,0-1-1,0 0 1,-1 0 0,0 0-1,-1 0 1,-2-11 0,3 19 34,0 1 1,0 0-1,0-1 0,0 1 1,-1-1-1,1 1 1,0-1-1,-1 1 1,1-1-1,0 1 1,-1-1-1,1 1 0,0-1 1,-1 1-1,1-1 1,-1 1-1,1-1 1,-1 0-1,1 1 1,-1-1-1,1 0 0,-1 0 1,1 1-1,-1-1 1,0 0-1,1 0 1,-1 0-1,1 1 1,-1-1-1,0 0 0,1 0 1,-1 0-1,1 0 1,-1 0-1,0 0 1,1-1-1,-1 1 0,1 0 1,-1 0-1,1 0 1,-1 0-1,0-1 1,1 1-1,-1 0 1,1-1-1,-1 1 0,1 0 1,-1-1-1,1 1 1,-1-1-1,1 1 1,0 0-1,-1-1 1,1 1-1,0-1 0,-1 1 1,1-1-1,0 0 1,0 1-1,-1-1 1,1 0-1,-1 83-93,1-81 112,0 0 0,1-1 0,-1 1 0,0 0 0,0 0-1,1 0 1,-1 0 0,0 0 0,1 0 0,-1 0 0,1-1-1,-1 1 1,1 0 0,0 0 0,-1-1 0,1 1 0,0 0-1,-1-1 1,1 1 0,0-1 0,0 1 0,-1-1 0,1 1 0,2 0-1,8 1-5903</inkml:trace>
  <inkml:trace contextRef="#ctx0" brushRef="#br0" timeOffset="2836.58">933 181 4562,'0'0'5659,"9"-1"-5259,-5 1-323,1 0 0,0 0-1,-1 1 1,1 0 0,-1-1 0,1 2 0,-1-1 0,1 0-1,-1 1 1,1 0 0,-1 0 0,0 0 0,0 0 0,0 1-1,0 0 1,-1-1 0,1 1 0,-1 1 0,1-1 0,-1 0-1,0 1 1,-1 0 0,1 0 0,0 0 0,-1 0 0,0 0-1,0 0 1,0 0 0,1 7 0,0 1 116,-1-1 1,0 1-1,-1-1 1,0 1-1,-1 14 1,0-23-152,0-3 105,-1-5 184,0-1 1,0 0 0,0 0-1,1 0 1,0 0 0,0 1-1,2-12 1,0-6-240,-2 16-154,0 0 0,1-1 0,0 1 0,0 0 0,0 0 0,1 0 0,0 0 0,1 0 0,0 0 0,0 1 0,0-1 0,1 1 0,0 0 0,0 0 0,0 0 0,1 1 1,0-1-1,10-9 0,-7 10-459,1-1 0,-1 1 1,1 0-1,-1 1 1,1 0-1,1 0 1,-1 1-1,0 1 1,1-1-1,0 1 1,-1 1-1,1 0 0,15 0 1,-12 1-4050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0:15.266"/>
    </inkml:context>
    <inkml:brush xml:id="br0">
      <inkml:brushProperty name="width" value="0.035" units="cm"/>
      <inkml:brushProperty name="height" value="0.035" units="cm"/>
      <inkml:brushProperty name="color" value="#004F8B"/>
    </inkml:brush>
  </inkml:definitions>
  <inkml:trace contextRef="#ctx0" brushRef="#br0">119 0 2017,'0'0'5146,"1"14"2923,-2 52-8057,-1-37 161,-2-1-1,-7 29 1,8-49-475,-2-6-3401,-2-2-258</inkml:trace>
  <inkml:trace contextRef="#ctx0" brushRef="#br0" timeOffset="682.3">0 457 6467,'0'0'6029,"1"-2"-5974,-1 1 0,0 0 0,0-1 0,1 1 0,-1 0 0,1 0 0,-1 0 0,1 0 0,-1-1 0,1 1 0,0 0 0,-1 0 0,1 0 0,1-1 0,6-1-17,-1 0 0,0 0 0,1 1 0,14-2 0,-21 3-40,0 1 0,0 0 0,0-1 0,0 1 0,0 0 0,0 0 0,0 0 0,0 0 0,0 0 0,0 0 0,0 0 0,1 0 0,-1 0 0,0 1 0,0-1 0,0 0 0,0 1 0,0-1 0,0 1 0,0-1 0,0 1 0,-1 0 0,1-1 0,0 1 0,0 0 0,0-1 0,0 1 0,-1 0 0,1 0 0,0 0 0,-1 0 0,1 0 0,-1 0 0,1 0 0,-1 0 0,0 0 0,1 0 0,-1 0 0,0 0 0,1 0 0,-1 0 0,0 1 0,0 5 24,1 0 1,-1 0-1,-1 1 1,1-1-1,-1 0 1,-1 0-1,1 0 1,-1-1-1,0 1 1,-1 0-1,0-1 1,0 1-1,0-1 1,-1 0-1,-4 7 1,7-12-33,0 0 0,-1 0 0,2 0 0,-1 1 0,0-1 0,0 0 0,0 1 0,1-1 0,-1 0 0,0 1 0,1-1 0,-1 1 0,1-1 0,0 1 0,0 0 0,-1-1 0,1 1 0,0 2 0,1-4 12,0 1-1,0 0 1,0 0 0,0 0 0,0-1 0,0 1-1,0 0 1,0-1 0,0 1 0,0-1 0,0 0 0,0 1-1,0-1 1,1 0 0,-1 1 0,0-1 0,0 0-1,0 0 1,1 0 0,-1 0 0,0 0 0,0 0-1,1-1 1,4 1-18,0-1 1,0 0-1,0 0 0,0-1 0,-1 1 1,1-1-1,0 0 0,-1-1 0,0 1 1,8-6-1,-13 4-4287</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0:17.488"/>
    </inkml:context>
    <inkml:brush xml:id="br0">
      <inkml:brushProperty name="width" value="0.035" units="cm"/>
      <inkml:brushProperty name="height" value="0.035" units="cm"/>
      <inkml:brushProperty name="color" value="#004F8B"/>
    </inkml:brush>
  </inkml:definitions>
  <inkml:trace contextRef="#ctx0" brushRef="#br0">1 0 9156,'0'0'2001,"0"17"-3762,0 6 33,0 5-2658</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0:17.701"/>
    </inkml:context>
    <inkml:brush xml:id="br0">
      <inkml:brushProperty name="width" value="0.035" units="cm"/>
      <inkml:brushProperty name="height" value="0.035" units="cm"/>
      <inkml:brushProperty name="color" value="#004F8B"/>
    </inkml:brush>
  </inkml:definitions>
  <inkml:trace contextRef="#ctx0" brushRef="#br0">1 0 1777,'0'0'1440,"0"75"-1440,0-56-768</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0:18.125"/>
    </inkml:context>
    <inkml:brush xml:id="br0">
      <inkml:brushProperty name="width" value="0.035" units="cm"/>
      <inkml:brushProperty name="height" value="0.035" units="cm"/>
      <inkml:brushProperty name="color" value="#004F8B"/>
    </inkml:brush>
  </inkml:definitions>
  <inkml:trace contextRef="#ctx0" brushRef="#br0">0 0 992,'0'0'2562,"0"28"-5972</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0:19.152"/>
    </inkml:context>
    <inkml:brush xml:id="br0">
      <inkml:brushProperty name="width" value="0.035" units="cm"/>
      <inkml:brushProperty name="height" value="0.035" units="cm"/>
      <inkml:brushProperty name="color" value="#004F8B"/>
    </inkml:brush>
  </inkml:definitions>
  <inkml:trace contextRef="#ctx0" brushRef="#br0">25 52 1361,'0'0'8524,"-1"-6"-7492,-3-5-557,-3-23 3028,7 51-3370,0 275 964,0-292-1575,-9-7-8526,5-2 3257</inkml:trace>
  <inkml:trace contextRef="#ctx0" brushRef="#br0" timeOffset="656.86">140 79 6851,'0'0'3322,"0"24"377,0 30-2281,0-51-1394,0 0 0,0 0 1,0 0-1,1 0 0,-1 0 0,1 0 1,0-1-1,0 1 0,0 0 1,0 0-1,1 0 0,-1-1 0,1 1 1,-1-1-1,1 1 0,0-1 1,0 0-1,0 1 0,0-1 0,0 0 1,4 2-1,-5-4-19,1 1 1,0 0-1,-1-1 0,1 1 0,0-1 0,0 0 1,0 0-1,-1 0 0,1 0 0,0 0 1,0 0-1,0 0 0,-1 0 0,1-1 1,0 1-1,0-1 0,-1 1 0,1-1 1,0 0-1,-1 0 0,1 1 0,-1-1 1,1 0-1,-1 0 0,1-1 0,-1 1 1,0 0-1,0 0 0,1-1 0,-1 1 1,0-1-1,0 1 0,0-1 0,-1 1 1,1-1-1,1-3 0,6-8-269,-1-1-1,-1 1 1,7-23-1,-11 31 214,-1-1 1,1 0-1,-1 0 0,-1 0 0,1 0 0,-1 0 1,0 0-1,0 0 0,-1 0 0,1 0 0,-1 1 1,-2-8-1,2 12 48,1-1 0,-1 0 0,0 1 0,0-1-1,0 0 1,0 1 0,0-1 0,0 1 0,0 0 0,0-1 0,0 1 0,-1 0 0,1 0 0,0-1 0,-1 1 0,1 0-1,-1 1 1,1-1 0,-1 0 0,0 0 0,1 1 0,-1-1 0,0 1 0,0-1 0,1 1 0,-1 0 0,0-1 0,0 1-1,1 0 1,-1 0 0,0 0 0,0 1 0,0-1 0,1 0 0,-1 1 0,0-1 0,0 1 0,-1 1 0,-1-1-4,1 0 0,-1 1 1,1 0-1,0-1 0,0 1 1,0 1-1,0-1 0,0 0 1,0 1-1,1-1 0,-1 1 1,1 0-1,0 0 0,-1 0 1,1 0-1,1 0 0,-4 7 1,1 31-205,4-40-496,12-1-8321</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0:35.876"/>
    </inkml:context>
    <inkml:brush xml:id="br0">
      <inkml:brushProperty name="width" value="0.035" units="cm"/>
      <inkml:brushProperty name="height" value="0.035" units="cm"/>
      <inkml:brushProperty name="color" value="#004F8B"/>
    </inkml:brush>
  </inkml:definitions>
  <inkml:trace contextRef="#ctx0" brushRef="#br0">272 17 3650,'0'0'6515,"0"-2"-6483,0-1 48,0-1-865,0-3-4737</inkml:trace>
  <inkml:trace contextRef="#ctx0" brushRef="#br0" timeOffset="847.69">186 30 2753,'0'0'5123,"-6"-1"-1541,-25 1-3125,25 2-447,0 0 0,0 0 0,0 1 0,1 0 0,0 0 0,-1 1 0,1-1 1,0 1-1,1 0 0,-1 0 0,-7 10 0,2-2 106,0 0-1,1 1 1,-13 23 0,16-22 31,2 0-1,-1 1 1,2-1-1,0 1 1,0 0 0,2 0-1,0-1 1,0 1-1,3 16 1,-2-14-92,0-12-43,1 1 1,0 0 0,0-1-1,0 1 1,1-1-1,0 1 1,0-1 0,0 0-1,1 0 1,0 0 0,4 5-1,41 48 80,-45-56-458,0 0-1,0-1 1,0 0 0,0 1 0,0-1 0,0 0 0,0-1 0,0 1 0,0 0 0,0-1 0,1 0 0,-1 0 0,0 0 0,0 0 0,0 0 0,1-1 0,-1 1 0,0-1 0,5-1 0,12-10-5375</inkml:trace>
  <inkml:trace contextRef="#ctx0" brushRef="#br0" timeOffset="1252.31">424 128 2657,'1'-1'14279,"12"-4"-14373,133-35-1176,-130 39-5705,-12 1 3119</inkml:trace>
  <inkml:trace contextRef="#ctx0" brushRef="#br0" timeOffset="1844.96">436 153 3298,'0'0'6226,"-2"6"-1841,-9 26-4634,4-11 338,3-14-37,1 0 0,1 0 0,-1 0-1,1 1 1,1-1 0,-1 1 0,1-1 0,0 1-1,1 0 1,0 0 0,0-1 0,3 14 0,-2-19-42,1-1 1,-1 0-1,1 0 1,-1 0-1,1 0 1,-1 0-1,1 0 1,0-1 0,0 1-1,0-1 1,-1 1-1,1-1 1,0 1-1,0-1 1,0 0-1,0 0 1,0 0-1,-1 0 1,1 0 0,3-1-1,41-4 227,-36 3-259,-1 0-1,1 1 1,0 0-1,11 0 0,-20 1 20,0 0-1,0 0 0,0 0 0,1 0 0,-1 0 1,0 0-1,0 0 0,0 0 0,0 0 0,0 1 1,1-1-1,-1 0 0,0 1 0,0-1 0,0 1 0,0-1 1,0 1-1,0 0 0,0-1 0,0 1 0,-1 0 1,1 0-1,0-1 0,0 1 0,-1 0 0,1 0 0,0 0 1,-1 0-1,1 0 0,-1 0 0,1 0 0,-1 0 1,1 0-1,-1 1 0,0-1 0,0 0 0,1 0 1,-1 0-1,0 0 0,0 0 0,0 1 0,0-1 0,-1 0 1,1 0-1,0 0 0,0 0 0,-1 2 0,-1-1 25,1 0 0,-1 0 0,1-1 0,-1 1 0,0 0 0,0-1 0,0 1 0,0-1 0,0 0 0,0 1 0,0-1 0,0 0 0,0 0 0,-1-1 0,1 1 0,-3 0 0,-41 11 119,-34-7-551,79-5 311,1 0-1,0 0 1,0 0 0,0 0 0,-1 0 0,1 0 0,0 0 0,0 0 0,0 0-1,-1 0 1,1 0 0,0 0 0,0 0 0,0 0 0,-1 0 0,1 0-1,0-1 1,0 1 0,0 0 0,0 0 0,-1 0 0,1 0 0,0 0 0,0 0-1,0-1 1,0 1 0,0 0 0,-1 0 0,1 0 0,0 0 0,0-1 0,0 1-1,0 0 1,0 0 0,0 0 0,0-1 0,0 1 0,0 0 0,0 0-1,0 0 1,0-1 0,0 1 0,0 0 0,0 0 0,0 0 0,0-1 0,0 1-1,0 0 1,0 0 0,0-1 0,0-1-2226</inkml:trace>
  <inkml:trace contextRef="#ctx0" brushRef="#br0" timeOffset="2806.25">744 317 2721,'0'0'11093,"0"12"-11093,-1-12 13,1 1 0,0-1 0,-1 0 0,1 1 0,-1-1 0,1 0 0,-1 1 0,1-1 0,-1 0 0,1 0 0,-1 1 0,1-1 0,-1 0 0,0 0 0,1 0 0,-1 0 0,1 0 0,-1 0 0,1 0 0,-1 0 0,0 0 0,1 0 0,-1 0 0,1 0 0,-1-1 0,1 1 0,-1 0 0,1 0 0,-1 0 0,1-1 0,-1 1 0,1 0 0,-1-1 0,1 1 0,-1 0 0,1-1 0,0 1 0,-1-1 0,1 1 0,0 0 0,-1-1 0,1 1 0,0-1 0,-1 1 0,1-1 0,0 1 0,0-2 0,-3-29-304,3 26 238,0 5-43,1 0-47,-1 1 137,0-1-1,1 1 0,-1 0 0,0-1 0,1 1 0,-1-1 0,0 1 0,0 0 1,1-1-1,-1 1 0,0 0 0,0-1 0,0 1 0,0 0 0,0-1 0,0 1 1,0 0-1,0 0 0,0-1 0,0 1 0,-1 0 0,1-1 0,0 1 0,0 0 1,0-1-1,-1 1 0,1-1 0,-1 1 0,1 0 0,0-1 0,-1 1 0,1-1 1,-1 1-1,1-1 0,-1 1 0,1-1 0,-1 0 0,1 1 0,-1-1 0,0 0 1,1 1-1,-1-1 0,0 0 0,0 0 154,5 1-494,0 0 271,-1 0-1,1 1 0,0-1 1,-1 1-1,1-1 0,3 3 1,-5-2 67,0 0 1,-1 1-1,1-1 1,0 0-1,-1 0 1,1 1-1,-1-1 1,0 1-1,0-1 1,0 1-1,0 0 1,0-1-1,-1 1 1,1 0-1,-1 0 1,1-1-1,-1 1 1,0 0-1,0 0 1,-1 0-1,1-1 1,0 1-1,-1 0 1,0 0-1,0-1 1,1 1-1,-2-1 1,1 1-1,0 0 1,0-1-1,-1 0 1,1 1-1,-1-1 1,0 0-1,0 0 1,0 0-1,0 0 1,0 0-1,0 0 1,0-1-1,-1 1 1,-3 1-1,-55 26-5060,32-21 88</inkml:trace>
  <inkml:trace contextRef="#ctx0" brushRef="#br0" timeOffset="3653.21">900 153 6915,'0'0'6360,"13"-10"-4994,-11 9-1366,0 0 1,0 1-1,1-1 0,-1 0 0,1 1 0,-1 0 0,0-1 0,1 1 0,-1 0 0,1 0 0,-1 0 0,0 1 0,1-1 0,-1 0 1,0 1-1,1 0 0,-1 0 0,0-1 0,1 1 0,-1 0 0,0 1 0,0-1 0,0 0 0,0 1 0,0-1 0,0 1 1,-1 0-1,1-1 0,0 1 0,1 2 0,-2 0 9,0-1-1,1 0 1,-1 1 0,-1 0-1,1-1 1,0 1 0,-1 0-1,0-1 1,0 1 0,0 0-1,0-1 1,-1 1 0,1 0-1,-1-1 1,0 1 0,0-1-1,0 1 1,0-1 0,-4 7-1,1-4 7,1 1 0,-1-1 0,0 0 0,-1 0 0,0 0 0,-5 6 0,11-13-14,0 1 0,1-1 0,-1 1 0,0 0 0,0 0 0,1 0 0,-1 0 0,0 0 1,1 0-1,-1 0 0,0 0 0,0 0 0,1 0 0,-1 1 0,0-1 0,1 1 1,-1-1-1,0 1 0,0-1 0,0 1 0,0 0 0,0-1 0,0 1 0,2 1 1,25 25-129,-27-26 144,-1 0 0,1 0 0,0 0 0,-1 0 1,1 0-1,-1 0 0,1 0 0,-1 0 0,1 0 0,-1 0 0,0 1 1,0-1-1,0 0 0,0 0 0,1 0 0,-1 1 0,-1-1 1,1 0-1,0 0 0,0 0 0,0 1 0,-1-1 0,1 0 0,0 0 1,-1 0-1,1 0 0,-1 0 0,0 0 0,1 0 0,-1 0 1,0 0-1,0 0 0,1 0 0,-1 0 0,0-1 0,0 1 0,0 0 1,0 0-1,0-1 0,0 1 0,0-1 0,0 1 0,-2 0 1,-32 8-1345,14-8-3285,16-1-929</inkml:trace>
  <inkml:trace contextRef="#ctx0" brushRef="#br0" timeOffset="3994.38">1097 38 7187,'0'0'8031,"0"-6"-7492,0 5-539,-1 0 1,1 0-1,0 0 1,0 0 0,0 0-1,0 0 1,0 0 0,1 0-1,-1 0 1,0 0 0,0 0-1,1 0 1,-1 0 0,0 0-1,1 1 1,-1-1 0,1 0-1,0 0 1,-1 0 0,1 0-1,-1 1 1,1-1-1,0 0 1,0 1 0,-1-1-1,1 0 1,0 1 0,0-1-1,0 1 1,0-1 0,0 1-1,1-1 1,2 1-5,-1 0 1,1 0-1,-1 1 1,1-1-1,-1 1 1,1 0-1,-1 0 0,1 0 1,-1 0-1,0 0 1,6 4-1,7 3 7,1 1 0,-1 1 1,-1 1-1,1 0 0,-2 1 0,0 1 0,0 0 0,-1 1 0,11 16 0,-16-19 0,0 0-1,-1 0 1,-1 1-1,0 0 1,0 0 0,-1 0-1,-1 1 1,0 0-1,-1 0 1,0 0-1,-1 0 1,-1 0-1,0 23 1,-2-28-12,-1 1 0,0 0 0,0-1 0,-1 1 1,0-1-1,-1 1 0,1-1 0,-2-1 0,1 1 0,-1 0 0,0-1 0,-1 0 0,0 0 1,0-1-1,0 0 0,-1 0 0,-9 7 0,-11 7-1530,-1-1-1,-1-2 1,-38 18-1,14-11-5031</inkml:trace>
  <inkml:trace contextRef="#ctx0" brushRef="#br0" timeOffset="6041.88">1643 289 3169,'2'-2'11470,"17"-10"-11417,-1 7-245,74-19 11,-32 18-5622,-67 20-2345</inkml:trace>
  <inkml:trace contextRef="#ctx0" brushRef="#br0" timeOffset="6264.1">1664 425 3298,'0'0'7443,"8"0"-6867,8 0-288,1-7-208,-1 0-48,1 0-32,3 2-16,1-2-320,-5 3-768,5-4-961,-1 4-1617,-3-6-16</inkml:trace>
  <inkml:trace contextRef="#ctx0" brushRef="#br0" timeOffset="6790.42">1787 149 1777,'0'0'8852,"-4"-2"-8279,-9-7-319,9 6-126,17 11 43,9 2 43,-1 0 1,46 12-1,-52-18-213,0 0 0,0 1 0,0 1 0,-1 0 0,0 1 0,0 1 0,0 0 0,-1 1 0,13 11 0,-24-18-2,-1 0-1,1 0 1,-1 0 0,0 0-1,0 1 1,0-1-1,0 1 1,0-1 0,0 0-1,-1 1 1,1 0-1,-1-1 1,1 1-1,-1-1 1,0 1 0,0 0-1,0-1 1,-1 1-1,1-1 1,-1 1-1,1-1 1,-3 5 0,1-1 11,0 1 0,0-1 0,-1 0 0,0 0 0,-1 0 0,0 0 0,-5 6 0,-89 90 98,-15 18-728,95-98-1306,-27 45 0,29-42-1487,3-7-610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1:09.749"/>
    </inkml:context>
    <inkml:brush xml:id="br0">
      <inkml:brushProperty name="width" value="0.035" units="cm"/>
      <inkml:brushProperty name="height" value="0.035" units="cm"/>
      <inkml:brushProperty name="color" value="#004F8B"/>
    </inkml:brush>
  </inkml:definitions>
  <inkml:trace contextRef="#ctx0" brushRef="#br0">0 0 15942,'0'3037'0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1:14.303"/>
    </inkml:context>
    <inkml:brush xml:id="br0">
      <inkml:brushProperty name="width" value="0.035" units="cm"/>
      <inkml:brushProperty name="height" value="0.035" units="cm"/>
      <inkml:brushProperty name="color" value="#004F8B"/>
    </inkml:brush>
  </inkml:definitions>
  <inkml:trace contextRef="#ctx0" brushRef="#br0">0 0 16434,'4084'19'0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1:17.470"/>
    </inkml:context>
    <inkml:brush xml:id="br0">
      <inkml:brushProperty name="width" value="0.035" units="cm"/>
      <inkml:brushProperty name="height" value="0.035" units="cm"/>
      <inkml:brushProperty name="color" value="#004F8B"/>
    </inkml:brush>
  </inkml:definitions>
  <inkml:trace contextRef="#ctx0" brushRef="#br0">41 12 4434,'0'0'8713,"13"-12"-4169,-5 13-4555,-1 0 0,1 1 0,-1-1 0,0 1 0,0 1 0,0-1 0,0 1 0,12 7 0,27 10 22,-46-20-15,-1 1 0,1 0 0,0 0 1,0 0-1,0 0 0,-1 0 0,1-1 0,0 1 1,-1 0-1,1 0 0,-1-1 0,1 1 0,-1 0 1,1 0-1,-1-1 0,0 1 0,1-1 0,-1 1 1,0-1-1,1 1 0,-1-1 0,0 1 0,0-1 1,0 1-1,0-1 0,-31 24 213,28-21-218,-8 6 19,-1 1-1,1 0 0,1 1 1,-1 1-1,2-1 1,0 2-1,0-1 1,1 1-1,1 1 1,-11 23-1,18-32 1016</inkml:trace>
  <inkml:trace contextRef="#ctx0" brushRef="#br0" timeOffset="754.18">49 350 8148,'0'0'6952,"2"-4"-6442,1 2-492,-1-1 0,1 1 0,-1-1 0,1 1 0,0 0 0,0 0 0,0 0 0,0 1 0,0-1 0,0 1 0,0 0 0,1-1 0,-1 1 0,0 1 0,1-1 0,-1 0 0,1 1 0,-1 0 0,1 0 0,-1 0 0,0 0 0,1 0 0,4 2 0,-7-1-17,0 0-1,0 0 1,0 1-1,-1-1 1,1 0 0,0 1-1,0-1 1,-1 1-1,1-1 1,-1 0 0,1 1-1,-1 0 1,0-1 0,0 1-1,0-1 1,0 1-1,0-1 1,0 3 0,-2 32 251,-16-11 70,14-22-464,13-14-350,7-7 260,1 2 0,0 0 0,24-17 0,-46 37 245,0-1 0,1 1-1,-1 0 1,1 1 0,-1-1 0,1 1 0,1-1 0,-1 1 0,1 1 0,-1-1 0,2 0 0,-1 1 0,0-1 0,1 1 0,0 0 0,1 0 0,-1 0 0,1 0 0,0 0 0,0 0 0,1 9 0,1-14 4,-1 0-1,1 0 1,0 1-1,0-1 1,0 0-1,0 0 1,0 0-1,0 0 1,0-1-1,0 1 1,0 0-1,0 0 1,1-1-1,-1 1 1,0 0-1,1-1 1,-1 0-1,0 1 1,1-1-1,-1 0 1,0 1-1,1-1 1,-1 0-1,0 0 1,1 0-1,-1 0 1,1 0-1,1-1 1,24-1-1194,-9-3-4314,-9-4-2166</inkml:trace>
  <inkml:trace contextRef="#ctx0" brushRef="#br0" timeOffset="1277.86">469 358 7331,'0'0'5579,"-26"-16"-4437,24 16-1141,-1 0 1,0 0-1,1 0 1,-1 0 0,0 0-1,1 1 1,-1-1-1,0 1 1,1 0-1,-1 0 1,1 0 0,-1 0-1,1 0 1,0 0-1,-1 1 1,1-1-1,0 1 1,0 0 0,0-1-1,0 1 1,0 0-1,1 0 1,-1 1-1,0-1 1,1 0-1,0 0 1,-1 1 0,1-1-1,0 1 1,0-1-1,0 1 1,1-1-1,-1 1 1,1 0 0,-1-1-1,1 1 1,0 0-1,0-1 1,0 1-1,0 0 1,1-1 0,-1 1-1,1 0 1,-1-1-1,2 4 1,-1-5 10,0 0 1,-1 0-1,1 0 1,0 1-1,0-1 1,0 0-1,0 0 1,0 0-1,0 0 1,1 0-1,-1-1 1,0 1-1,0 0 1,1-1-1,-1 1 1,0 0-1,1-1 1,-1 0-1,0 1 0,1-1 1,-1 0-1,1 0 1,-1 1-1,1-1 1,-1 0-1,1 0 1,-1-1-1,0 1 1,1 0-1,1-1 1,0 1 21,-1 0 0,0-1 0,1 1 0,-1-1 0,0 1 0,0-1 0,1 0 0,-1 0 0,0 0 0,0 0-1,0 0 1,0 0 0,0-1 0,0 1 0,0-1 0,0 1 0,-1-1 0,3-2 0,-3 0 0,1 0 0,-1 0 0,0 0-1,0 0 1,0-1 0,-1 1 0,1 0 0,-1-6-1,0 9 7,0 22-514,0 48 103,0-68 229,0-1 1,0 0-1,1 1 0,-1-1 1,0 0-1,0 0 1,1 1-1,-1-1 0,0 0 1,1 0-1,-1 0 1,0 1-1,1-1 0,-1 0 1,0 0-1,1 0 1,-1 0-1,1 0 0,-1 0 1,0 0-1,1 0 1,-1 0-1,0 0 1,1 0-1,-1 0 0,1 0 1,-1 0-1,0 0 1,1 0-1,1 0-789,10 0-3967</inkml:trace>
  <inkml:trace contextRef="#ctx0" brushRef="#br0" timeOffset="1508.75">616 344 7075,'0'0'7204,"-13"14"-6916,5 0 304,0 0-256,0-2-272,0 0-48,4-3-16,-1-2 0,1 0-848,0-5-1473</inkml:trace>
  <inkml:trace contextRef="#ctx0" brushRef="#br0" timeOffset="2188.57">616 344 4098,'-55'12'2892,"44"-10"-230,32 2-733,8 28-1135,-27-28-702,1 0 0,0 0 0,0-1 0,0 1 0,0-1 0,1 1 0,-1-1 0,1 0 0,0 0 0,0-1 0,0 1 0,0-1 0,0 0 1,1 0-1,-1 0 0,1-1 0,-1 1 0,7 0 0,-10-3-71,1 1 1,-1-1-1,1 0 0,-1 0 1,1 0-1,-1 1 1,0-2-1,0 1 0,1 0 1,-1 0-1,0 0 1,0-1-1,0 1 0,0 0 1,0-1-1,0 1 1,-1-1-1,1 1 0,0-1 1,-1 1-1,1-1 1,-1 1-1,1-3 0,7-40 938,-8 44-822,28 51-396,-27-50 273,1 1 1,-1-1 0,0 0-1,1 0 1,-1 0 0,1-1-1,-1 1 1,1 0 0,-1 0-1,1-1 1,-1 1 0,1-1-1,0 0 1,-1 1 0,1-1-1,0 0 1,-1 0 0,1 0-1,0 0 1,0 0 0,-1 0-1,1-1 1,0 1 0,-1 0-1,1-1 1,-1 1 0,1-1-1,0 0 1,-1 0 0,1 1-1,-1-1 1,0 0 0,1 0-1,-1 0 1,0-1 0,0 1-1,1 0 1,-1 0 0,0-1-1,0 1 1,0-1 0,-1 1-1,2-2 1,2-2 9,-1-1-1,0 1 1,0-1-1,0 1 1,-1-1-1,0 0 1,0 0 0,0 0-1,-1-1 1,1-8-1,-3-7-106,0 28-322,1-3 379,0 1 1,1 0-1,-1 0 1,0 0-1,1-1 1,0 1-1,0 0 1,3 5 0,7 5 48,13 15 0,-23-28-17,0 0 0,0 0 0,-1 0 0,1 0 0,0 0 1,-1 0-1,1 0 0,-1 0 0,1 0 0,-1 1 0,1-1 0,-1 0 1,0 0-1,0 0 0,0 0 0,0 1 0,0-1 0,0 0 0,0 0 1,0 0-1,0 2 0,-2-2-33,1 1 1,-1-1-1,0 0 0,0 0 1,1 0-1,-1 0 1,0-1-1,0 1 0,0 0 1,0-1-1,0 0 0,0 1 1,0-1-1,0 0 1,-2 0-1,-40 2-2212,34-2 1086,-23 1-2819</inkml:trace>
  <inkml:trace contextRef="#ctx0" brushRef="#br0" timeOffset="2360.25">640 241 9893,'0'0'5442,"0"-7"-8003</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1:21.452"/>
    </inkml:context>
    <inkml:brush xml:id="br0">
      <inkml:brushProperty name="width" value="0.035" units="cm"/>
      <inkml:brushProperty name="height" value="0.035" units="cm"/>
      <inkml:brushProperty name="color" value="#004F8B"/>
    </inkml:brush>
  </inkml:definitions>
  <inkml:trace contextRef="#ctx0" brushRef="#br0">546 361 2913,'0'0'7244,"-5"-19"-575,-9 32-6612,0 1 0,-17 22-1,14-16-10,14-18-41,2 0-6,0-1-1,-1 0 0,1 0 0,0 1 0,0-1 0,0 1 0,0-1 0,0 1 0,0-1 0,0 1 0,1-1 0,-1 1 0,1 0 0,-1 2 0,1-3-144,8-22-212,-4 13 329,1 1 0,0 0 0,0 0 1,1 0-1,8-9 0,-13 15 11,1 0 0,-1 0 0,0 0 0,1 0 0,-1 0 0,1 0 0,-1 0 0,1 0 1,-1 1-1,1-1 0,0 0 0,-1 1 0,1-1 0,0 1 0,-1 0 0,1 0 0,0 0 0,-1 0 0,1 0 1,0 0-1,0 0 0,-1 0 0,1 0 0,0 1 0,-1-1 0,1 1 0,0 0 0,-1-1 0,1 1 0,-1 0 1,1 0-1,-1 0 0,1 0 0,1 1 0,126 115 810,-124-109-694,-30-6-11868</inkml:trace>
  <inkml:trace contextRef="#ctx0" brushRef="#br0" timeOffset="796.73">0 99 1761,'0'0'9746,"20"42"-8791,-19-41-935,1 1 1,-1-1 0,0 0-1,1 1 1,-1-1-1,1 0 1,-1 0 0,1 0-1,-1-1 1,1 1-1,0 0 1,0-1 0,-1 1-1,1 0 1,0-1-1,0 0 1,0 0 0,-1 1-1,1-1 1,0 0 0,0 0-1,0-1 1,0 1-1,-1 0 1,1-1 0,0 1-1,0-1 1,0 1-1,-1-1 1,1 0 0,2-1-1,-1 0-3,-1 1 1,1-1-1,-1 0 0,0 0 0,0 0 1,1 0-1,-1 0 0,0-1 0,-1 1 1,1-1-1,0 1 0,-1-1 0,1 0 1,-1 1-1,0-1 0,0 0 0,0 0 1,0-4-1,0-31 2131,-1 35-1467,0 10-513,0-3-263,1 65-47,-2 89 149,-1-138 5,0 0-1,-1 0 0,-1-1 1,-1 1-1,-12 30 1,17-49 19,0-1 0,0 0-1,0 1 1,0-1 0,0 0 0,0 1 0,0-1 0,0 0 0,0 1 0,0-1 0,0 0-1,0 1 1,0-1 0,0 0 0,0 0 0,-1 1 0,1-1 0,0 0 0,0 0 0,0 1-1,-1-1 1,1 0 0,0 0 0,0 1 0,-1-1 0,1 0 0,0 0 0,0 0 0,-1 0-1,1 1 1,0-1 0,0 0 0,-1 0 0,1 0 0,0 0 0,-1 0 0,1 0 0,0 0-1,-1 0 1,1 0 0,0 0 0,-1 0 0,1 0 0,0 0 0,0 0 0,-1 0 0,1 0-1,-1 0 1,-5-19 305,2-26-616,4 41 249,0 1 1,0-1-1,1 1 1,-1-1-1,1 1 1,0-1 0,0 1-1,1-1 1,-1 1-1,1 0 1,-1 0 0,1 0-1,0 0 1,0 0-1,0 0 1,1 0 0,4-4-1,3-1-496,-1 1 0,2 0 0,20-10 0,10-6-8257,-32 14 3378</inkml:trace>
  <inkml:trace contextRef="#ctx0" brushRef="#br0" timeOffset="1849.24">267 141 3826,'0'0'8804,"0"-7"-7745,0-31 216,-21 52-1229,18-8-72,-1-1 0,1 1 0,0 0 0,0 1 0,0-1 0,1 0 0,0 1 0,1-1 0,-1 1 0,1 0 0,0-1 1,1 1-1,0 10 0,0-17 21,0 1 0,1 0 1,-1-1-1,1 1 1,-1-1-1,1 1 0,-1-1 1,1 1-1,-1-1 0,1 1 1,-1-1-1,1 1 0,-1-1 1,1 1-1,0-1 1,-1 0-1,1 0 0,0 1 1,-1-1-1,1 0 0,0 0 1,0 0-1,-1 0 1,1 0-1,0 1 0,-1-2 1,1 1-1,0 0 0,0 0 1,-1 0-1,1 0 0,0 0 1,-1 0-1,1-1 1,0 1-1,0-1 0,28-9-194,-26 7 208,0 0 1,-1-1-1,0 1 0,0 0 1,0-1-1,0 0 0,-1 1 1,1-1-1,1-6 0,-3 9 122,8 34-763,-8-31 579,1-1-1,0 1 1,0-1 0,-1 1 0,1-1 0,0 1-1,0-1 1,0 0 0,1 0 0,-1 1 0,0-1 0,0 0-1,1 0 1,-1 0 0,1 0 0,-1 0 0,1 0 0,-1-1-1,1 1 1,-1 0 0,1-1 0,0 0 0,-1 1 0,1-1-1,0 0 1,-1 1 0,1-1 0,0 0 0,-1 0 0,1-1-1,0 1 1,-1 0 0,1 0 0,0-1 0,-1 1 0,1-1-1,0 0 1,-1 1 0,1-1 0,1-1 0,2 0-452,0-1 0,0 0 1,-1 0-1,1 0 0,-1 0 1,0-1-1,0 0 1,0 0-1,0 0 0,0 0 1,3-7-1,-4 2 357,0 1 0,-1-1 0,0 0 0,0-1 0,0-9 0,-1-6 1904,-2 22 343,-1 9 1067,-1 5-3025,0 0 0,-1 0 0,-1-1 0,1 1 0,-11 16 0,11-27 1243,2-9-942,2-19-666,0 22 282,0 5-96,1 2-422,1-1 432,-1 1-1,0 0 1,1 0 0,-1-1 0,0 1 0,0 0 0,0 0 0,0 1-1,0-1 1,0 0 0,0 0 0,0 0 0,0 1 0,-1-1-1,2 2 1,-1-1 40,0 1 0,0-1 0,0 0 0,1-1 0,-1 1 0,1 0 0,-1 0 0,1-1 0,0 1 0,-1-1 0,1 1 0,0-1 0,0 0 0,4 2 0,-4-2 2,0-1 1,0 0-1,0 0 0,0 0 0,0 0 0,1 0 0,-1 0 1,0 0-1,0-1 0,0 1 0,0-1 0,0 0 1,0 1-1,0-1 0,0 0 0,-1 0 0,1 0 0,0-1 1,0 1-1,2-3 0,0 0-10,-1 1-1,0-2 1,0 1 0,0 0-1,-1-1 1,1 1-1,-1-1 1,3-7 0,-1-2-43,0-1 0,-1 1 1,0-1-1,-1 0 1,-1-18-1,-1 33 30,0 0 0,0 0 0,0 0 0,0 0 0,0 0 0,0 0 0,0 0 0,0 0 0,0 1 0,0-1 1,0 0-1,0 0 0,0 0 0,0 0 0,0 0 0,0 0 0,-1 0 0,1 0 0,0 0 0,0 0 0,0 0 0,0 0 0,0 0 0,0 0 0,0 0 0,0 0 1,0 0-1,-1 0 0,1 0 0,0 0 0,0 0 0,0 0 0,0 0 0,0 0 0,0 0 0,0 0 0,0 0 0,0 0 0,0 0 0,-1 0 0,1 0 0,0 0 0,0 0 1,0 0-1,0 0 0,0 0 0,0 0 0,0-1 0,0 1 0,0 0 0,0 0 0,0 0 0,0 0 0,0 0 0,0 0 0,0 0 0,-1 0 0,1 0 0,0 0 0,0 0 1,0-1-1,0 1 0,0 0 0,0 0 0,-4 10-184,4-4 189,-1 0-1,1 1 1,0-1-1,1 0 1,-1 0 0,1 0-1,0 0 1,1 0-1,0 0 1,0 0-1,0 0 1,0-1-1,1 1 1,0-1 0,0 0-1,1 1 1,-1-2-1,1 1 1,0 0-1,1-1 1,-1 1-1,1-1 1,7 5-1,-12-9-14,1 0-1,-1 0 1,1 0-1,-1 1 0,1-1 1,-1 0-1,1 0 1,-1 1-1,0-1 0,1 0 1,-1 1-1,1-1 1,-1 0-1,0 1 0,1-1 1,-1 1-1,0-1 0,0 0 1,1 1-1,-1-1 1,0 1-1,0-1 0,0 1 1,1-1-1,-1 1 1,0-1-1,0 1 0,0-1 1,0 1-1,0-1 0,0 1 1,0-1-1,0 1 1,0 0-1,0-1 0,0 1 1,-1-1-1,1 1 1,0-1-1,0 0 0,0 1 1,-1-1-1,1 1 0,-22 14-2662,-8-1-3276</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1:24.765"/>
    </inkml:context>
    <inkml:brush xml:id="br0">
      <inkml:brushProperty name="width" value="0.035" units="cm"/>
      <inkml:brushProperty name="height" value="0.035" units="cm"/>
      <inkml:brushProperty name="color" value="#004F8B"/>
    </inkml:brush>
  </inkml:definitions>
  <inkml:trace contextRef="#ctx0" brushRef="#br0">119 32 2113,'0'0'7006,"-9"-24"-1686,6 22-5305,-1 1 1,1 0 0,0 0-1,0 0 1,-1 1-1,1-1 1,0 1 0,-1 0-1,1 0 1,-1 0 0,1 0-1,0 0 1,-1 1 0,1-1-1,0 1 1,-1 0-1,1 0 1,0 1 0,0-1-1,0 0 1,0 1 0,0 0-1,0 0 1,1 0 0,-1 0-1,0 0 1,1 0-1,0 1 1,-1-1 0,1 1-1,0 0 1,0 0 0,1-1-1,-1 1 1,-2 5 0,3-5-17,1 0 0,-1-1 0,0 1 0,1 0 0,0 0 1,0 0-1,-1-1 0,2 1 0,-1 0 0,0 0 0,0-1 0,1 1 1,0 0-1,0 0 0,-1-1 0,1 1 0,1-1 0,-1 1 1,0-1-1,1 1 0,-1-1 0,1 0 0,0 0 0,-1 1 1,1-1-1,0-1 0,0 1 0,1 0 0,2 2 0,-3-3 26,0 1 0,-1-1 0,1 0 0,0 0 0,0 0 0,0 0 0,0 0 0,0 0 0,0-1 0,0 1 0,0-1 0,1 1 0,-1-1 0,0 0 0,0 0 0,0 0 0,0 0 0,1 0 0,-1 0-1,0-1 1,0 1 0,0-1 0,0 1 0,0-1 0,0 0 0,0 0 0,0 0 0,0 0 0,0 0 0,0 0 0,-1-1 0,1 1 0,-1-1 0,1 1 0,-1-1 0,1 1 0,1-3 0,1-3 24,0 0-1,-1 0 1,1 0 0,-2-1 0,1 1 0,-1-1 0,0 0 0,0 0 0,-1 0 0,0 0 0,0-12 0,-1 19 356,-4 0-359,-1 0 1,1 1-1,0-1 0,-1 1 0,1 0 0,0 1 1,-8 0-1,1 0-21,7-1-264,-15 0 354,13 4-4831</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1:25.479"/>
    </inkml:context>
    <inkml:brush xml:id="br0">
      <inkml:brushProperty name="width" value="0.035" units="cm"/>
      <inkml:brushProperty name="height" value="0.035" units="cm"/>
      <inkml:brushProperty name="color" value="#004F8B"/>
    </inkml:brush>
  </inkml:definitions>
  <inkml:trace contextRef="#ctx0" brushRef="#br0">8 1 6739,'0'0'2788,"0"8"-2369,2 37 681,0-22-526,-1 1 1,-1 0-1,-1-1 1,-7 40-1,6-58-544,1-1-306,0 0-4341</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1:26.234"/>
    </inkml:context>
    <inkml:brush xml:id="br0">
      <inkml:brushProperty name="width" value="0.035" units="cm"/>
      <inkml:brushProperty name="height" value="0.035" units="cm"/>
      <inkml:brushProperty name="color" value="#004F8B"/>
    </inkml:brush>
  </inkml:definitions>
  <inkml:trace contextRef="#ctx0" brushRef="#br0">0 46 3602,'0'0'9585,"6"-7"-9120,26-21 6,-30 27-444,0-1 1,0 1 0,0 0 0,1 0 0,-1 0-1,0 0 1,1 1 0,-1-1 0,1 1 0,-1-1-1,1 1 1,-1 0 0,1 0 0,-1 0 0,1 0 0,-1 0-1,1 1 1,-1-1 0,5 2 0,-6-1-24,0 0 0,0 0 0,-1-1 0,1 1 0,0 0 0,0 0 0,-1 0 1,1 0-1,-1 0 0,1 0 0,-1 0 0,1 0 0,-1 1 0,0-1 0,1 0 0,-1 0 0,0 0 1,0 0-1,0 1 0,0-1 0,0 2 0,-1 33 230,1-25-27,-1-6-182,1 0 0,-1 0 0,0 0-1,0-1 1,-1 1 0,1-1 0,-1 1 0,0-1 0,-1 0 0,1 1 0,-1-1 0,1 0 0,-5 4 0,6-7 87,34-1-60,-13 1-24,-1-1-1,1 0 1,0-2-1,32-7 1,-45 2-1978,-6 1-3120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1:27.199"/>
    </inkml:context>
    <inkml:brush xml:id="br0">
      <inkml:brushProperty name="width" value="0.035" units="cm"/>
      <inkml:brushProperty name="height" value="0.035" units="cm"/>
      <inkml:brushProperty name="color" value="#004F8B"/>
    </inkml:brush>
  </inkml:definitions>
  <inkml:trace contextRef="#ctx0" brushRef="#br0">0 10 960,'0'0'9970,"37"-9"-6203,26 8-2969,-63 2-793,1-1 1,-1 0-1,1 0 0,-1 1 1,1-1-1,-1 1 0,1-1 1,-1 1-1,1-1 0,-1 0 1,1 1-1,-1-1 0,0 1 0,1 0 1,-1-1-1,0 1 0,0-1 1,1 1-1,-1-1 0,0 1 1,0 0-1,0-1 0,0 1 1,0 0-1,0-1 0,0 1 1,0-1-1,0 1 0,0 1 1,-1 21 165,1-21-104,-4 19 148,3-15-1428,19-4 615,-3-3 589,-10 0-25,0 0 1,0 1 0,0-1-1,1 1 1,-1 1-1,0-1 1,0 1-1,0 0 1,0 0-1,0 0 1,5 2-1,-10-2 66,0 0-1,1-1 0,-1 1 0,0-1 1,0 1-1,0 0 0,0-1 1,0 1-1,0 0 0,0-1 0,0 1 1,0 0-1,0-1 0,0 1 0,-1-1 1,1 1-1,0 0 0,0-1 0,-1 1 1,1-1-1,0 1 0,-1 0 1,1-1-1,0 1 0,-1-1 0,1 1 1,-1-1-1,1 0 0,-1 1 0,1-1 1,-1 1-1,1-1 0,-1 0 1,1 1-1,-1-1 0,0 0 0,1 0 1,-1 0-1,0 1 0,1-1 0,-1 0 1,1 0-1,-2 0 0,-29 10 840,31-10-960,-33 4 854,13-3-1978,12-5-4939,8-2 1094</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1:27.766"/>
    </inkml:context>
    <inkml:brush xml:id="br0">
      <inkml:brushProperty name="width" value="0.035" units="cm"/>
      <inkml:brushProperty name="height" value="0.035" units="cm"/>
      <inkml:brushProperty name="color" value="#004F8B"/>
    </inkml:brush>
  </inkml:definitions>
  <inkml:trace contextRef="#ctx0" brushRef="#br0">0 16 7828,'0'0'7624,"42"4"-7482,-41-3-124,0-1-1,-1 0 1,1 1 0,0-1 0,0 0 0,-1 0-1,1 0 1,0 0 0,0 0 0,-1 0 0,1 0 0,0 0-1,0 0 1,-1 0 0,1 0 0,0 0 0,0 0-1,-1-1 1,1 1 0,0 0 0,0-1 0,-1 1 0,1 0-1,0-1 1,-1 1 0,1-1 0,-1 1 0,1-1-1,-1 1 1,1-1 0,-1 0 0,1 1 0,-1-1-1,1 0 1,-1 1 0,0-1 0,1 0 0,-1 1 0,1-3-1,2-5 50,0 91-646,-11-33 48</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1:29.688"/>
    </inkml:context>
    <inkml:brush xml:id="br0">
      <inkml:brushProperty name="width" value="0.035" units="cm"/>
      <inkml:brushProperty name="height" value="0.035" units="cm"/>
      <inkml:brushProperty name="color" value="#004F8B"/>
    </inkml:brush>
  </inkml:definitions>
  <inkml:trace contextRef="#ctx0" brushRef="#br0">22 8 9204,'0'0'6902,"0"-8"-4525,-2 37-2159,0 0 0,-14 56 0,14-77-3279,3-21-1452,-1-9-3048</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1:30.259"/>
    </inkml:context>
    <inkml:brush xml:id="br0">
      <inkml:brushProperty name="width" value="0.035" units="cm"/>
      <inkml:brushProperty name="height" value="0.035" units="cm"/>
      <inkml:brushProperty name="color" value="#004F8B"/>
    </inkml:brush>
  </inkml:definitions>
  <inkml:trace contextRef="#ctx0" brushRef="#br0">1 31 4802,'0'0'10050,"5"-17"-8633,-3 16-1429,-1 0 0,1-1-1,-1 1 1,1 0 0,0 0 0,0 0 0,-1 0 0,1 0 0,0 0 0,0 1-1,0-1 1,0 1 0,0-1 0,0 1 0,0 0 0,0 0 0,0-1 0,0 2 0,0-1-1,0 0 1,0 0 0,0 1 0,0-1 0,0 1 0,2 0 0,-2 1 4,0-1 0,0 1 0,0 0 0,-1 0 0,1 0 0,0 0 0,-1 0 0,1 0 0,-1 0 0,0 1 0,0-1 0,0 0 0,0 1 0,0-1 0,-1 1 0,2 4 0,-1-1 14,0 0 0,0 1 0,-1-1 0,0 0 0,0 0 0,0 0 1,-1 1-1,0-1 0,0 0 0,0 0 0,-1 0 0,0 0 0,0-1 1,-1 1-1,0 0 0,-3 5 0,-5-1 22,7-8-18,1 1-1,0-1 0,0 1 1,0 0-1,1 0 1,-1 0-1,1 0 1,0 0-1,-1 1 0,1-1 1,-2 6-1,4-8-59,25-1-9,0 1 142,-18 0-78,0-1 0,1 0 0,-1 0 0,0 0 0,1-1 0,-1 0 0,0 0 0,0 0 0,9-4 0,-15 4-199,0 1 0,0-1-1,-1 0 1,1 0 0,0 1-1,0-1 1,0 0 0,-1 0 0,1 0-1,0 0 1,-1 0 0,1 0-1,-1 0 1,1 0 0,-1 0-1,1 0 1,-1 0 0,0-1-1,0 1 1,1 0 0,-1 0 0,0 0-1,0-2 1,0-10-3370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1:32.126"/>
    </inkml:context>
    <inkml:brush xml:id="br0">
      <inkml:brushProperty name="width" value="0.035" units="cm"/>
      <inkml:brushProperty name="height" value="0.035" units="cm"/>
      <inkml:brushProperty name="color" value="#004F8B"/>
    </inkml:brush>
  </inkml:definitions>
  <inkml:trace contextRef="#ctx0" brushRef="#br0">83 98 1777,'0'0'7697,"-4"0"-7252,2 0-376,0 0 0,0 0 0,0 0 0,0 0 0,-1 1 0,1-1 0,0 1 0,0-1 0,0 1 0,0 0 0,0 0 0,0 0 0,1 0 0,-1 0 1,0 1-1,0-1 0,1 0 0,-1 1 0,1-1 0,-3 3 0,4-2-59,-1-1 1,1 0-1,-1 1 1,1-1-1,-1 1 1,1-1 0,0 1-1,0-1 1,0 1-1,0-1 1,0 1-1,0-1 1,0 1 0,1-1-1,-1 1 1,0-1-1,1 1 1,-1-1-1,1 0 1,-1 1-1,1-1 1,0 0 0,0 1-1,0-1 1,0 0-1,0 0 1,0 0-1,0 0 1,0 0 0,0 0-1,2 2 1,2 1 21,-1 0 0,1 0 0,-2 1 1,1-1-1,0 1 0,-1 0 1,0 0-1,5 10 0,-8-13-6,1-1-1,-1 1 1,0-1-1,1 1 1,-1 0-1,0-1 1,0 1-1,0-1 1,0 1-1,0 0 1,-1-1 0,1 1-1,0 0 1,-1-1-1,1 1 1,-1-1-1,0 1 1,0-1-1,1 1 1,-1-1-1,0 0 1,0 1-1,0-1 1,0 0-1,0 0 1,-1 0 0,1 0-1,0 1 1,0-2-1,-1 1 1,1 0-1,-1 0 1,1 0-1,-1-1 1,1 1-1,-3 0 1,-11 7 147,11-6-404,1 0 0,-1 0 0,0 0-1,0 0 1,0-1 0,1 0 0,-1 0 0,-8 1-1,8-3-3020,4-7-2449</inkml:trace>
  <inkml:trace contextRef="#ctx0" brushRef="#br0" timeOffset="270.18">59 73 6707,'0'0'9791,"22"-10"-9348,8-2-359,0 0 0,55-11 0,-28 8-595,-56 14-414,-13 4-9422</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1:30.906"/>
    </inkml:context>
    <inkml:brush xml:id="br0">
      <inkml:brushProperty name="width" value="0.035" units="cm"/>
      <inkml:brushProperty name="height" value="0.035" units="cm"/>
      <inkml:brushProperty name="color" value="#004F8B"/>
    </inkml:brush>
  </inkml:definitions>
  <inkml:trace contextRef="#ctx0" brushRef="#br0">1 445 6003,'0'0'7739,"3"-2"-7576,43-15-139,-45 16-39,0 1-1,0-1 1,0 1 0,1 0-1,-1-1 1,0 1-1,0 0 1,0 0 0,1 0-1,-1 0 1,0 0-1,0 0 1,1 0 0,-1 0-1,0 0 1,0 1-1,0-1 1,0 0-1,1 1 1,-1-1 0,0 1-1,0-1 1,0 1-1,0 0 1,0-1 0,0 1-1,0 0 1,0 0-1,0 0 1,0 0-1,-1 0 1,1 0 0,0 0-1,-1 0 1,1 0-1,0 0 1,-1 0 0,1 0-1,-1 2 1,4 56 86,-4-55-52,0 0 0,0 1-1,-1-1 1,1 0 0,-1 0-1,0 1 1,-1-1 0,1 0 0,-1 0-1,0 0 1,0 0 0,0-1 0,-3 5-1,5-8-37,0 1-1,0 0 0,0-1 1,0 1-1,0-1 1,0 1-1,0-1 0,1 1 1,-1-1-1,0 1 0,0-1 1,0 1-1,0-1 1,1 1-1,-1-1 0,0 1 1,1-1-1,-1 1 0,0-1 1,1 1-1,-1-1 1,1 0-1,-1 1 0,0-1 1,1 1-1,-1-1 0,1 0 1,-1 0-1,1 1 1,21 14 125,-15-11-147,-4-1 50,1 0 0,0 0 0,-1 1 0,1-1 0,-1 1-1,0 0 1,0 0 0,0 0 0,-1 0 0,0 0 0,1 0-1,-1 1 1,-1-1 0,1 1 0,1 5 0,-4-8 121,0-1 0,0 0-1,0-1 1,0 1 0,0 0 0,0 0 0,0 0 0,0-1 0,0 1 0,0 0 0,-1-1 0,1 1-1,0-1 1,0 1 0,-1-1 0,1 0 0,0 1 0,-1-1 0,-1 0 0,-28 4 326,0-8-2077,29 3 1263,1 0 0,0-1 0,-1 1 0,1 0 0,0-1 0,0 1 0,0-1 0,0 1-1,0-1 1,1 1 0,-1-1 0,0 0 0,1 1 0,-1-4 0,-4-15-4743</inkml:trace>
  <inkml:trace contextRef="#ctx0" brushRef="#br0" timeOffset="680.13">99 55 176,'0'0'8409,"0"-35"-3206,0 16-4144,1 45-1830,0-19 813,1 0 0,0 1 0,0-1-1,0 0 1,1 0 0,0 0 0,8 12 0,-10-17-35,0-1-1,0 1 1,0 0-1,1-1 1,-1 1-1,0-1 1,1 1-1,-1-1 1,1 1 0,0-1-1,0 0 1,-1 0-1,1 0 1,0 0-1,0 0 1,0-1-1,0 1 1,0 0-1,0-1 1,0 1-1,0-1 1,0 0 0,0 0-1,0 0 1,0 0-1,0 0 1,0 0-1,0-1 1,0 1-1,1 0 1,-1-1-1,-1 0 1,4-1-1,-3 1-10,0-1 0,0 0 0,-1 0-1,1 0 1,0 0 0,-1 0 0,0 0-1,1 0 1,-1 0 0,0-1 0,0 1-1,0 0 1,0-1 0,0 1 0,-1-1-1,1 1 1,-1-1 0,0 1 0,0-1-1,0 1 1,0-1 0,0 0 0,-1-3-1,1 3 59,0 3 176,0 40-860,0 0 937,-2-17-33,2 0 0,1 0-1,1-1 1,9 43 0,-11-60-354</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1:28.410"/>
    </inkml:context>
    <inkml:brush xml:id="br0">
      <inkml:brushProperty name="width" value="0.035" units="cm"/>
      <inkml:brushProperty name="height" value="0.035" units="cm"/>
      <inkml:brushProperty name="color" value="#004F8B"/>
    </inkml:brush>
  </inkml:definitions>
  <inkml:trace contextRef="#ctx0" brushRef="#br0">42 29 3570,'0'0'8649,"-13"-7"-5151,12 8-3508,0-1 0,0 1 1,0-1-1,0 1 0,0 0 1,0-1-1,0 1 0,1 0 1,-1 0-1,0 0 0,0-1 1,0 1-1,1 0 1,-1 0-1,1 0 0,-1 0 1,0 0-1,1 0 0,0 1 1,-1-1-1,1 0 0,0 0 1,-1 0-1,1 0 1,0 0-1,0 1 0,0 1 1,0 42-301,1-31 359,-1-12-42,1 1 0,-1 0 0,1 0 0,0-1 0,0 1 0,0 0 1,0-1-1,0 1 0,0-1 0,1 0 0,0 1 0,-1-1 0,1 0 0,0 0 1,0 0-1,0 0 0,0 0 0,4 2 0,9 12 204,-30-15 423,-6 1-2054,20-2 1218,1 0 0,-1 0 0,0 0 0,0 0 0,1 0-1,-1 0 1,0 0 0,1-1 0,-1 1 0,0 0 0,0 0 0,1-1 0,-1 1-1,1-1 1,-1 1 0,0 0 0,1-1 0,-1 1 0,1-1 0,-1 1 0,1-1-1,-1 1 1,0-2 0,-3-14-4363</inkml:trace>
  <inkml:trace contextRef="#ctx0" brushRef="#br0" timeOffset="129.06">29 29 368</inkml:trace>
  <inkml:trace contextRef="#ctx0" brushRef="#br0" timeOffset="233.61">29 29 368,'-4'0'3490,"16"-5"-1393,-4 5 496,4 0-752,5-2-144,-1 2-273,5-3-143,-1 3-209,1 0-527,-1-2-225,-7 0-144,-1-1-96,-4 1 0,-4 0-80,0-3-144,1 3-1361</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1:43.292"/>
    </inkml:context>
    <inkml:brush xml:id="br0">
      <inkml:brushProperty name="width" value="0.035" units="cm"/>
      <inkml:brushProperty name="height" value="0.035" units="cm"/>
      <inkml:brushProperty name="color" value="#004F8B"/>
    </inkml:brush>
  </inkml:definitions>
  <inkml:trace contextRef="#ctx0" brushRef="#br0">17 79 3153,'0'0'5723,"0"-14"-1729,-9 72-4421,9-58 347,28-1 502,-26 0-392,0-1 1,0 1-1,-1-1 1,1 0 0,0 1-1,-1-1 1,0 0 0,1 0-1,-1 0 1,0 0 0,0 0-1,0 0 1,0 0 0,-1-1-1,1 1 1,0 0-1,-1 0 1,1-3 0,2-52 503,-3 56-514,0 1-15,-1-1-6,1 1-1,-1 0 1,0 0-1,1-1 0,-1 1 1,0 0-1,1 0 1,-1 0-1,1 0 0,-1 0 1,0 0-1,1 0 0,-1 0 1,0 0-1,1 0 1,-1 0-1,0 0 0,1 0 1,-1 1-1,1-1 1,-1 0-1,0 0 0,1 1 1,-1-1-1,1 0 1,-1 1-1,1-1 0,-1 1 1,1-1-1,-1 0 0,1 1 1,-1-1-1,1 1 1,0-1-1,-1 1 0,1 0 1,0-1-1,-1 1 1,1-1-1,0 1 0,0 0 1,0-1-1,-1 2 1,-9 27-347,14-9 54,-4-20 304,0-1 0,0 1 1,1 0-1,-1 0 0,0-1 0,0 1 0,0 0 1,0 0-1,1 0 0,-1-1 0,0 1 0,0 0 1,1 0-1,-1 0 0,0-1 0,0 1 1,1 0-1,-1 0 0,0 0 0,0 0 0,1 0 1,-1 0-1,0 0 0,1 0 0,-1 0 0,0 0 1,0 0-1,1 0 0,-1 0 0,0 0 0,1 0 1,-1 0-1,0 0 0,0 0 0,1 0 0,-1 0 1,0 0-1,1 0 0,-1 0 0,0 1 1,0-1-1,1 0 0,-1 0 0,0 0 0,0 1 1,0-1-1,1 0 0,-1 0 0,0 0 0,0 1 1,0-1-1,0 0 0,1 1 0,-1-1 0,0 0 1,0 0-1,0 1 0,0-1 0,0 0 0,0 1 1,0-1-1,0 0 0,0 0 0,0 1 1,0-1-1,0 0 0,0 1 0,0-1 0,1-3-4,0 0 0,0-1 0,0 1 0,0-1-1,-1 1 1,1-1 0,-1 1 0,0-1 0,0 1-1,0-1 1,-1 1 0,1-1 0,-1 1 0,0-1-1,0 1 1,0 0 0,0-1 0,-1 1 0,1 0-1,-1 0 1,0 0 0,-3-5 0,4 7-68,0 1 43,-1 0-1,1 0 1,0 0 0,0 0-1,0 1 1,-1-1-1,1 0 1,0 1-1,0-1 1,0 1-1,0-1 1,0 1-1,0-1 1,-1 1-1,1 0 1,1 0-1,-1-1 1,0 1-1,0 0 1,0 0-1,0 0 1,0 0 0,1 0-1,-1 0 1,1 0-1,-1 0 1,1 0-1,-1 0 1,1 1-1,-1 0 1,-3 43-270,4-38 173,32-1 310,-30-6-161,0 1 0,0-1 0,0 0 0,0 0-1,0 0 1,0 0 0,0 0 0,0 0 0,0-1 0,0 1 0,0-1 0,-1 1 0,1-1-1,0 0 1,3-1 0,1-42 99,-6 43-149,0-1 0,1 0-1,-1 1 1,0-1 0,0 1-1,-1-1 1,1 1 0,0-1-1,0 0 1,-1 1 0,1-1-1,-1 1 1,0 0 0,1-1-1,-1 1 1,0-1 0,0 1-1,1 0 1,-1 0 0,0-1-1,-1 1 1,1 0-1,0 0 1,-1-1 0,0 2 8,1 0 1,0-1-1,0 1 1,0 0-1,0 0 1,-1 0-1,1 0 1,0 1-1,0-1 0,0 0 1,0 0-1,-1 1 1,1-1-1,0 1 1,0-1-1,0 1 1,0-1-1,0 1 1,0 0-1,0-1 1,0 1-1,1 0 1,-1 0-1,0 0 1,0 0-1,0-1 0,1 1 1,-1 0-1,1 0 1,-1 1-1,1-1 1,-1 0-1,1 0 1,-1 0-1,1 0 1,0 0-1,0 0 1,0 1-1,-1-1 1,1 2-1,-3 60-430,3-53 419,0-9 32,0-1-1,0 0 1,0 1-1,0-1 1,0 0-1,0 1 0,0-1 1,1 0-1,-1 1 1,0-1-1,0 0 1,0 0-1,1 1 1,-1-1-1,0 0 0,0 1 1,1-1-1,-1 0 1,0 0-1,0 0 1,1 1-1,-1-1 0,0 0 1,1 0-1,-1 0 1,0 0-1,1 0 1,-1 0-1,0 1 0,1-1 1,-1 0-1,1 0 1,-1 0-1,0 0 1,1 0-1,-1 0 0,0 0 1,1-1-1,-1 1 1,0 0-1,1 0 1,-1 0-1,0 0 1,1 0-1,-1 0 0,0-1 1,1 1-1,-1 0 1,0 0-1,0-1 1,1 1-1,-1 0 0,0 0 1,0-1-1,1 1 1,16-16 708,-16 14-698,0 0 1,0 0-1,0 0 0,-1-1 1,1 1-1,-1-1 0,0 1 0,0 0 1,0-1-1,0-3 0,0-10 37,0 15-155,-17 12-403,16-9 469,0 0 0,0 0 0,0 0-1,0 0 1,1 0 0,-1 0 0,0 0 0,1 0-1,0 0 1,-1 0 0,1 0 0,0 3 0,0-5 42,0 1 1,1 0-1,-1 0 1,0-1 0,0 1-1,1 0 1,-1-1-1,0 1 1,1 0 0,-1-1-1,1 1 1,-1-1-1,1 1 1,-1-1-1,1 1 1,-1-1 0,1 1-1,-1-1 1,1 0-1,0 1 1,-1-1 0,1 0-1,0 1 1,-1-1-1,1 0 1,0 0 0,-1 1-1,1-1 1,0 0-1,0 0 1,-1 0-1,1 0 1,0 0 0,1-1-1,-2 1 311,-4-28-408,-4 28-205,-4 14 148,11-12 124,0 0 1,0 0 0,0 0-1,0 0 1,0 0 0,1 0 0,-1 0-1,1 0 1,0 0 0,-1 0-1,1 1 1,0-1 0,0 0 0,0 0-1,1 0 1,-1 0 0,1 3 0,-1-4 20,1 1 0,-1-1 0,0 0 0,1 0 0,-1 0 0,1 0 0,-1 0 0,1 0 0,0 0 0,-1 0 0,1 0 1,0 0-1,0 0 0,-1 0 0,1 0 0,0 0 0,0-1 0,0 1 0,0 0 0,0-1 0,0 1 0,1-1 1,-1 1-1,0-1 0,0 1 0,0-1 0,0 0 0,3 1 0,-3-1 31,0 0 0,0 0 0,0 0 0,1 0 0,-1 0-1,0 0 1,0 0 0,0 0 0,0-1 0,1 1 0,-1 0 0,0-1 0,0 1 0,0-1-1,0 1 1,0-1 0,0 1 0,0-1 0,0 0 0,0 0 0,0 1 0,0-1 0,-1 0-1,2-1 1,1-27 432,-4 12-482,1 17-81,0-1 0,0 0 1,0 1-1,0-1 0,0 0 0,-1 1 1,1-1-1,0 0 0,0 1 1,-1-1-1,1 0 0,0 1 0,-1-1 1,1 1-1,-1-1 0,1 0 0,-1 1 1,1-1-1,-1 1 0,1-1 1,-1 1-1,1 0 0,-1-1 0,0 1 1,1 0-1,-1-1 0,0 1 1,1 0-1,-1 0 0,0 0 0,1-1 1,-1 1-1,0 0 0,0 0 1,1 0-1,-1 0 0,0 0 0,1 0 1,-1 0-1,0 0 0,1 1 1,-1-1-1,0 0 0,1 0 0,-2 1 1,-7-1-1314,-7 0-4073</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1:52.154"/>
    </inkml:context>
    <inkml:brush xml:id="br0">
      <inkml:brushProperty name="width" value="0.035" units="cm"/>
      <inkml:brushProperty name="height" value="0.035" units="cm"/>
      <inkml:brushProperty name="color" value="#004F8B"/>
    </inkml:brush>
  </inkml:definitions>
  <inkml:trace contextRef="#ctx0" brushRef="#br0">94 0 15056,'-94'3579'0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1:55.696"/>
    </inkml:context>
    <inkml:brush xml:id="br0">
      <inkml:brushProperty name="width" value="0.035" units="cm"/>
      <inkml:brushProperty name="height" value="0.035" units="cm"/>
      <inkml:brushProperty name="color" value="#004F8B"/>
    </inkml:brush>
  </inkml:definitions>
  <inkml:trace contextRef="#ctx0" brushRef="#br0">0 116 17423,'3984'0'0,"-4215"-115"0,462 230 0,-462 0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1:59.454"/>
    </inkml:context>
    <inkml:brush xml:id="br0">
      <inkml:brushProperty name="width" value="0.035" units="cm"/>
      <inkml:brushProperty name="height" value="0.035" units="cm"/>
      <inkml:brushProperty name="color" value="#004F8B"/>
    </inkml:brush>
  </inkml:definitions>
  <inkml:trace contextRef="#ctx0" brushRef="#br0">11 85 1921,'0'0'7449,"-10"-3"-321,20-1-7152,0 1 0,0 0 0,1 0 0,-1 1 0,1 1 0,-1-1 0,21 2 0,-30 33-128,-2-28 150,-1 0 0,0 0 0,0-1-1,-1 1 1,1 0 0,-1-1 0,0 1 0,0-1 0,-1 0-1,1 0 1,-1 0 0,0 0 0,0-1 0,0 0 0,-9 6-1,29-61-2697,49-44 1369,-73 108 1755,-25 47-23,32-56-397,0 0 0,0 1 0,-1-1 1,2 0-1,-1 0 0,0 0 0,1 1 0,-1-1 1,1 0-1,0 0 0,0 1 0,0-1 0,1 0 1,-1 1-1,1-1 0,0 0 0,0 0 0,2 5 1,-2-6-1,0-1 0,1 1 0,-1-1-1,1 0 1,0 0 0,-1 0 0,1 0 0,0 0 0,-1 0 0,1 0 0,0 0 0,0-1 0,0 1 0,0-1 0,0 1 0,0-1 0,0 0 0,3 0 0,45 0 25,-32-1-51,18-3-32,-34 4-97,-1 0-1,0 0 1,0-1-1,0 1 0,0 0 1,0 0-1,1-1 1,-1 1-1,0-1 1,0 1-1,0-1 0,0 0 1,0 1-1,0-1 1,0 0-1,0 0 1,-1 1-1,1-1 0,0 0 1,0 0-1,-1 0 1,1 0-1,0 0 1,-1 0-1,1 0 0,-1 0 1,1-2-1,-1-4-3231</inkml:trace>
  <inkml:trace contextRef="#ctx0" brushRef="#br0" timeOffset="1397.61">352 43 3890,'0'0'8617,"0"-1"-8472,0 0-1,0 0 1,-1 0-1,1 0 1,0 1-1,0-1 1,0 0-1,0 0 1,-1 1 0,1-1-1,0 0 1,-1 0-1,1 1 1,-1-1-1,1 0 1,-1 1-1,1-1 1,-1 0 0,1 1-1,-1-1 1,-1 0-1,-3 5-156,1 0 0,-1 1 1,1 0-1,0-1 0,0 2 0,0-1 0,1 0 0,0 1 0,0-1 0,-3 9 0,56-12-604,-48-2 619,0 0 0,1 0 0,-1 0-1,0-1 1,0 1 0,0-1 0,0 1 0,0-1-1,0 0 1,0 0 0,0 0 0,0 0 0,0 0-1,-1 0 1,1 0 0,0-1 0,-1 1 0,1-1-1,-1 1 1,1-1 0,-1 0 0,2-2 0,-1-1 7,-1 0 0,1 0 0,-1 0 0,0 1 0,0-1 0,0 0 0,-1 0 0,0-9 0,-1 13-16,1 0 0,-1 0-1,1 0 1,-1 1 0,0-1 0,1 0 0,-1 0-1,0 1 1,0-1 0,0 0 0,0 1 0,1-1 0,-1 0-1,0 1 1,0 0 0,0-1 0,0 1 0,0-1 0,0 1-1,0 0 1,0 0 0,0 0 0,0 0 0,0-1-1,0 1 1,-1 1 0,0-1 0,-41-1-159,34 1 84,4 14-1477,7-5-5317,5-6 632</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2:02.292"/>
    </inkml:context>
    <inkml:brush xml:id="br0">
      <inkml:brushProperty name="width" value="0.035" units="cm"/>
      <inkml:brushProperty name="height" value="0.035" units="cm"/>
      <inkml:brushProperty name="color" value="#004F8B"/>
    </inkml:brush>
  </inkml:definitions>
  <inkml:trace contextRef="#ctx0" brushRef="#br0">25 27 3522,'0'0'6752,"-1"-4"-5938,-2-18 3566,3 41-4846,0 79 983,0-98-482,0 1-17,0 6-206,0-7-122,0 1 0,1 0 1,-1 0-1,0 0 1,0 0-1,0 0 0,0 0 1,0-1-1,0 1 1,-1 0-1,1 0 0,0 0 1,0 0-1,-1-1 1,1 1-1,0 0 0,-1 0 1,1 0-1,-1-1 1,1 1-1,-1 0 0,1-1 1,-1 1-1,0 0 0,-14 6-6869</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2:03.130"/>
    </inkml:context>
    <inkml:brush xml:id="br0">
      <inkml:brushProperty name="width" value="0.035" units="cm"/>
      <inkml:brushProperty name="height" value="0.035" units="cm"/>
      <inkml:brushProperty name="color" value="#004F8B"/>
    </inkml:brush>
  </inkml:definitions>
  <inkml:trace contextRef="#ctx0" brushRef="#br0">1 58 5138,'0'0'7212,"0"-6"-6396,0 5-747,0-1 1,0 0-1,0 0 1,0 0-1,1 1 1,-1-1-1,1 0 0,-1 1 1,1-1-1,0 0 1,-1 1-1,1-1 1,0 1-1,0-1 0,0 1 1,0-1-1,1 1 1,-1 0-1,0 0 1,1-1-1,1 0 0,1-1 32,0 1 0,1 1 0,-1-1 0,0 0 0,1 1 0,-1 0 0,1 0 0,-1 0 0,8 0 0,-8 1-80,0-1-1,0 1 1,-1 0 0,1 0-1,0 0 1,0 1 0,-1-1-1,1 1 1,6 1-1,-9-1-21,0 0 0,0 0 0,0 0 0,0 1 0,0-1-1,0 0 1,-1 0 0,1 0 0,0 1 0,-1-1 0,1 0-1,-1 1 1,1-1 0,-1 0 0,0 1 0,1-1 0,-1 1-1,0-1 1,0 0 0,0 1 0,0-1 0,0 1-1,-1-1 1,1 1 0,0-1 0,-1 0 0,0 3 0,1-2 7,-1 0 1,0-1-1,1 1 1,-1 0-1,0-1 1,0 1 0,0 0-1,0-1 1,0 1-1,0-1 1,0 0-1,-1 1 1,1-1-1,0 0 1,-1 0 0,1 0-1,-1 0 1,1 0-1,-1 0 1,0 0-1,-1 0 1,-18 14 57,20-13-59,1-2 3,26 0 16,-10 0-11,-2 1 3,-1-1 0,0 0 0,1-1 0,-1 0 0,0-1 0,0-1 0,0 0 0,19-7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2:03.883"/>
    </inkml:context>
    <inkml:brush xml:id="br0">
      <inkml:brushProperty name="width" value="0.035" units="cm"/>
      <inkml:brushProperty name="height" value="0.035" units="cm"/>
      <inkml:brushProperty name="color" value="#004F8B"/>
    </inkml:brush>
  </inkml:definitions>
  <inkml:trace contextRef="#ctx0" brushRef="#br0">4 64 5026,'0'0'7801,"0"-2"-7593,-1 0 0,0-1 0,1 1 0,-1 0 0,1 0-1,0-1 1,0 1 0,0 0 0,0-1 0,0 1 0,1-3 0,8 0-175,1 0 0,0 0 0,0 2 0,1-1 0,-1 1 0,1 0 0,-1 1 0,1 1 0,14-1 0,-25 2-123,1 3 88,-1 1-1,0 0 1,0-1 0,0 1 0,0 0 0,-1-1 0,1 1-1,-1 0 1,0-1 0,-1 5 0,-9 6 25,9-12-207,0 0 1,0 0-1,1 0 1,-1 0-1,1 0 1,0 0-1,-1 1 0,1-1 1,0 0-1,0 1 1,0 3-1,8-3-327,-6-3 507,0 0 0,0 0-1,0 0 1,0 0 0,0 0-1,0 0 1,0 0-1,0 1 1,0-1 0,0 0-1,0 1 1,0-1 0,0 1-1,0-1 1,0 1 0,-1 0-1,1-1 1,0 1 0,0 0-1,-1-1 1,1 1 0,0 1-1,-2-1 23,1 1-1,-1-1 1,0 0 0,0 1-1,-1-1 1,1 0 0,0 0-1,0 0 1,-1 0 0,1 0-1,0 0 1,-1 0 0,1 0-1,-1-1 1,1 1 0,-1 0-1,1-1 1,-1 0 0,1 1-1,-1-1 1,0 0-1,-2 1 1,-42 6-69,44-7 27,-14 1-3492</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2:04.470"/>
    </inkml:context>
    <inkml:brush xml:id="br0">
      <inkml:brushProperty name="width" value="0.035" units="cm"/>
      <inkml:brushProperty name="height" value="0.035" units="cm"/>
      <inkml:brushProperty name="color" value="#004F8B"/>
    </inkml:brush>
  </inkml:definitions>
  <inkml:trace contextRef="#ctx0" brushRef="#br0">1 34 3858,'0'0'7254,"0"-5"-6328,0-11-211,0 4 3076,11 44-3922,-8-30 112,-1 0 0,0 0 1,1 0-1,-1 0 0,1 0 0,0 0 1,-1-1-1,1 1 0,0-1 0,0 0 0,0 0 1,0 0-1,0 0 0,0-1 0,0 1 1,0-1-1,1 0 0,-1 0 0,0 0 1,0 0-1,0 0 0,0-1 0,0 0 1,1 1-1,-1-1 0,0 0 0,-1 0 1,1-1-1,0 1 0,5-4 0,-8 5 6,1 0 0,-1 0 0,0-1-1,1 1 1,-1 0 0,0 0 0,1 0-1,-1 0 1,1 0 0,-1 0 0,1-1 0,-1 1-1,1 0 1,-1 0 0,0 0 0,1 0-1,-1 1 1,1-1 0,-1 0 0,1 0 0,-1 0-1,0 0 1,1 0 0,-1 0 0,1 1-1,-1-1 1,0 0 0,1 0 0,-1 1 0,0-1-1,1 0 1,-1 0 0,0 1 0,1-1-1,-1 0 1,0 1 0,8 21-36,-5 21-97,-3-43 142,0 3-819,-3 10-4402,-10-8-893</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2:06.261"/>
    </inkml:context>
    <inkml:brush xml:id="br0">
      <inkml:brushProperty name="width" value="0.035" units="cm"/>
      <inkml:brushProperty name="height" value="0.035" units="cm"/>
      <inkml:brushProperty name="color" value="#004F8B"/>
    </inkml:brush>
  </inkml:definitions>
  <inkml:trace contextRef="#ctx0" brushRef="#br0">21 50 2209,'0'0'9300,"0"-7"-8246,0-35 1323,0 61-2745,-8 151 1432,8-169-930,-5-1-5505,-2 0 62</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2:07.308"/>
    </inkml:context>
    <inkml:brush xml:id="br0">
      <inkml:brushProperty name="width" value="0.035" units="cm"/>
      <inkml:brushProperty name="height" value="0.035" units="cm"/>
      <inkml:brushProperty name="color" value="#004F8B"/>
    </inkml:brush>
  </inkml:definitions>
  <inkml:trace contextRef="#ctx0" brushRef="#br0">0 52 4866,'0'0'9669,"13"-15"-7970,-2 9-1653,-5 2-24,0 0 1,1 0-1,-1 1 0,1 0 0,0 0 1,0 1-1,0 0 0,0 0 0,0 0 1,8 0-1,-14 33-126,-3-24 109,1 1 1,-1-1-1,-1 0 1,0 0 0,0 0-1,0 0 1,0 0-1,-1-1 1,0 1-1,-1-1 1,0 0-1,1-1 1,-2 1-1,-6 5 1,-1 4-73,17-14 74,0 0 0,0-1 0,0 0 1,1 0-1,-1 0 0,0 0 0,0-1 0,0 1 1,6-3-1,51-25 161,-59 28-237,-9 0-5027,-11 0-1502</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2:09.148"/>
    </inkml:context>
    <inkml:brush xml:id="br0">
      <inkml:brushProperty name="width" value="0.035" units="cm"/>
      <inkml:brushProperty name="height" value="0.035" units="cm"/>
      <inkml:brushProperty name="color" value="#004F8B"/>
    </inkml:brush>
  </inkml:definitions>
  <inkml:trace contextRef="#ctx0" brushRef="#br0">66 43 3586,'0'0'5658,"8"-32"-1066,-7 31-4585,-1 0 0,1 0-1,-1 1 1,1-1 0,0 0 0,-1 1 0,1-1 0,0 1 0,-1-1 0,1 1 0,0-1 0,-1 1 0,1 0 0,0-1 0,0 1-1,0 0 1,-1-1 0,1 1 0,0 0 0,0 0 0,0 0 0,0 0 0,0 0 0,-1 0 0,1 0 0,0 0 0,0 0 0,0 0-1,0 0 1,-1 1 0,1-1 0,0 0 0,0 1 0,0-1 0,-1 0 0,1 1 0,0-1 0,-1 1 0,1-1 0,0 1 0,-1 0 0,1-1-1,-1 1 1,1 0 0,0-1 0,-1 1 0,0 0 0,1-1 0,-1 1 0,1 0 0,-1 0 0,0 0 0,0-1 0,1 1 0,-1 0-1,0 0 1,0 0 0,0 1 0,1 1-7,0 0 1,0 1-1,0-1 0,0 1 0,-1-1 0,1 1 0,-1-1 1,0 1-1,0-1 0,0 1 0,-1-1 0,1 1 0,-3 5 1,2-7 3,-2 1 0,1-1 0,0 0 0,0 0 0,-1 0 0,1 0 1,-1 0-1,0-1 0,-3 2 0,3-1 3,0-1 1,1 1-1,-1-1 0,1 1 1,-1 0-1,1 0 0,0 0 1,-1 0-1,-1 3 0,11-2-2992,30-1 2913,-35-2 69,-1 0-1,1 0 1,0 0 0,-1 0 0,1 0-1,-1 1 1,1-1 0,-1 0 0,1 1-1,0-1 1,-1 1 0,0 0 0,1-1 0,2 3-1,-4-3 20,0 1 1,1-1-1,-1 0 0,0 1 0,0-1 0,1 1 0,-1-1 0,0 1 1,0-1-1,0 1 0,1-1 0,-1 1 0,0-1 0,0 1 1,0 0-1,0-1 0,0 1 0,0-1 0,0 1 0,0-1 0,-1 1 1,1-1-1,0 1 0,0-1 0,0 1 0,0-1 0,-1 2 1,-1 0 47,0 1 1,0 0 0,0-1 0,0 1-1,0-1 1,-1 0 0,1 0 0,-1 0 0,1 0-1,-1 0 1,0-1 0,-4 3 0,-31 16 117,-6 2-3926,32-17-1722</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2:09.870"/>
    </inkml:context>
    <inkml:brush xml:id="br0">
      <inkml:brushProperty name="width" value="0.035" units="cm"/>
      <inkml:brushProperty name="height" value="0.035" units="cm"/>
      <inkml:brushProperty name="color" value="#004F8B"/>
    </inkml:brush>
  </inkml:definitions>
  <inkml:trace contextRef="#ctx0" brushRef="#br0">5 1 4786,'0'0'4658,"0"33"-3484,0-21-802,0-9-274,-1 1 0,1-1-1,0 1 1,1 0 0,-1-1 0,0 1 0,1-1 0,0 0 0,2 6 0,-2-7-78,0-1 1,0 0-1,1 0 0,-1 0 1,0 0-1,0-1 0,1 1 1,-1 0-1,1 0 1,-1-1-1,1 1 0,-1-1 1,1 1-1,-1-1 1,1 0-1,-1 0 0,1 1 1,-1-1-1,1 0 1,0 0-1,-1-1 0,1 1 1,-1 0-1,1 0 1,2-2-1,-3 2-8,0-1-1,0 1 1,0-1-1,0 1 1,0-1 0,-1 0-1,1 1 1,0-1-1,0 0 1,-1 0 0,1 1-1,0-1 1,-1 0-1,1 0 1,-1 0-1,1 0 1,-1 0 0,1 0-1,-1 0 1,1-1-1,0-1 130,0 15-127,-4 8-147,-1 0 1,0 0 0,-2-1 0,0 1-1,-1-1 1,-13 26 0,12-33-2758,0-2-2397</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2:11.172"/>
    </inkml:context>
    <inkml:brush xml:id="br0">
      <inkml:brushProperty name="width" value="0.035" units="cm"/>
      <inkml:brushProperty name="height" value="0.035" units="cm"/>
      <inkml:brushProperty name="color" value="#004F8B"/>
    </inkml:brush>
  </inkml:definitions>
  <inkml:trace contextRef="#ctx0" brushRef="#br0">164 0 1361,'0'0'8342,"-9"1"-8035,4 4-168,1-1 0,-1 1 0,1 0 0,0 1 0,0-1 0,0 1 0,1 0 0,-1 0 0,-2 9 0,-20 62 1061,25-73-1156,0 0 0,0 1 0,1-1 0,-1 0 0,1 1 0,0-1 0,0 0 0,1 5 0,-1-8-40,1 0 1,-1 0 0,1 1-1,0-1 1,-1 0-1,1 0 1,0 0 0,0 0-1,-1-1 1,1 1 0,0 0-1,0 0 1,0 0 0,0-1-1,0 1 1,0 0-1,1-1 1,-1 1 0,0-1-1,0 0 1,0 1 0,0-1-1,1 0 1,-1 0 0,0 1-1,0-1 1,1 0-1,-1 0 1,0 0 0,3-1-1,1 1 58,27-2 76,-31 2-113,0 0 0,0 0 1,0 0-1,0-1 0,-1 1 0,1 0 1,0 0-1,0-1 0,0 1 1,-1 0-1,1-1 0,0 1 0,0-1 1,-1 1-1,1-1 0,0 0 1,-1 1-1,1-1 0,-1 0 0,1 1 1,-1-1-1,1 0 0,-1 1 1,1-1-1,-1 0 0,0 0 0,1 0 1,-1 1-1,0-1 0,0 0 1,1-1-1,-1 1 706,-9 1-660,1 1 0,0 1 0,-1-1-1,1 1 1,0 1 0,0-1 0,1 1 0,-1 1 0,1 0 0,-1 0 0,1 0 0,-11 10 0,10-8-743,1 0 0,0 0 0,1 1 1,-1 0-1,1 1 0,-7 12 0,7-9-2919</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2:10.383"/>
    </inkml:context>
    <inkml:brush xml:id="br0">
      <inkml:brushProperty name="width" value="0.035" units="cm"/>
      <inkml:brushProperty name="height" value="0.035" units="cm"/>
      <inkml:brushProperty name="color" value="#004F8B"/>
    </inkml:brush>
  </inkml:definitions>
  <inkml:trace contextRef="#ctx0" brushRef="#br0">70 33 4866,'0'0'6459,"-8"5"-5787,3-2-606,2-2-45,0 0 0,0 1 0,1 0 0,-1-1 1,1 1-1,-1 0 0,1 0 0,-1 1 0,1-1 0,0 0 0,0 1 0,0 0 0,1-1 0,-1 1 0,0 0 0,1 0 0,0 0 0,0 0 0,0 0 0,0 0 1,0 0-1,1 0 0,-1 0 0,1 6 0,-1-6 62,1 0 0,0 0 1,0 1-1,1-1 0,-1 0 1,1 0-1,-1 0 0,1 1 1,0-1-1,0 0 0,1 0 1,-1 0-1,1-1 0,-1 1 1,1 0-1,0 0 0,0-1 1,0 1-1,0-1 0,0 0 0,1 1 1,-1-1-1,1 0 0,0-1 1,4 4-1,-7-5-77,1 0-1,-1 0 1,0 0-1,1 1 0,-1-1 1,0 0-1,1 0 1,-1 1-1,0-1 1,1 0-1,-1 0 1,0 1-1,0-1 1,1 0-1,-1 1 1,0-1-1,0 0 1,1 1-1,-1-1 1,0 1-1,0-1 0,0 0 1,0 1-1,0-1 1,0 1-1,0-1 1,0 0-1,0 1 1,0-1-1,0 1 1,0-1-1,0 0 1,0 1-1,0-1 1,0 1-1,-1 0 1,-14 6-641,12-6-26,0 0 0,-1-1-1,1 0 1,0 1-1,-1-1 1,1 0-1,-1-1 1,1 1 0,-5-1-1,3-5-3286</inkml:trace>
  <inkml:trace contextRef="#ctx0" brushRef="#br0" timeOffset="155.66">50 43 2353,'0'0'7508,"94"-42"-7508,-86 42-97,-4 0-1151,-4 9-657,0 5-2113</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2:16.478"/>
    </inkml:context>
    <inkml:brush xml:id="br0">
      <inkml:brushProperty name="width" value="0.035" units="cm"/>
      <inkml:brushProperty name="height" value="0.035" units="cm"/>
      <inkml:brushProperty name="color" value="#004F8B"/>
    </inkml:brush>
  </inkml:definitions>
  <inkml:trace contextRef="#ctx0" brushRef="#br0">1 62 2817,'0'0'4971,"1"-5"-4865,2-23-31,-3 28-216,0-13 6042,-4 86-5205,6-72-668,1 0 0,-1-1-1,0 1 1,1-1 0,-1 0 0,1 0-1,-1 0 1,1 0 0,-1 0-1,1 0 1,-1-1 0,1 1 0,-1-1-1,0 0 1,1 1 0,-1-1-1,3-2 1,9-28 278,-13 29-307,-1 0 1,1 1-1,0-1 0,-1 0 0,0 1 0,1-1 0,-1 0 0,0 0 1,0 0-1,0 0 0,0 1 0,0-1 0,0 0 0,0 0 1,-1 0-1,1 1 0,-2-4 0,0 8-13,0-1 0,0 0 0,0 1 0,0-1 0,0 1 0,1-1 0,-1 1-1,1 0 1,-1 0 0,0 4 0,2-7 15,0 1 0,-1-1 1,1 1-1,0-1 0,0 1 0,0-1 0,0 1 0,0 0 0,0-1 0,0 1 0,0-1 0,0 1 0,0-1 1,1 1-1,-1 0 0,0-1 0,0 1 0,0-1 0,1 1 0,-1-1 0,0 1 0,1-1 0,-1 1 1,0-1-1,1 0 0,-1 1 0,1-1 0,-1 1 0,0-1 0,1 0 0,-1 1 0,1-1 0,-1 0 1,1 0-1,-1 1 0,1-1 0,0 0 0,-1 0 0,1 0 0,-1 0 0,1 1 0,-1-1 0,1 0 0,0 0 1,-1 0-1,1 0 0,-1-1 0,1 1 0,-1 0 0,1 0 0,0 0 0,-1 0 0,1-1 0,-1 1 1,1 0-1,-1 0 0,1-1 0,-1 1 0,1 0 0,-1-1 0,0 1 0,1 0 0,-1-1 0,1 1 1,-1-1-1,0 1 0,1-1 0,-1 1 0,1-2 0,1 0 22,0 0 0,0 0 0,0-1 0,0 1 0,0 0 0,0-1 0,-1 0 0,1 1 0,-1-1 0,1 0 0,-1 0 0,0 0 0,0 0 0,0-4 0,-1 6-21,0 0 1,1 1-1,-1-1 1,0 1 0,0-1-1,0 0 1,0 1-1,0-1 1,0 1-1,-1-1 1,1 0-1,0 1 1,0-1 0,0 1-1,0-1 1,-1 1-1,1-1 1,0 1-1,-1-1 1,1 1 0,0-1-1,-1 1 1,1-1-1,0 1 1,-1-1-1,1 1 1,-1 0-1,1-1 1,-1 1 0,1 0-1,-1-1 1,1 1-1,-1 0 1,0 0-1,1 0 1,-1-1-1,1 1 1,-1 0 0,1 0-1,-1 0 1,0 0-1,1 0 1,-1 0-1,1 0 1,-1 0 0,0 0-1,1 0 1,-1 1-1,1-1 1,-1 0-1,1 0 1,-1 0-1,0 1 1,1-1 0,-1 0-1,1 1 1,0-1-1,-1 0 1,1 1-1,-1-1 1,1 1 0,-1-1-1,1 1 1,-2 1-12,0-1 1,0 1 0,0-1 0,0 1-1,0 0 1,1 0 0,-1 0 0,1 0 0,-1 0-1,1 0 1,0 0 0,0 0 0,0 0-1,0 1 1,0-1 0,0 4 0,1-5 5,0-1 1,0 1 0,0 0-1,0 0 1,0 0 0,0-1-1,0 1 1,0 0 0,0 0-1,0-1 1,0 1 0,1 0-1,-1 0 1,0-1 0,1 1 0,-1 0-1,0-1 1,1 1 0,-1 0-1,1-1 1,-1 1 0,1 0-1,-1-1 1,1 1 0,0-1-1,-1 1 1,1-1 0,0 0-1,-1 1 1,1-1 0,0 0-1,-1 1 1,1-1 0,0 0-1,0 0 1,-1 1 0,1-1-1,0 0 1,0 0 0,-1 0-1,1 0 1,0 0 0,0 0-1,0 0 1,-1-1 0,1 1-1,0 0 1,0 0 0,-1-1-1,1 1 1,0 0 0,-1-1-1,1 1 1,1-1 0,-2 0 10,1 0 0,0-1 0,0 1 0,-1 0 0,1 0 0,-1-1 0,1 1 0,-1 0 0,0-1-1,1 1 1,-1-1 0,0 1 0,0 0 0,0-1 0,0 1 0,0-1 0,0 1 0,-1 0 0,1-1 0,0 1 0,-2-3 0,-6-5-212,7 9 198,1 0 0,-1 1 0,0-1 1,1 0-1,-1 1 0,0-1 0,1 1 0,-1-1 0,0 1 1,1-1-1,-1 1 0,1 0 0,-1-1 0,1 1 1,0-1-1,-1 1 0,1 0 0,-1 0 0,1-1 0,0 1 1,0 0-1,-1 1 0,-8 30-129,13-34 49,5-17 48,0-2-3932</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2:33.152"/>
    </inkml:context>
    <inkml:brush xml:id="br0">
      <inkml:brushProperty name="width" value="0.035" units="cm"/>
      <inkml:brushProperty name="height" value="0.035" units="cm"/>
      <inkml:brushProperty name="color" value="#004F8B"/>
    </inkml:brush>
  </inkml:definitions>
  <inkml:trace contextRef="#ctx0" brushRef="#br0">1 27 1809,'0'0'10549,"-1"12"-6868,2 46-3790,0-53 117,0-1 1,0 1-1,1 0 0,-1-1 1,1 1-1,0-1 0,0 0 1,1 1-1,-1-1 0,1 0 1,5 5-1,-7-7-31,0-1 0,0 1 1,1-1-1,-1 0 0,0 1 0,1-1 0,-1 0 1,1 0-1,0 0 0,-1 0 0,1 0 0,0-1 1,0 1-1,0 0 0,-1-1 0,1 1 0,0-1 1,0 0-1,0 0 0,0 1 0,0-1 0,0 0 1,0-1-1,0 1 0,-1 0 0,1-1 0,0 1 1,0-1-1,0 1 0,0-1 0,1-1 0,-1 1 26,-1-1-1,1 1 0,-1-1 0,0 0 0,1 0 0,-1 1 1,0-1-1,0 0 0,0 0 0,-1 0 0,1 0 0,0 0 1,-1-1-1,1 1 0,-1 0 0,0 0 0,0 0 0,0-4 1,-1-49 216,0 35-181,17 319-918,-15-297 887,-1 0 0,0 0 0,0 0 0,0 0 0,0-1 0,0 1 0,-1 0 0,1 0 0,-1 0 0,1 0 1,-1 0-1,1-1 0,-1 1 0,0 0 0,0-1 0,0 1 0,0 0 0,0-1 0,-1 1 0,1-1 0,0 0 0,-1 1 0,1-1 0,-1 0 1,1 0-1,-1 0 0,1 0 0,-1 0 0,0 0 0,0 0 0,1-1 0,-1 1 0,0 0 0,0-1 0,0 0 0,0 1 0,0-1 1,1 0-1,-1 0 0,0 0 0,0 0 0,-3-1 0,5 1 10,-1-1 1,0 1-1,1 0 1,-1-1-1,0 1 0,1 0 1,-1-1-1,0 1 1,1-1-1,-1 1 0,1-1 1,-1 0-1,1 1 1,-1-1-1,1 1 0,0-1 1,-1 0-1,1 0 1,0 1-1,-1-1 1,1 0-1,0 1 0,0-1 1,-1 0-1,1 0 1,0 1-1,0-1 0,0-2 1,-1-25 103,1 25-96,0-2-104,0-1 1,0 1 0,1 0-1,0-1 1,0 1-1,0 0 1,0 0 0,1 0-1,0 0 1,0 0-1,1 0 1,-1 0 0,6-6-1,-2 3-490,2 1-1,-1-1 0,1 2 1,0-1-1,0 1 0,14-7 1,39-22-5255,-33 21 2804</inkml:trace>
  <inkml:trace contextRef="#ctx0" brushRef="#br0" timeOffset="195.16">357 76 4370,'0'0'7491,"29"0"-7571,-9 0 80,1 0 0,-5 0-704,1 0-593,-5 0-1040,-8 0-1889</inkml:trace>
  <inkml:trace contextRef="#ctx0" brushRef="#br0" timeOffset="369.07">370 89 4866,'37'68'833,"-29"-68"-433,13 0 320,7 0-288,1 0-432,0-5 0,-5 1-1344,-3-6-481,-9 3-1008</inkml:trace>
  <inkml:trace contextRef="#ctx0" brushRef="#br0" timeOffset="643.63">447 3 720,'0'0'8898,"6"-2"-8477,16 7-342,0 2 0,21 9 0,-36-14-49,-1 1 0,0 0 0,0 0 1,-1 0-1,1 1 0,-1 0 0,0 0 1,0 0-1,0 1 0,0-1 0,-1 1 1,4 6-1,-6-8-24,0 1 0,-1 0 0,1-1 0,-1 1 0,0 0 1,0 0-1,0 0 0,-1-1 0,0 1 0,1 0 0,-1 0 0,-1 0 0,1 0 1,0 0-1,-1 0 0,0 0 0,0 0 0,0-1 0,0 1 0,-1 0 0,0-1 0,1 1 1,-1-1-1,0 1 0,-1-1 0,1 0 0,-1 0 0,1 0 0,-1 0 0,0-1 1,-5 4-1,-6 6-394,0-2 1,-1 0-1,-1 0 1,0-2-1,-24 11 1,-8-2-3159</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2:30.173"/>
    </inkml:context>
    <inkml:brush xml:id="br0">
      <inkml:brushProperty name="width" value="0.035" units="cm"/>
      <inkml:brushProperty name="height" value="0.035" units="cm"/>
      <inkml:brushProperty name="color" value="#004F8B"/>
    </inkml:brush>
  </inkml:definitions>
  <inkml:trace contextRef="#ctx0" brushRef="#br0">1 244 6563,'1'-2'12378,"11"-7"-12428,11 3 69,-1 1 0,0 2-1,1 0 1,35 1 0,-58 2-25,1 0 0,-1 0-1,1 0 1,-1 0 0,1 1 0,0-1 0,-1 0 0,1 0 0,-1 1 0,1-1 0,-1 0 0,1 1 0,-1-1 0,0 0 0,1 1-1,-1-1 1,1 1 0,-1-1 0,0 1 0,1-1 0,-1 1 0,0-1 0,1 1 0,-1-1 0,0 1 0,0-1 0,0 1 0,0-1-1,1 1 1,-1 1 0,0 27-223,0-24 207,-1 0 0,0 0 0,0 0 0,-1 0 0,1 0 0,-1 0 0,0 0 0,0 0 0,-4 4 0,-83 72-685,88-80 478,3-12 74,1 3 28,1 1 0,1-1 1,-1 1-1,1 0 0,0 0 0,1 1 0,0-1 1,0 1-1,0 1 0,11-8 0,-8 5 41,0 0-1,-1 0 0,1-1 0,-1 0 0,7-11 0,-11 14-39,-6 14 48,-8 39-21,10-45 92,0-1 0,0 1 0,-1 0 0,1 0 0,0-1 0,1 1 0,-1 0 0,0-1 0,0 1 0,1-1 0,-1 1 0,1 0 1,-1-1-1,1 1 0,0-1 0,0 1 0,-1-1 0,1 1 0,0-1 0,0 0 0,0 1 0,1-1 0,-1 0 0,0 0 0,0 0 0,3 2 0,7 0-329,0-1-1,-1 0 1,1 0-1,0-1 0,0 0 1,0-1-1,0 0 1,0-1-1,0-1 0,0 1 1,11-4-1,-10-2-1880,-7-2-1398</inkml:trace>
  <inkml:trace contextRef="#ctx0" brushRef="#br0" timeOffset="266.93">391 241 3890,'0'0'9092,"12"-3"-9092,-4 3 0,5-2-48,-1 0 48,0 2-112,-4 0-16,5 0-897,-5 0-239,0 0-1345</inkml:trace>
  <inkml:trace contextRef="#ctx0" brushRef="#br0" timeOffset="481.36">404 241 496,'37'58'5155,"-37"-55"-3219,12 1-751,4-4-657,-3 3-64,7-1-303,-3-2-97,3 0-64,-3 0-337,-1 0-799,-4 0-1553,-4 0 336</inkml:trace>
  <inkml:trace contextRef="#ctx0" brushRef="#br0" timeOffset="790.81">530 189 5619,'0'0'6010,"6"-2"-5964,3 2-51,-1 1 1,0-1 0,0 1 0,0 1-1,0 0 1,0 0 0,-1 0 0,1 1 0,0 0-1,-1 1 1,0-1 0,0 1 0,0 1-1,0 0 1,-1 0 0,10 9 0,-15-12 8,0 0 0,0 0 0,0 0 0,0 0 0,0 0 0,0 0 0,-1 0 0,1 0 1,-1 0-1,0 1 0,0-1 0,1 0 0,-1 0 0,-1 0 0,1 1 0,0-1 0,-1 0 0,1 0 0,-1 0 1,1 0-1,-1 0 0,0 0 0,0 0 0,0 0 0,0 0 0,0 0 0,0 0 0,-1 0 0,1-1 1,-1 1-1,1 0 0,-4 1 0,-7 7 76,0 0 0,0-1 0,-26 13 0,7-3-23,29-18-162,-10 10 75,8-2-2815</inkml:trace>
  <inkml:trace contextRef="#ctx0" brushRef="#br0" timeOffset="1108.87">928 215 5378,'0'0'5459,"-20"12"-4245,16-8-952,0 1 1,0 0 0,0 1-1,1-1 1,0 1-1,0-1 1,1 1-1,-4 9 1,6-14-263,0 0-1,-1 1 1,1-1 0,0 0 0,0 1-1,0-1 1,0 1 0,0-1-1,0 0 1,0 1 0,1-1 0,-1 0-1,0 1 1,1-1 0,-1 0-1,1 1 1,0-1 0,-1 0 0,1 0-1,0 0 1,0 0 0,-1 1-1,1-1 1,0 0 0,0 0-1,0-1 1,0 1 0,0 0 0,1 0-1,-1 0 1,0-1 0,0 1-1,0-1 1,1 1 0,-1-1 0,0 1-1,1-1 1,-1 0 0,0 1-1,1-1 1,-1 0 0,1 0 0,1 0-1,14 2-1324,1-1-1,0 0 0,0-1 1,0-1-1,0-1 0,0 0 1,-1-2-1,18-5 0,-8 0-776</inkml:trace>
  <inkml:trace contextRef="#ctx0" brushRef="#br0" timeOffset="1737.12">1163 254 1601,'0'0'9244,"-1"-1"-9180,1 0 1,-1 0-1,0 1 1,0-1-1,0 1 0,1-1 1,-1 0-1,0 1 1,0-1-1,0 1 0,0 0 1,0-1-1,0 1 1,0 0-1,0 0 1,0-1-1,0 1 0,0 0 1,0 0-1,-2 0 1,-1 3-25,1 0 1,-1 0 0,1 0 0,0 1 0,0-1-1,0 1 1,0-1 0,1 1 0,-1 0 0,1 0 0,0 0-1,0 0 1,0 1 0,1-1 0,0 0 0,0 1 0,0-1-1,0 1 1,0 6 0,2-10-46,0 0 1,1 0-1,-1 0 1,0 0-1,0 0 1,1 0-1,-1-1 1,0 1-1,1 0 1,-1-1-1,1 1 1,-1-1-1,1 1 1,-1-1-1,1 0 0,-1 0 1,1 0-1,-1 0 1,1 0-1,-1 0 1,1 0-1,1-1 1,41-4-300,-43 4 296,1 0-1,-1 0 1,1 0 0,-1-1 0,1 1 0,-1 0-1,0-1 1,1 1 0,-1-1 0,0 1 0,0-1 0,0 0-1,0 1 1,-1-1 0,1 0 0,0 0 0,-1 0-1,1 0 1,-1 0 0,0 1 0,1-1 0,-1 0 0,0 0-1,0 0 1,0 0 0,-1 0 0,1 0 0,0 0-1,-1 0 1,1 0 0,-1 1 0,0-1 0,1 0 0,-1 0-1,0 1 1,0-1 0,0 0 0,0 1 0,-1-1-1,1 1 1,0-1 0,-1 1 0,1 0 0,-1 0-1,1-1 1,-1 1 0,1 0 0,-1 0 0,0 0 0,0 1-1,1-1 1,-1 0 0,0 1 0,0-1 0,0 1-1,0 0 1,0-1 0,-2 1 0,19 0-257,1-1 0,-1-1 0,0 0-1,0-1 1,0-1 0,-1 0 0,1-1 0,-1 0 0,27-15 0,-34 16 292,-1 0 0,0 0 0,0 0 0,0-1 0,-1 0 0,1 0 0,-1-1 1,-1 1-1,1-1 0,-1 0 0,0 0 0,0-1 0,0 1 0,-1-1 0,0 1 0,0-1 1,-1 0-1,0-1 0,0 1 0,-1 0 0,0 0 0,0-12 0,0 10 37,-1-27 1264,0 35-1316,0 1-1,0 0 1,-1-1 0,1 1 0,0-1 0,0 1-1,0-1 1,0 1 0,0-1 0,0 1 0,-1-1-1,1 1 1,0 0 0,0-1 0,-1 1 0,1-1-1,0 1 1,-1 0 0,1-1 0,0 1 0,-1 0-1,1-1 1,0 1 0,-1 0 0,1 0 0,-1-1-1,1 1 1,-1 0 0,1 0 0,-1 0 0,1 0-1,-1 0 1,1-1 0,0 1 0,-1 0 0,1 0-1,-1 0 1,1 0 0,-1 0 0,1 0 0,-1 1-1,1-1 1,-1 0 0,1 0 0,-1 0 0,1 0-1,-1 1 1,1-1 0,0 0 0,-1 0 0,1 1 0,-1-1-1,1 0 1,0 1 0,-1-1 0,1 0 0,0 1-1,-1-1 1,1 1 0,-5 3-30,1 1 0,0 0 0,0 0 0,0 1 0,0-1-1,1 1 1,0 0 0,0 0 0,1 0 0,-1 0 0,2 0 0,-1 0 0,0 1 0,0 8 0,-2 12 27,1 55-1,2-72 7,2-1 0,0 1 0,0 0 0,0-1 0,1 1-1,1-1 1,0 0 0,0 0 0,7 13 0,-8-18-10,0 0 1,0-1 0,1 1 0,0-1 0,-1 0 0,1 0-1,1 0 1,-1 0 0,0 0 0,1-1 0,-1 0 0,1 1-1,0-1 1,-1 0 0,1-1 0,0 1 0,0-1 0,0 0-1,1 0 1,-1 0 0,0 0 0,0-1 0,8 1 0,6-1-175,-14 1-50,0-1-1,0 1 0,0-1 0,0 0 1,-1 0-1,1 0 0,0-1 0,0 0 1,0 1-1,-1-1 0,1 0 0,0-1 1,-1 1-1,1-1 0,-1 1 0,1-1 1,-1 0-1,6-5 0,0-5-4673</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2:36.996"/>
    </inkml:context>
    <inkml:brush xml:id="br0">
      <inkml:brushProperty name="width" value="0.035" units="cm"/>
      <inkml:brushProperty name="height" value="0.035" units="cm"/>
      <inkml:brushProperty name="color" value="#004F8B"/>
    </inkml:brush>
  </inkml:definitions>
  <inkml:trace contextRef="#ctx0" brushRef="#br0">0 44 416,'0'0'9388,"5"4"-3593,19 19-6022,-18-14 234,-1 0-1,-1 1 0,1-1 0,-2 1 0,1 0 0,-1 1 0,-1-1 1,0 0-1,0 1 0,-1 0 0,0-1 0,-2 19 0,0-21-35,-2-12 180,-1-17 0,4 15-187,1 1 1,0-1-1,1 1 1,-1-1 0,1 1-1,0-1 1,1 1-1,-1 0 1,1 0 0,0 0-1,0 0 1,0 1 0,1-1-1,0 1 1,0 0-1,0 0 1,5-4 0,9-6-542,0 0 1,38-21-1,-56 35 420,-8 31-348,4-25 525,0 0-1,1 1 1,0 0-1,1-1 0,0 1 1,0 0-1,0 1 1,1-1-1,0 0 0,0 0 1,1 1-1,-1-1 1,2 0-1,0 9 0,0-15-16,0 0-1,1 0 1,-1 0-1,0 0 0,0 0 1,0-1-1,1 1 1,-1 0-1,0-1 1,1 1-1,-1-1 1,0 0-1,1 1 0,-1-1 1,0 0-1,1 0 1,-1 0-1,1 0 1,-1 0-1,3 0 0,32-3 17,-33 3-18,-1-1 0,1 0 1,-1 1-1,1-1 1,-1 0-1,1-1 0,-1 1 1,0 0-1,0-1 1,1 1-1,-1-1 0,0 0 1,0 0-1,-1 1 1,1-1-1,0 0 0,-1-1 1,1 1-1,-1 0 1,1 0-1,-1-1 0,0 1 1,0-1-1,0 1 1,-1-1-1,1 1 0,0-1 1,-1 0-1,0 1 1,1-6-1,-1 5 3,0-1 0,0 1 0,0-1 0,0 0 0,-1 1 0,1-1 0,-1 1 0,0-1 0,0 1 0,-1-1 0,1 1 0,0 0 0,-1-1 0,0 1 0,0 0 0,0 0 1,0 0-1,0 1 0,-1-1 0,1 0 0,-1 1 0,-5-4 0,8 5-42,0 1-1,-1 0 1,1-1 0,0 1 0,-1 0 0,1 0-1,0-1 1,-1 1 0,1 0 0,-1 0 0,1-1-1,0 1 1,-1 0 0,1 0 0,-1 0 0,1 0-1,0 0 1,-1 0 0,1 0 0,-1 0 0,1-1-1,-1 2 1,1-1 0,0 0 0,-1 0 0,1 0-1,-1 0 1,1 0 0,-1 0 0,1 0 0,0 0-1,-1 1 1,1-1 0,-1 0 0,0 1 0,2-1 7,-1 1 1,0-1-1,0 0 1,0 1-1,1-1 1,-1 1-1,0-1 1,0 0-1,1 1 1,-1-1-1,0 0 1,1 0-1,-1 1 1,1-1-1,-1 0 1,0 0-1,1 1 1,-1-1-1,1 0 1,-1 0 0,0 0-1,1 0 1,-1 0-1,1 0 1,-1 0-1,1 0 1,-1 0-1,0 0 1,1 0-1,-1 0 1,1 0-1,146-5-289,-146 7 347,-1-1-1,1 0 1,0 1 0,-1-1-1,1 1 1,-1-1 0,1 1-1,-1-1 1,0 1 0,1-1-1,-1 1 1,0-1 0,0 1-1,0 0 1,0-1 0,-1 3-1,1 2 105,1 14 249,2 25-10,-3-43-364,0-1-1,0 0 1,1 1-1,-1-1 1,0 0-1,1 0 1,-1 1-1,1-1 1,-1 0-1,1 0 1,-1 0 0,1 0-1,0 0 1,0 0-1,-1 0 1,1 0-1,0 0 1,0 0-1,0 0 1,0 0-1,0-1 1,0 1 0,0 0-1,1-1 1,0 2-1,0-2 9,1-1-1,-1 1 0,0 0 1,0 0-1,0-1 1,0 1-1,0-1 1,0 0-1,-1 0 1,1 0-1,0 0 0,0 0 1,0 0-1,-1 0 1,1 0-1,-1-1 1,1 1-1,-1-1 1,1 1-1,-1-1 0,0 1 1,0-1-1,0 0 1,0 0-1,0 0 1,0 1-1,0-1 1,0 0-1,0-4 0,10-13 99,-10 19-122,1-1 0,-1 1 1,0 0-1,1 0 0,-1 0 0,1 0 0,-1 0 1,1 0-1,-1 0 0,0 0 0,1 0 1,-1 1-1,1-1 0,-1 0 0,0 1 0,1-1 1,-1 1-1,0 0 0,0-1 0,1 1 0,-1 0 1,0 0-1,2 1 0,25 10 45,-22-11-12,-1-1 0,1 1 0,0-1 0,0-1 0,-1 1 0,1-1 0,0 0 0,-1 0 0,1-1 0,-1 0 1,0 0-1,1 0 0,-1 0 0,7-5 0,-9 4 36,0 0 1,0 0-1,0 0 0,0-1 1,-1 1-1,0-1 1,0 1-1,0-1 0,0 0 1,0 0-1,-1 0 1,1 0-1,-1 0 1,0 0-1,-1 0 0,1-1 1,-1 1-1,1 0 1,-2-8-1,1 10-21,0 1-1,0-1 1,0 0-1,0 1 1,0-1-1,-1 0 1,1 1-1,0-1 1,-1 0-1,0 1 1,1-1-1,-1 1 1,0-1-1,0 1 1,0-1-1,0 1 1,0 0-1,0-1 1,0 1-1,0 0 1,-1 0-1,1 0 1,-2-1-1,0 0-34,0 1-1,0 0 0,0 0 0,0 0 1,0 0-1,0 1 0,0-1 0,0 1 1,-1 0-1,1 0 0,-5 0 0,-3 2-609,1-1-1,0 2 0,0-1 0,0 1 1,1 1-1,-19 8 0,-8 9-3879</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2:48.398"/>
    </inkml:context>
    <inkml:brush xml:id="br0">
      <inkml:brushProperty name="width" value="0.035" units="cm"/>
      <inkml:brushProperty name="height" value="0.035" units="cm"/>
      <inkml:brushProperty name="color" value="#004F8B"/>
    </inkml:brush>
  </inkml:definitions>
  <inkml:trace contextRef="#ctx0" brushRef="#br0">13 89 2289,'0'0'7003,"-13"-34"-2886,13 30-3589,1-36 2652,0 30-1951,1 24-956,4 256-285,-7-169 35,-2-91-1087,1-24-10883</inkml:trace>
  <inkml:trace contextRef="#ctx0" brushRef="#br0" timeOffset="681.09">242 213 992,'0'0'10189,"0"-7"-9154,-1-14-334,0 6 345,0 1-1,0-1 0,2 1 1,3-26-1,0 37-1025,0 0 0,0 1 0,0 0 0,0 0-1,1 0 1,-1 1 0,0-1 0,1 1 0,0 0-1,-1 0 1,1 1 0,6-1 0,-5 0-14,20-4-13,-16 3-2,-1-1 0,1 2 1,0-1-1,-1 1 1,1 1-1,0 0 0,0 0 1,17 4-1,-26-3 2,0 0 1,0 0-1,0 1 1,0-1-1,0 0 1,0 1-1,0-1 0,-1 1 1,1 0-1,-1-1 1,1 1-1,-1-1 1,1 1-1,-1 0 0,0-1 1,0 1-1,0 0 1,0-1-1,0 1 1,-1 2-1,-2 37-60,2-32 67,-1 0 0,-1-1 0,0 1 0,0-1 0,0 0 0,-1 0 0,-1 0 0,1-1 0,-7 9 0,-58 62 9,31-37 16,128-39 125,-72-3-12,1-1 0,-2-1 0,1 0 0,29-11 1,-43 12-189</inkml:trace>
  <inkml:trace contextRef="#ctx0" brushRef="#br0" timeOffset="1063.73">637 104 4882,'0'0'7662,"0"0"-7628,0 0 0,0 0 0,0 0 0,0 0 0,0 0 0,0 0 0,0 1-1,-1-1 1,1 0 0,0 0 0,0 0 0,0 0 0,0 0 0,0 0 0,0 0 0,0 0-1,-1 0 1,1 0 0,0 0 0,0 0 0,0 0 0,0 0 0,0 0 0,0 0 0,0 0-1,0 0 1,-1 0 0,1 0 0,0 0 0,0 0 0,0 0 0,0 0 0,0-1 0,0 1-1,0 0 1,0 0 0,0 0 0,-1 0 0,1 0 0,0 0 0,0 0 0,0 0-1,0 0 1,0 0 0,0 0 0,0-1 0,0 1 0,0 0 0,0 0 0,0 0 0,0 0-1,0 0 1,0 0 0,0 0 0,0-1 0,0 1 0,0 0 0,0 0 0,0 0 0,0 0-1,0 0 1,0 0 0,0 0 0,0 0 0,0-1 0,0 1 0,21 345 2679,-13-350-8780,0-11 801</inkml:trace>
  <inkml:trace contextRef="#ctx0" brushRef="#br0" timeOffset="1564.96">801 168 5442,'0'0'8017,"4"82"-5031,-4-68-2759,-1-8-141,1 0 0,0 1 0,0-1 0,1 0 0,0 0 0,0 0 0,4 11 0,-4-15-71,0-1 0,0 1 0,0-1 1,0 1-1,1-1 0,-1 0 1,0 0-1,1 1 0,-1-1 0,1 0 1,0 0-1,-1-1 0,1 1 0,0 0 1,0 0-1,-1-1 0,1 1 0,0-1 1,0 0-1,0 1 0,0-1 1,-1 0-1,1 0 0,0 0 0,0-1 1,0 1-1,0 0 0,-1-1 0,1 1 1,0-1-1,2 0 0,0-1 6,0 1-1,-1 0 0,1-1 1,-1 0-1,0 0 0,1 0 1,-1 0-1,0-1 0,0 1 1,0-1-1,-1 0 0,1 0 1,-1 0-1,1 0 0,-1 0 1,0 0-1,0-1 1,0 1-1,-1-1 0,1 1 1,-1-1-1,0 0 0,1-6 1,1-2 1,-1-1 1,0 1 0,-1-1-1,0 0 1,-3-25-1,2 35-21,-1-1 0,0 1-1,0 0 1,0 0-1,-1 0 1,1 0 0,-1 0-1,0 0 1,0 0-1,0 0 1,0 1-1,0-1 1,0 1 0,-1 0-1,1-1 1,-1 1-1,0 0 1,0 1 0,0-1-1,0 0 1,-5-1-1,3 0-4,1 2 1,-1-1-1,0 0 0,0 1 0,0 0 0,0 0 0,0 1 0,0-1 0,0 1 0,0 0 1,0 0-1,0 1 0,0 0 0,-7 1 0,9 0-62,0 0-1,0 0 1,0 1 0,0-1-1,0 1 1,1 0 0,-1 0-1,1 0 1,-1 0 0,1 0-1,0 0 1,0 1 0,1-1-1,-1 1 1,-1 5 0,2-7-424,1-1 0,0 1 0,-1-1 0,1 1 0,0 0 0,0-1 0,-1 1 0,1 0 0,1-1 0,-1 1 0,0-1 0,0 1 0,1 2 0</inkml:trace>
  <inkml:trace contextRef="#ctx0" brushRef="#br0" timeOffset="2158.56">1018 104 5715,'0'0'9772,"0"-4"-6837,0 13-2915,1-1 0,0 0 1,0 1-1,1-1 0,0 0 1,1 0-1,-1 0 0,1-1 1,1 1-1,8 13 0,-10-18-5,-1-1 0,1 1 0,0-1-1,0 1 1,0-1 0,1 0-1,-1 0 1,0 0 0,1 0 0,-1-1-1,1 1 1,0-1 0,0 1 0,-1-1-1,1 0 1,0 0 0,0 0-1,0-1 1,0 1 0,0-1 0,0 1-1,0-1 1,0 0 0,1 0 0,-1-1-1,0 1 1,0 0 0,0-1-1,0 0 1,0 0 0,0 0 0,-1 0-1,1 0 1,3-2 0,-3 1-7,0 0 0,0 0 0,0 0 0,-1 0 0,1-1 0,-1 1 0,0-1 0,1 1 0,-1-1 0,0 0 0,0 0 1,-1 0-1,1 0 0,-1 0 0,1 0 0,-1-1 0,0 1 0,0 0 0,0-6 0,2-6 29,-2-1 1,0 0-1,-1-16 0,0 14 18,0 17 20,0 18-328,-1 31 88,0 19 369,15 121-1,2-131-184,-16-57-459,0-21-7831,-4 2-1667</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2:58.684"/>
    </inkml:context>
    <inkml:brush xml:id="br0">
      <inkml:brushProperty name="width" value="0.035" units="cm"/>
      <inkml:brushProperty name="height" value="0.035" units="cm"/>
      <inkml:brushProperty name="color" value="#004F8B"/>
    </inkml:brush>
  </inkml:definitions>
  <inkml:trace contextRef="#ctx0" brushRef="#br0">18 138 160,'0'0'5805,"-2"-4"-5050,0 1-463,1 2-158,0 0 0,0 0 0,1 0 0,-1 0 0,0 0 0,1 0 0,-1 0 0,1 0 0,-1 0 0,1 0 0,0 0 0,-1 0 0,1 0 0,0-1 0,0-1 1932,0 3-1988,-1 0 0,1 0 1,0-1-1,-1 1 0,1 0 0,0 0 1,-1 0-1,1 0 0,0-1 0,0 1 1,-1 0-1,1 0 0,0 0 0,0-1 1,0 1-1,-1 0 0,1 0 1,0-1-1,0 1 0,0 0 0,0-1 1,0 1-1,0 0 0,-1-1 0,1 1 1,0 0-1,0-1 0,0 1 0,0 0 1,0 0-1,0-1 0,0 1 1,0 0-1,0-1 0,0 1 0,1 0 1,-1-1-1,0 1 0,0 0 0,0-1 1,0 1-1,1-1 0,8-13 487,1 9-530,0 1 0,0 0 0,0 1 1,1 0-1,0 0 0,-1 1 0,1 1 1,0 0-1,0 0 0,0 1 0,0 1 1,0 0-1,18 3 0,-27-3-37,-1-1-1,0 1 1,1-1 0,-1 1-1,0-1 1,1 1 0,-1 0-1,0 0 1,0 0 0,1 0-1,-1-1 1,0 2 0,0-1-1,0 0 1,0 0-1,-1 0 1,1 0 0,0 0-1,0 1 1,-1-1 0,1 0-1,0 1 1,-1-1 0,0 1-1,1-1 1,-1 0 0,0 1-1,0-1 1,0 1 0,0-1-1,0 1 1,0-1 0,0 1-1,0-1 1,0 1-1,-1-1 1,1 0 0,-1 1-1,1-1 1,-1 1 0,1-1-1,-1 0 1,0 0 0,0 1-1,0 0 1,-4 6-2,0 0 0,0 0 1,0-1-1,-1 1 0,-11 10 0,-40 27-305,99-43-1537,75-2 1616,-116 1 229,-1-1 1,0 0-1,0 0 0,1 0 0,-1 0 0,0 0 1,1 0-1,-1 0 0,0 0 0,0 1 0,1-1 0,-1 0 1,0 0-1,0 0 0,1 1 0,-1-1 0,0 0 0,0 0 1,1 1-1,-1-1 0,0 0 0,0 0 0,0 1 0,0-1 1,0 0-1,0 1 0,1-1 0,-1 0 0,0 1 0,0-1 1,0 0-1,0 0 0,0 1 0,0-1 0,0 0 1,0 1-1,0-1 0,0 0 0,0 1 0,-1-1 0,1 0 1,0 1-1,0-1 0,0 0 0,0 0 0,0 1 0,-1-1 1,1 0-1,0 0 0,0 1 0,0-1 0,-1 0 0,1 0 1,0 1-1,0-1 0,-1 0 0,1 0 0,-16 17 73,3-11-69,-1 0 0,0 0-1,-1-2 1,1 1 0,-1-2-1,0 0 1,1-1 0,-30 0-1,43-2-706,7-18-6649,8 6 3215</inkml:trace>
  <inkml:trace contextRef="#ctx0" brushRef="#br0" timeOffset="615.87">396 66 1345,'0'0'7619,"2"-6"-6501,-2 4-1777,4-20 4081,-2 18-1040,-1 16-1847,-1 4-502,0 0-1,1-1 1,1 1 0,7 26-1,-8-39-24,-1-1 0,1 1 0,0 0 0,-1-1 0,1 0 0,0 1 0,0-1 0,1 1 0,-1-1-1,1 0 1,-1 0 0,1 0 0,-1 0 0,1 0 0,0 0 0,0 0 0,0-1 0,0 1 0,0-1 0,1 1 0,-1-1-1,0 0 1,1 0 0,-1 0 0,1 0 0,-1 0 0,1-1 0,-1 1 0,1-1 0,-1 1 0,1-1 0,0 0 0,-1 0 0,1 0-1,-1-1 1,1 1 0,0 0 0,2-2 0,-4 1-7,1 0 0,-1 0 0,1 0 0,-1 0-1,1 0 1,-1 0 0,0 0 0,0 0 0,0-1 0,0 1-1,0-1 1,0 1 0,0-1 0,0 1 0,0-1 0,-1 1 0,1-1-1,-1 0 1,1 1 0,-1-1 0,0 0 0,1-3 0,2-43 289,-3 43-146,0 5-198,0 24-559,2 47 229,-3-53 496,1 1 1,1-1 0,5 33-1,3-31-764,-9-19 417,1-1 1,-1 1-1,1-1 0,-1 1 1,1-1-1,-1 0 0,1 1 0,0-1 1,-1 0-1,1 0 0,-1 1 0,1-1 1,0 0-1,-1 0 0,1 0 0,0 0 1,-1 0-1,1 0 0,0 0 0,-1 0 1,1 0-1,0 0 0,-1 0 1,1 0-1,0 0 0,-1-1 0,1 1 1,0 0-1,-1 0 0,1-1 0,8-5-4033</inkml:trace>
  <inkml:trace contextRef="#ctx0" brushRef="#br0" timeOffset="1275.97">695 118 2353,'0'0'7646,"1"-10"-6549,-1 3-870,1 0-1,0 0 1,0 1 0,1-1 0,0 0 0,0 1-1,4-10 1,-5 14-179,1-1-1,0 0 1,0 1-1,0-1 1,0 1 0,0-1-1,0 1 1,1 0-1,-1 0 1,1 0-1,-1 0 1,1 1-1,0-1 1,0 1-1,0-1 1,0 1 0,0 0-1,0 0 1,0 0-1,0 1 1,0-1-1,4 1 1,-5-1-49,-1 1 0,1 0 0,-1-1-1,1 1 1,0 0 0,-1 0 0,1 0 0,-1 0 0,1 0 0,-1 1 0,1-1 0,-1 0 0,1 1 0,-1-1 0,1 1 0,-1 0-1,1-1 1,-1 1 0,0 0 0,1 0 0,-1 0 0,0 0 0,0 0 0,0 0 0,0 0 0,0 0 0,0 0 0,0 1 0,0-1-1,1 2 1,-1 2 9,0 0 0,0 1-1,0-1 1,-1 0-1,0 1 1,0-1-1,0 0 1,-2 8-1,1-8 10,-1 0-1,1 0 0,-1-1 0,0 1 0,0 0 0,0-1 0,-1 1 0,0-1 1,0 0-1,0 0 0,0 0 0,-5 4 0,-1 1 6,1-1-1,-1-1 1,-1 0-1,-13 8 1,29-15-66,0-1 0,0 1 0,0-1 0,1 2 1,-1-1-1,0 1 0,0 0 0,0 0 0,0 0 0,0 1 0,0 0 0,-1 0 1,1 1-1,-1 0 0,1 0 0,-1 0 0,9 7 0,-12-8 57,0 0 0,0-1 0,-1 1 0,1 0 0,-1 0 0,0 0 0,1 0-1,-1 0 1,0 1 0,0-1 0,0 0 0,-1 1 0,1-1 0,0 0 0,-1 1 0,0-1 0,1 0-1,-1 1 1,0-1 0,0 1 0,0-1 0,-1 1 0,1-1 0,-1 0 0,1 1 0,-2 2 0,1-2 49,-1 0 1,0 0-1,0 0 1,0 0-1,-1 0 1,1 0-1,-1 0 1,1-1-1,-1 0 1,0 1-1,0-1 1,0 0-1,0 0 1,0-1-1,-1 1 1,-4 1 0,-2 1-9,0 0 1,-1-1 0,-19 3 0,3-7-2414,22-3-490,1-8-1377</inkml:trace>
  <inkml:trace contextRef="#ctx0" brushRef="#br0" timeOffset="1802.43">1065 62 3105,'0'0'4619,"7"-11"-708,-25 36-3152,-23 51 1,36-65-645,0 1 0,2 0-1,-1 0 1,1 0 0,1 0 0,0 0 0,0 23 0,2-33-104,0 1-1,0-1 1,0 1-1,0-1 0,1 1 1,-1-1-1,1 1 1,-1-1-1,1 0 1,0 1-1,0-1 1,0 0-1,0 1 1,0-1-1,1 0 1,-1 0-1,1 0 1,-1 0-1,1 0 1,0-1-1,2 3 1,0-2 8,0 0 1,-1 0 0,2-1 0,-1 1 0,0-1 0,0 0 0,0 0 0,1-1 0,-1 1 0,0-1 0,7 0 0,-9 0-10,-1 0-1,1 0 1,-1 0 0,1 0 0,-1 0 0,1 0 0,-1 0 0,0 0 0,1 0 0,-1-1 0,1 1-1,-1-1 1,0 1 0,1-1 0,-1 1 0,0-1 0,1 0 0,-1 1 0,0-1 0,0 0 0,0 0 0,0 0-1,0 0 1,0 0 0,0 0 0,0-1 0,0 1 0,0 0 0,-1 0 0,1-1 0,0 1 0,-1 0-1,1-1 1,-1 1 0,0-1 0,1 1 0,-1 0 0,0-1 0,0 1 0,0-1 0,0 1 0,0-1-1,0 1 1,0-1 0,-1 1 0,1 0 0,0-1 0,-1 1 0,1-1 0,-1 1 0,0-2 0,-1 2-13,1-1 0,-1 1 1,0-1-1,0 1 1,1-1-1,-1 1 0,0 0 1,0 0-1,0 0 1,0 0-1,0 0 0,-1 1 1,1-1-1,0 1 1,0-1-1,0 1 0,-1 0 1,1 0-1,-5 0 1,-46 2-211,36 8-502,9-2-5381</inkml:trace>
  <inkml:trace contextRef="#ctx0" brushRef="#br0" timeOffset="2372.4">1221 101 2657,'0'0'9709,"-1"-10"-8928,-2-59 479,3 67-1240,1 1 1,0 0-1,0 0 1,0-1 0,0 1-1,0 0 1,0 0-1,0 0 1,0 0 0,0 0-1,0 0 1,1 1 0,-1-1-1,0 0 1,1 1-1,-1-1 1,0 0 0,1 1-1,-1 0 1,1-1-1,-1 1 1,1 0 0,2 0-1,-1-1-21,0 0 0,0 1 0,0 0 0,0-1 0,0 1 0,0 0-1,0 1 1,-1-1 0,1 0 0,0 1 0,0 0 0,4 1 0,-4 1 3,-1-1 1,0 1-1,0 0 1,0 0-1,0 0 1,0 0-1,-1 0 1,1 1-1,-1-1 0,0 1 1,0-1-1,0 0 1,0 1-1,-1 0 1,0-1-1,1 1 1,-1-1-1,-1 5 1,1-2 13,0-1 1,0 0 0,-1 1 0,0-1 0,0 0-1,0 0 1,-1 1 0,1-1 0,-1 0-1,-1-1 1,-3 9 0,-5 0 37,8-8-33,-1 0 0,-1 1 1,1-2-1,-1 1 0,0-1 0,-7 6 1,11-8 7,1-2 281,2-19-1973,-2 17 851,0 0 1,0 0-1,0 0 0,1-1 1,-1 1-1,1 0 0,-1 0 1,1 0-1,0 0 0,-1-1 1,2-1-1,3-3-3398</inkml:trace>
  <inkml:trace contextRef="#ctx0" brushRef="#br0" timeOffset="2453.03">1221 101 2769</inkml:trace>
  <inkml:trace contextRef="#ctx0" brushRef="#br0" timeOffset="3036.56">1234 88 2769,'58'-26'2031,"-58"26"-1867,1 0 1,0 0 0,-1 0 0,1 0-1,0 0 1,-1-1 0,1 1 0,0 0-1,-1 0 1,1-1 0,-1 1 0,1-1 0,-1 1-1,1 0 1,-1-1 0,1 1 0,-1-1-1,1 1 1,-1-1 0,0 1 0,1-1-1,-1 1 1,1-1 0,-1 0 0,0 1 0,0-1-1,1 1 1,-1-1 0,0 0 0,0 1-1,0-1 1,0 0 0,0 1 0,0-1 0,0 0-1,0 1 1,0-1 0,0 0 0,0 1-1,0-1 1,-1 1 0,1-1 0,0 0-1,-1 0 1,-16-9 1627,14 9-1780,-1 1 0,1 0-1,0 0 1,0 0-1,-1 0 1,1 1 0,0-1-1,0 1 1,-1 0-1,1 0 1,0 0-1,0 0 1,0 1 0,0-1-1,0 1 1,1 0-1,-1 0 1,0 0-1,1 0 1,-1 0 0,1 0-1,0 1 1,0-1-1,0 1 1,0-1 0,0 1-1,0 0 1,1 0-1,0 0 1,-1 0-1,1 0 1,0 0 0,0 0-1,1 1 1,-1-1-1,1 0 1,-1 0 0,1 1-1,0-1 1,1 5-1,-1-6-8,-1 1 0,1-1 0,0 0 1,0 0-1,1 1 0,-1-1 0,0 0 0,1 0 0,-1 0 0,1 0 0,0 0 0,0 0 0,0 0 0,0 0 0,0 0 0,0 0 0,0 0 0,3 3 0,-1-4 9,-1 0 0,0 0 0,1 0 0,-1 0 0,1-1 0,-1 1 0,1-1 0,0 1 0,-1-1 0,1 0 0,0 0 0,-1 0 0,1-1 0,-1 1 0,1 0 0,4-2 0,-6 1 3,1 0-1,-1 0 1,0 1 0,1-1 0,-1 0 0,0 0-1,0 0 1,0-1 0,0 1 0,0 0 0,0 0 0,0-1-1,0 1 1,0 0 0,-1-1 0,1 1 0,0-1 0,-1 1-1,1-1 1,-1 1 0,0-1 0,1-1 0,6-40 158,-7 36-162,5-67 88,-4 73-56,2 1-1,6 38-613,-5-22 558,6 18 188,-2 0 0,-1 1 0,-1 0 0,0 39 0,-7-73-162,1 0 0,-1 0 0,1 0-1,-1 0 1,0 0 0,1 0 0,-1 0-1,0 0 1,0 0 0,0 0 0,1 0-1,-1-1 1,0 1 0,0 0 0,0-1 0,0 1-1,0 0 1,-1-1 0,1 0 0,0 1-1,-1 0 1,-32 10 40,26-8-45,-35 6-1299,13-8-3480,13-1-2227</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3:05.219"/>
    </inkml:context>
    <inkml:brush xml:id="br0">
      <inkml:brushProperty name="width" value="0.035" units="cm"/>
      <inkml:brushProperty name="height" value="0.035" units="cm"/>
      <inkml:brushProperty name="color" value="#004F8B"/>
    </inkml:brush>
  </inkml:definitions>
  <inkml:trace contextRef="#ctx0" brushRef="#br0">0 111 6035,'0'0'9004,"37"-14"-8655,-31 13-311,34-11 233,-39 11-293,1 1 0,-1-1-1,0 0 1,0 0 0,0 1 0,0-1-1,1 0 1,-1 0 0,0 0 0,-1 0-1,1 0 1,0-1 0,0 1-1,0 0 1,-1 0 0,1 0 0,-1-1-1,1 1 1,-1 0 0,1-1-1,-1 1 1,0 0 0,1-1 0,-1-2-1,0 2 18,-1-1-1,1 1 1,0-1 0,-1 1-1,1 0 1,-1-1-1,0 1 1,0 0-1,0-1 1,0 1-1,0 0 1,-1 0 0,1 0-1,0 0 1,-1 0-1,0 0 1,1 0-1,-1 1 1,0-1 0,0 1-1,0-1 1,0 1-1,0 0 1,0 0-1,-1-1 1,-4 0 0,7 2 69,37 13-1513,-29-10 1340,1-1 1,-1 2-1,1-1 1,-1 1-1,9 6 0,-16-10 110,0 1 0,1 0 0,-1-1 0,0 1 0,0 0 0,0 0-1,0 0 1,0 0 0,0 0 0,-1 0 0,1 0 0,0 0 0,0 0-1,-1 0 1,1 0 0,-1 0 0,1 1 0,-1-1 0,1 0 0,-1 0 0,0 1-1,0-1 1,1 0 0,-1 0 0,0 1 0,0-1 0,0 0 0,-1 1-1,1-1 1,0 0 0,0 1 0,-1-1 0,1 0 0,-1 0 0,1 0-1,-1 1 1,1-1 0,-1 0 0,0 0 0,1 0 0,-1 0 0,0 0-1,0 0 1,0 0 0,0 0 0,-2 1 0,-9 9-38,-1 0-1,-28 17 1,9-10-4712,9-9-3388</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3:08.910"/>
    </inkml:context>
    <inkml:brush xml:id="br0">
      <inkml:brushProperty name="width" value="0.035" units="cm"/>
      <inkml:brushProperty name="height" value="0.035" units="cm"/>
      <inkml:brushProperty name="color" value="#004F8B"/>
    </inkml:brush>
  </inkml:definitions>
  <inkml:trace contextRef="#ctx0" brushRef="#br0">0 4 7091,'0'0'10674,"41"-4"-10255,-39 6-423,-1-1 0,1 0-1,-1 1 1,0-1 0,0 1 0,0 0-1,0-1 1,0 1 0,0 0-1,0-1 1,-1 1 0,1 0-1,-1 0 1,1 0 0,-1 0 0,0 0-1,1 0 1,-1 0 0,0-1-1,0 1 1,-1 3 0,-3 45 13,-9-26 17,-1 3 1,14-26-59,6-1-227,0 0 136,1 1 0,-1 0-1,0 0 1,0 1 0,0 0 0,0 0 0,-1 0-1,1 1 1,-1-1 0,1 1 0,6 6 0,-9-8 122,-1 1 1,0 0-1,1 0 1,-1 1-1,0-1 1,0 0 0,-1 1-1,1-1 1,0 1-1,-1-1 1,1 1-1,-1 0 1,0 0-1,0 0 1,0 0 0,0 0-1,-1 0 1,1 0-1,-1 0 1,0 0-1,0 0 1,0 0-1,0 0 1,0 0-1,-1 0 1,1 0 0,-3 5-1,2-5 71,0-1 0,-1 1-1,0-1 1,0 1 0,0-1-1,0 1 1,0-1 0,0 0-1,0 0 1,-1 0 0,1 0-1,-1-1 1,0 1 0,1-1-1,-1 1 1,0-1 0,0 0-1,0 0 1,-4 1 0,-28 5-937,3-4-6084</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3:14.350"/>
    </inkml:context>
    <inkml:brush xml:id="br0">
      <inkml:brushProperty name="width" value="0.035" units="cm"/>
      <inkml:brushProperty name="height" value="0.035" units="cm"/>
      <inkml:brushProperty name="color" value="#004F8B"/>
    </inkml:brush>
  </inkml:definitions>
  <inkml:trace contextRef="#ctx0" brushRef="#br0">29 0 2161,'0'0'16973,"0"32"-16904,-2 15 44,-15 80-1,8-69 96,8-45 1305,3-5-5281,-2-8 3422,1 0 0,0 0-1,-1 0 1,1 0-1,-1 0 1,1 0 0,-1 0-1,1 0 1,0 0-1,-1-1 1,1 1 0,-1 0-1,1 0 1,-1 0-1,1-1 1,-1 1 0,1 0-1,-1 0 1,1-1-1,-1 1 1,1-1 0,-1 1-1,0 0 1,1-1-1,-1 1 1,0-1 0,1 1-1,-1-1 1,0 1-1,1-2 1,11-11-6297</inkml:trace>
  <inkml:trace contextRef="#ctx0" brushRef="#br0" timeOffset="343.06">206 63 2561,'0'0'11213,"0"-3"-9244,0 6-1022,-12 178 1494,5-102-1846,6-74-600,0 26 165,6-24-311,7-16-434,-10 5-72,1 0 1,-1 0-1,0 0 0,0 0 1,0-1-1,0 1 1,-1-1-1,0 1 1,1-8-1,0-18-7120</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3:11.153"/>
    </inkml:context>
    <inkml:brush xml:id="br0">
      <inkml:brushProperty name="width" value="0.035" units="cm"/>
      <inkml:brushProperty name="height" value="0.035" units="cm"/>
      <inkml:brushProperty name="color" value="#004F8B"/>
    </inkml:brush>
  </inkml:definitions>
  <inkml:trace contextRef="#ctx0" brushRef="#br0">0 10 6051,'0'0'6814,"7"0"-6628,182-10 1983,-187 11-2168,-1-1 0,0 0 0,1 0 0,-1 0 0,0 1-1,1-1 1,-1 1 0,0-1 0,0 1 0,0-1 0,1 1-1,-1 0 1,0 0 0,0 0 0,0-1 0,0 1 0,0 0-1,0 0 1,0 0 0,-1 0 0,1 1 0,0-1 0,0 0 0,-1 0-1,1 0 1,-1 1 0,1-1 0,-1 0 0,0 0 0,1 1-1,-1-1 1,0 0 0,0 1 0,0-1 0,0 1 0,0-1 0,0 0-1,0 1 1,-1-1 0,1 0 0,0 0 0,-2 3 0,1 2 51,0 1 1,-1 0-1,0-1 1,0 0-1,-1 0 1,1 1-1,-7 8 1,-28 32 514,24-32-834,1 0 0,1 0 0,0 1-1,1 1 1,-9 21 0,17-31-3777</inkml:trace>
  <inkml:trace contextRef="#ctx0" brushRef="#br0" timeOffset="712.54">193 581 3298,'0'0'11290,"-8"3"-10644,2 0-572,0-1 0,0 1 0,1 0 1,0 1-1,-1-1 0,1 1 1,1 0-1,-1 1 0,0-1 0,1 1 1,0 0-1,0 0 0,1 0 1,-1 0-1,1 1 0,0-1 0,0 1 1,-2 8-1,2-6-42,0 1 0,1 0 0,0 0 0,0 0 0,1 0 0,0 0 0,0 1 0,1-1 0,1 0 0,2 15 0,-2-23-27,0 1 0,0-1 0,0 1 0,1-1 0,-1 0 0,1 1 0,-1-1 0,1 0 0,-1 0 0,1 0 0,0 0 0,-1 0 0,1-1 0,0 1 0,0 0 0,-1-1 0,1 0 0,0 1 0,0-1 0,0 0 0,0 0 0,0 0 0,0 0 0,0 0 0,-1 0 0,1-1 0,0 1 0,3-2 0,1 2 12,1-1 0,-1-1 0,0 1 0,0-1 0,0 0-1,-1-1 1,10-4 0,-11 4-13,-1 1 1,0-1-1,1 0 0,-1-1 0,-1 1 0,1 0 0,0-1 1,-1 0-1,0 1 0,0-1 0,0 0 0,0 0 0,-1 0 1,1 0-1,-1 0 0,0-1 0,0 1 0,-1 0 0,1-1 1,-1-7-1,-1 7 13,0-1 0,0 0 0,0 0 0,-1 0 0,0 1 0,0-1 0,0 1 1,-1-1-1,1 1 0,-2 0 0,1 0 0,0 0 0,-1 1 0,-7-8 0,-24-19 7,-18-19-7,49 46-16,0 0-1,1 0 1,-1-1-1,1 1 1,0-1-1,0 0 0,1 0 1,0 0-1,-3-9 1,4 13-16,1-1 0,0 1 0,0 0 1,0 0-1,0-1 0,0 1 0,1 0 0,-1 0 1,0 0-1,0-1 0,1 1 0,-1 0 1,1 0-1,-1 0 0,1 0 0,0 0 0,-1 0 1,1 0-1,0 0 0,0 0 0,-1 0 1,1 0-1,0 0 0,0 1 0,0-1 0,0 0 1,0 1-1,0-1 0,0 0 0,1 1 0,-1 0 1,0-1-1,1 0 0,47-9-907,-41 9 762,8-2-117,0 1 0,1 0 1,-1 2-1,1 0 0,0 0 0,30 7 1,-43-6 261,-1 0 1,1 0 0,-1 0-1,0 1 1,0-1 0,1 1 0,-1 0-1,0 0 1,0 0 0,-1 0 0,1 0-1,0 1 1,-1 0 0,0-1-1,4 6 1,-4-4 16,0 0-1,-1 0 1,0 0-1,1 0 1,-2 0-1,1 0 1,0 1 0,-1-1-1,0 0 1,0 0-1,0 1 1,0-1-1,-1 0 1,0 0-1,0 1 1,-2 5-1,-2 2 84,-1-1 0,0 0-1,0 0 1,-1 0 0,-1-1 0,0 0-1,-1 0 1,1-1 0,-15 11-1,-23 28-34,-2 8-2531,30-34-1857</inkml:trace>
  <inkml:trace contextRef="#ctx0" brushRef="#br0" timeOffset="1329.05">284 1003 2017,'0'0'9655,"-4"-6"-8510,3 4-1033,-1 0 1,1 0-1,0 1 1,-1-1-1,1 0 1,-1 0 0,0 1-1,1-1 1,-1 1-1,0 0 1,0 0-1,0-1 1,0 1 0,-3-1-1,3 2-53,-1 0 0,1 0 0,0 0 1,0 0-1,0 1 0,-1-1 0,1 1 0,0-1 0,0 1 0,0 0 0,0 0 0,0 0 0,0 0 1,0 0-1,0 0 0,0 0 0,1 1 0,-1-1 0,-2 3 0,-4 3-42,0 1 0,0 0 0,0 0 0,1 1 0,1 0 0,-7 11-1,10-16-9,1 1-1,-1 0 1,1 0 0,0 1-1,0-1 1,1 0-1,-1 1 1,1-1-1,0 1 1,1-1-1,0 1 1,-1 0-1,2-1 1,0 7-1,-1-11-11,1 0-1,0 0 0,0 0 0,0 0 1,0 0-1,0-1 0,0 1 1,0 0-1,0-1 0,0 1 1,0 0-1,0-1 0,0 1 1,1-1-1,-1 0 0,0 1 0,0-1 1,0 0-1,1 0 0,-1 0 1,0 0-1,0 0 0,1 0 1,-1 0-1,0 0 0,2-1 0,36-4-403,-30 2 276,-1-2 0,0 1 0,0-1-1,-1 0 1,1 0 0,-1-1 0,0 0-1,0 0 1,-1-1 0,0 0 0,0 0 0,-1 0-1,0-1 1,0 0 0,-1 0 0,7-16-1,-12 35 208,0 0-1,0 0 1,1 0-1,2 18 0,0 7 19,-2-21 42,-1-1-1,0 1 0,0-1 1,-2 0-1,0 0 1,-9 27-1,10-36-105,0-1 1,0 0-1,0 0 1,-1 0-1,1 0 1,-1 0-1,0 0 0,0-1 1,0 1-1,-1-1 1,1 0-1,-1 0 0,0 0 1,0 0-1,0-1 1,0 1-1,0-1 1,-1 0-1,1-1 0,-1 1 1,1-1-1,-1 0 1,1 0-1,-1 0 1,-5 0-1,-31-1-4876,20 0-949</inkml:trace>
  <inkml:trace contextRef="#ctx0" brushRef="#br0" timeOffset="2009.5">168 1487 1088,'0'0'11310,"-12"-4"-5126,12 249-5448,1-245-1058,0 1 0,0 0 0,0-1 0,0 1 0,0-1-1,0 1 1,0-1 0,0 1 0,0-1 0,0 1 0,0-1 0,0 0 0,0 0-1,1 0 1,-1 0 0,0 0 0,0 0 0,0 0 0,0 0 0,0 0 0,0 0-1,1-1 1,-1 1 0,0 0 0,0-1 0,1 0 0,17-11-5273</inkml:trace>
  <inkml:trace contextRef="#ctx0" brushRef="#br0" timeOffset="2431.7">341 1559 2881,'-1'-2'13510,"-2"7"-13141,0 6-250,1 0 0,0 0 0,0 1 0,1-1 0,1 1 0,0-1 0,3 21 0,-3-31-113,1 0 0,-1 0 1,1 0-1,-1 0 0,1 0 0,0 0 0,0 0 1,-1 0-1,1 0 0,0 0 0,0-1 0,0 1 1,0 0-1,0-1 0,0 1 0,0 0 0,0-1 1,0 1-1,1-1 0,-1 0 0,0 1 0,0-1 1,0 0-1,0 0 0,1 1 0,-1-1 0,0 0 1,0 0-1,0 0 0,1-1 0,-1 1 0,0 0 1,0 0-1,2-1 0,0 0 36,1 1 1,-1-1-1,1 0 0,-1 0 1,0 0-1,1-1 1,-1 1-1,0-1 0,0 1 1,4-4-1,0-3 66,-1 0-1,0 0 0,0 0 1,-1-1-1,9-17 1,-12 21-96,0 1 0,-1-1 0,1 0 0,-1-1 1,0 1-1,0 0 0,0 0 0,-1 0 0,0-1 1,0 1-1,0 0 0,-2-10 0,1 13-5,0 0 0,0 0 0,-1 0-1,1 1 1,0-1 0,-1 0 0,1 1-1,-1-1 1,0 1 0,1 0 0,-1 0 0,0-1-1,0 1 1,0 0 0,0 0 0,0 1 0,0-1-1,0 0 1,0 1 0,0-1 0,0 1 0,0 0-1,-1 0 1,1 0 0,0 0 0,0 0 0,-4 0-1,0 1-69,0-1 0,0 1 0,-1-1-1,1 2 1,0-1 0,0 1 0,0 0 0,-9 4-1,-1 5-1159,0 1 0,2 1 0,-17 17-1,1-2-3218,2-4-1793</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3:06.028"/>
    </inkml:context>
    <inkml:brush xml:id="br0">
      <inkml:brushProperty name="width" value="0.035" units="cm"/>
      <inkml:brushProperty name="height" value="0.035" units="cm"/>
      <inkml:brushProperty name="color" value="#004F8B"/>
    </inkml:brush>
  </inkml:definitions>
  <inkml:trace contextRef="#ctx0" brushRef="#br0">83 162 5330,'0'0'10603,"14"0"-10158,32 1-497,-17 0-139,1-1 0,-1-1 1,0-2-1,47-9 0,-76 12 158,1-1-1,-1 1 0,1-1 1,-1 1-1,0-1 1,1 1-1,-1 0 0,0-1 1,0 1-1,1-1 0,-1 1 1,0-1-1,0 1 1,0-1-1,1 0 0,-1 1 1,0-1-1,0 1 0,0-1 1,0 1-1,0-1 1,0 1-1,0-1 0,0 1 1,-1-1-1,1 0 0,0 1 1,0-1-1,0 1 1,-1-1-1,1 1 0,0-1 1,0 1-1,-1 0 0,1-1 1,0 1-1,-1-1 1,-10-16-194,-13 5-200,44 28 21,-13-12 428,0 0 0,0 1 0,-1 0 0,0 0 0,0 0-1,0 1 1,0 0 0,9 13 0,-14-17 2,0 0-1,0 0 1,0 0-1,0 0 1,0 0-1,0 0 1,-1 0-1,1 0 1,-1 0-1,0 1 1,1-1-1,-1 0 1,0 0-1,0 1 1,0-1-1,-1 0 1,1 0 0,0 1-1,-1-1 1,1 0-1,-1 0 1,0 0-1,0 0 1,0 0-1,0 0 1,0 0-1,0 0 1,-1 0-1,1 0 1,-1-1-1,1 1 1,-1-1-1,0 1 1,1-1-1,-1 1 1,-3 0-1,-70 48 70,18-27-5297,25-14-3099</inkml:trace>
  <inkml:trace contextRef="#ctx0" brushRef="#br0" timeOffset="801.22">1 641 3906,'0'0'10378,"-1"-1"-9861,31-3-402,0 4 158,0-2-1,-1-1 1,1-2-1,-1-1 1,0-1-1,38-14 1,-66 21-274,-1 0 0,1-1 0,-1 1 0,1 0 0,-1 0 0,0-1 0,1 1 0,-1 0 0,1 0 0,-1-1 0,0 1 0,1 0 0,-1-1 0,0 1 0,0-1 0,1 1 0,-1 0-1,0-1 1,0 1 0,1-1 0,-1 1 0,0-1 0,0 1 0,0-1 0,0 1 0,0-1 0,0 1 0,0 0 0,0-1 0,0 1 0,0-1 0,0 1 0,0-1 0,0 1 0,0-1 0,0 1 0,-1-1 0,1 1 0,0-1 0,0 1 0,0 0 0,-1-1 0,1 1 0,0-1 0,-1 1 0,1 0 0,0-1 0,-1 1 0,1 0 0,0 0 0,-1-1 0,1 1 0,-1 0 0,1 0 0,0-1 0,-1 1 0,1 0 0,-1 0 0,1 0 0,-1 0 0,0 0 0,-32-18-78,30 16 77,-1 0-107,7 4 43,13 8 68,0 0-1,-1 1 1,27 26 0,-41-36-3,0 1 0,0-1 1,0 0-1,-1 1 1,1-1-1,-1 1 1,1-1-1,-1 1 0,0-1 1,1 1-1,-1 0 1,0-1-1,0 1 1,0-1-1,0 1 1,-1-1-1,1 1 0,0 0 1,-1-1-1,1 1 1,-1-1-1,1 1 1,-1-1-1,1 0 0,-1 1 1,0-1-1,0 0 1,0 1-1,0-1 1,0 0-1,0 0 0,0 0 1,-3 2-1,-4 4 0,-1-1 0,0 0-1,-1 0 1,-10 4 0,-3 3-470,20-11 51,-7 4-4800</inkml:trace>
  <inkml:trace contextRef="#ctx0" brushRef="#br0" timeOffset="3434.61">670 1 10293,'0'0'7998,"0"-1"-7550,-1 38-535,0-22 120,0 0 1,1 0-1,1 0 1,0 0-1,7 29 1,-7-41-61,0 1 1,1-1-1,-1 0 1,1 0 0,0 0-1,-1-1 1,1 1-1,0 0 1,1-1 0,-1 1-1,0-1 1,1 0-1,0 0 1,-1 0 0,1 0-1,0 0 1,0 0-1,0-1 1,0 1 0,0-1-1,0 0 1,0 0-1,1 0 1,-1-1 0,0 1-1,1-1 1,-1 1 0,0-1-1,1 0 1,-1-1-1,1 1 1,3-1 0,-6 0-2,1 1-1,0-1 1,-1 0 0,1 1 0,-1-1 0,1 0 0,-1 0 0,1 0 0,-1 0 0,0-1 0,1 1 0,-1 0 0,0 0 0,0-1 0,0 1 0,0-1 0,0 1 0,0-1 0,-1 1 0,1-1-1,0 0 1,0-1 0,14-49 82,-8 28-105,-8 24 47,1 0 0,0 0 1,0 0-1,0 0 0,0-1 1,0 1-1,0 0 0,0 0 1,0 0-1,0-1 0,0 1 1,0 0-1,0 0 0,0 0 1,0-1-1,0 1 0,0 0 1,0 0-1,0-1 0,0 1 1,0 0-1,0 0 0,0 0 1,1 0-1,-1-1 0,0 1 1,0 0-1,0 0 0,0 0 1,0 0-1,0-1 0,1 1 1,-1 0-1,0 0 0,0 0 1,0 0-1,0 0 0,1 0 1,-1 0-1,0-1 0,0 1 1,0 0-1,1 0 0,-1 0 1,0 0-1,0 0 0,0 0 1,1 0-1,-1 0 1,0 0-1,0 0 0,0 0 1,1 0-1,-1 0 0,0 0 1,0 0-1,0 1 0,1-1 1,-1 0-1,0 0 0,0 0 1,0 0-1,1 0 0,-1 0 1,0 1-1,5 19-194,-1 30 173,-2-4-25,0 29 218,-11-31-3946,2-30-472</inkml:trace>
  <inkml:trace contextRef="#ctx0" brushRef="#br0" timeOffset="3963.38">728 556 6515,'0'0'8236,"-5"-6"-7169,2 3-922,0 0 0,0 0 0,-1 1 0,1-1 0,0 1 0,-1 0 0,1-1 0,-8-2 0,9 5-132,1 0-1,0-1 1,-1 1-1,1 0 1,0 0-1,-1 0 1,1 0-1,0 0 1,-1 0-1,1 1 0,0-1 1,-1 0-1,1 1 1,0-1-1,0 1 1,-1-1-1,1 1 1,0 0-1,0-1 0,0 1 1,0 0-1,0 0 1,0 0-1,0 0 1,0 0-1,0 0 1,0 0-1,1 0 0,-1 0 1,0 0-1,1 1 1,-1-1-1,1 0 1,-1 0-1,1 1 1,-1-1-1,1 0 1,0 1-1,0 0 0,-2 3-19,0-1-1,1 1 0,0 0 1,0-1-1,1 1 0,-1 0 1,1 0-1,0-1 0,0 1 0,0 0 1,1 0-1,0-1 0,0 1 1,0 0-1,0-1 0,1 1 1,0-1-1,0 0 0,2 5 1,1-2 13,0-1 1,1 0-1,-1 0 0,1-1 1,0 0-1,0 0 1,1 0-1,0-1 1,0 0-1,10 5 1,2 4 259,-14-7-1548,-11-7-4017,-2-7 1380,3-9-1417</inkml:trace>
  <inkml:trace contextRef="#ctx0" brushRef="#br0" timeOffset="4068.8">715 556 4274</inkml:trace>
  <inkml:trace contextRef="#ctx0" brushRef="#br0" timeOffset="4143.52">715 556 4274,'21'-54'1729,"-1"45"-48,5 0 79,3-1-559,5 1-337,4-1-79,-8 6-385,0 4-224,-13 0-176,-12 0-160,-4 19-1009,0 4-976,-24 7-2065</inkml:trace>
  <inkml:trace contextRef="#ctx0" brushRef="#br0" timeOffset="4738.03">773 869 6403,'0'0'5530,"-6"15"-5279,-4 9-27,1 0 0,1 1 1,1 0-1,1 0 0,1 1 0,-1 30 0,6-46-224,-1-4 7,1 0 0,0 0 0,1-1 0,-1 1 1,1 0-1,0 0 0,3 8 0,-3-13-5,0 1 0,0 0 0,0-1 0,1 1 0,-1-1 0,0 0-1,1 1 1,-1-1 0,1 0 0,0 0 0,-1 0 0,1 0 0,0 0 0,-1 0 0,1 0 0,0 0 0,0-1 0,0 1 0,0-1 0,0 1 0,0-1 0,0 0 0,0 0 0,0 0-1,0 0 1,2-1 0,-3 2 13,1-1-1,-1 0 0,0 0 1,0 0-1,1 0 0,-1 0 0,0 0 1,0 0-1,1 0 0,-1-1 1,0 1-1,0 0 0,1-1 0,-1 1 1,0-1-1,0 0 0,0 1 1,0-1-1,0 0 0,0 1 1,0-1-1,0 0 0,0 0 0,0 0 1,0 0-1,0 0 0,-1 0 1,1 0-1,0 0 0,-1 0 1,1-1-1,-1 1 0,1 0 0,-1 0 1,0 0-1,1-1 0,-1 1 1,0 0-1,0-1 0,0 1 0,0 0 1,0 0-1,0-1 0,0 1 1,-1 0-1,1 0 0,0-1 1,-1 1-1,1 0 0,-1 0 0,1 0 1,-1-2-1,0 2 6,0 0 0,1 0 0,-1 0-1,0 0 1,1-1 0,-1 1 0,0 0 0,0 0 0,0 1 0,0-1-1,0 0 1,0 0 0,0 0 0,0 1 0,0-1 0,0 0-1,0 1 1,-1-1 0,1 1 0,0-1 0,0 1 0,-1 0 0,1 0-1,0-1 1,-1 1 0,1 0 0,0 0 0,-1 0 0,1 1-1,0-1 1,0 0 0,-1 0 0,1 1 0,0-1 0,0 0 0,-1 1-1,1-1 1,0 1 0,0 0 0,-1 0 0,-3 1-54,1 1 0,0-1 0,0 1 0,0 0 0,0 0 0,0 0 1,0 0-1,1 1 0,-4 5 0,-41 76-4131,38-58 518</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3:03.875"/>
    </inkml:context>
    <inkml:brush xml:id="br0">
      <inkml:brushProperty name="width" value="0.035" units="cm"/>
      <inkml:brushProperty name="height" value="0.035" units="cm"/>
      <inkml:brushProperty name="color" value="#004F8B"/>
    </inkml:brush>
  </inkml:definitions>
  <inkml:trace contextRef="#ctx0" brushRef="#br0">5 129 1793,'0'0'8737,"0"0"-8606,0 0 0,-1 0 0,1 0 0,0-1-1,0 1 1,-1 0 0,1 0 0,0 0 0,0-1 0,-1 1 0,1 0-1,0 0 1,0-1 0,0 1 0,0 0 0,-1-1 0,1 1 0,0 0-1,0-1 1,0 1 0,0 0 0,0 0 0,0-1 0,0 1 0,0 0-1,0-1 1,0 1 0,0 0 0,0-1 0,0 1 0,0 0 0,0-1-1,0 1 1,0 0 0,0-1 0,0 1 0,1 0 0,-1 0 0,0-1-1,0 1 1,224 9-341,-223-9 666,-14-16-1150,5 12 565,6 3 103,0 0 1,0 1-1,0-1 1,0 0-1,0 0 1,1 0-1,-1 0 0,0 0 1,0-1-1,1 1 1,-1 0-1,1-1 1,0 0-1,-1 1 1,1-1-1,0 0 0,0 1 1,0-1-1,-2-3 1,28 5-1421,-20 0 1428,0 0 0,0 0 0,0 1 0,0 0 0,0 0 0,0 0 0,0 1 0,-1 0 0,1 0 0,0 0 0,7 5 1,-11-6 16,0 0 0,1 0 1,-1 1-1,0-1 0,1 0 0,-1 1 1,0-1-1,0 1 0,0 0 1,0-1-1,-1 1 0,1 0 1,0-1-1,-1 1 0,1 0 1,-1 0-1,1-1 0,-1 1 1,0 0-1,0 0 0,0 0 1,0 0-1,0 0 0,0-1 1,-1 1-1,1 0 0,-1 0 1,1 0-1,-1-1 0,0 1 1,1 0-1,-1-1 0,0 1 1,0 0-1,0-1 0,-2 3 1,-8 8-220,-1 1 0,0-2 1,0 0-1,-1 0 1,-1-1-1,-15 9 0,20-13-918,-12 9-3192</inkml:trace>
  <inkml:trace contextRef="#ctx0" brushRef="#br0" timeOffset="645.78">83 544 1008,'0'0'13916,"21"0"-13716,3 1-314,-15 0 73,0 0 1,1-1-1,-1 0 0,0 0 1,1-1-1,-1-1 0,0 0 1,11-3-1,-19 4-86,0 0 0,0 0 0,-1 0 0,1-1 0,0 1 0,-1 0 0,1-1 0,-1 1 0,0 0 0,1-1 0,-1 1 0,0 0 0,0-1 0,0 1 0,0-1 0,0 1 0,0-1 0,0 1 0,0 0 0,0-1 0,-1 1 0,0-2 0,1 0 139,-1 0-1,0 0 0,1 0 1,-1 0-1,0 1 1,-1-1-1,1 0 1,0 1-1,-4-6 0,3 6 706,8 4-314,17 12-230,-20-12-173,0 1 0,0-1 1,0 0-1,0 1 0,-1 0 0,1 0 1,-1 0-1,0 0 0,0 0 0,0 0 0,0 0 1,-1 1-1,1-1 0,-1 1 0,0-1 0,0 1 1,0 0-1,1 4 0,-2-5 8,0 0 1,0 0-1,-1 0 1,1 0-1,-1 0 1,1 0-1,-1 0 1,0 0-1,0 0 0,0 0 1,0 0-1,-1 0 1,1-1-1,-1 1 1,0 0-1,0-1 1,0 0-1,-3 4 0,2-3-508,-1-1-1,0 1 0,0-1 0,0 0 0,0 0 0,0 0 0,-7 2 0,-6 1-4624</inkml:trace>
  <inkml:trace contextRef="#ctx0" brushRef="#br0" timeOffset="3886.72">637 0 2849,'0'0'10675,"0"7"-10435,0 188 4,0-111-2639,0-60-814</inkml:trace>
  <inkml:trace contextRef="#ctx0" brushRef="#br0" timeOffset="4450.76">583 555 7331,'0'0'7580,"8"-8"-7137,28-24-201,-33 30-211,0 0 0,0 0 0,1 1 0,-1-1 0,0 1-1,1 0 1,-1 0 0,1 0 0,-1 1 0,1-1-1,0 1 1,6 0 0,-9-1-28,1 1-1,-1 0 1,1 0 0,0 0-1,-1 0 1,1 1 0,-1-1-1,1 0 1,-1 1 0,1-1-1,-1 1 1,1-1 0,-1 1-1,1 0 1,-1-1 0,0 1-1,1 0 1,-1 0-1,0 0 1,0 0 0,1 0-1,-1 0 1,1 3 0,0 1-4,0 1 1,-1 0-1,0 0 0,0 0 1,0 0-1,-1 0 1,0 0-1,0 0 0,0 0 1,-1 0-1,0 0 1,0 0-1,0 0 0,-1-1 1,0 1-1,0 0 1,-6 9-1,8-15 2,0 1 0,-1-1 0,1 0 1,0 0-1,0 0 0,0 0 0,0 0 0,0 1 0,-1-1 1,1 0-1,0 0 0,0 0 0,0 1 0,0-1 0,0 0 1,0 0-1,0 0 0,0 1 0,0-1 0,0 0 0,0 0 0,0 0 1,0 1-1,0-1 0,0 0 0,0 0 0,0 0 0,0 1 1,0-1-1,0 0 0,0 0 0,0 0 0,0 0 0,0 1 1,1-1-1,-1 0 0,0 0 0,0 0 0,0 0 0,0 1 1,0-1-1,0 0 0,1 0 0,-1 0 0,13 4 51,22-3 51,-30-1-78,13-1-224,23 4 330,-40-3-380,0 1-1,0-1 1,0 1-1,0-1 0,1 1 1,-1 0-1,0 0 1,0 0-1,-1 0 0,1-1 1,0 1-1,0 0 1,0 0-1,-1 1 1,1-1-1,0 0 0,-1 0 1,1 0-1,-1 0 1,1 1-1,-1-1 0,0 0 1,0 0-1,1 1 1,-1-1-1,0 0 0,0 0 1,0 1-1,0 0 1,0 14-4956</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3:43.823"/>
    </inkml:context>
    <inkml:brush xml:id="br0">
      <inkml:brushProperty name="width" value="0.035" units="cm"/>
      <inkml:brushProperty name="height" value="0.035" units="cm"/>
      <inkml:brushProperty name="color" value="#004F8B"/>
    </inkml:brush>
  </inkml:definitions>
  <inkml:trace contextRef="#ctx0" brushRef="#br0">119 19 3009,'5'-6'14568,"-2"0"-18120,-3 0-1253</inkml:trace>
  <inkml:trace contextRef="#ctx0" brushRef="#br0" timeOffset="1331.04">70 176 7603,'0'0'6796,"4"-16"-2008,-7 73-4752,-3 1-1,-16 71 0,0 0 28,12-87-21,-1 21 150,11-63-173,17 10 80,11-5-68,-1-1 0,0-2 0,1-1 0,33-3 1,4 1 191,-63 1-39,8-7-1191,4-5-5403,-6 5 407</inkml:trace>
  <inkml:trace contextRef="#ctx0" brushRef="#br0" timeOffset="2978.74">435 448 6931,'0'0'7214,"0"0"-7164,-1 0 0,1 0 1,-1-1-1,1 1 0,-1 0 0,1 0 0,-1 0 1,1 0-1,-1 0 0,1-1 0,-1 1 0,1 0 0,-1 0 1,1 0-1,-1 0 0,1 0 0,-1 1 0,1-1 0,-1 0 1,1 0-1,-1 0 0,1 0 0,-1 1 0,1-1 0,-1 0 1,1 0-1,-1 1 0,1-1 0,-1 0 0,0 1 1,-5 11 78,-1 0 1,2 0 0,-1 0-1,2 1 1,-1 0-1,2 0 1,0 0 0,0 1-1,0 23 1,3-37-127,1 1 1,-1 0-1,1 0 0,0 0 0,-1 0 0,1 0 1,0-1-1,-1 1 0,1 0 0,0-1 0,0 1 1,0-1-1,0 1 0,0-1 0,0 1 1,0-1-1,0 1 0,0-1 0,0 0 0,0 0 1,0 1-1,0-1 0,0 0 0,0 0 1,0 0-1,0 0 0,0 0 0,2-1 0,37 1 355,-37-1-289,0 1-42,0 0-1,0-1 0,0 1 0,-1-1 1,1 0-1,0 0 0,0 0 1,-1 0-1,1-1 0,-1 1 0,1-1 1,-1 1-1,0-1 0,1 0 1,-1 0-1,0 0 0,0 0 0,0 0 1,0 0-1,-1-1 0,1 1 0,-1-1 1,1 1-1,-1-1 0,0 0 1,0 1-1,0-1 0,0 0 0,-1 0 1,1 0-1,-1 1 0,0-1 1,1 0-1,-1 0 0,-1 0 0,1 0 1,0 0-1,-1 0 0,0-4 1,-1 5-16,0-1 0,0 1 0,0 0 0,-1 0 0,1 0 0,-1 0 1,1 0-1,-1 1 0,1-1 0,-1 1 0,0-1 0,0 1 1,0 0-1,1 0 0,-1 0 0,0 1 0,0-1 0,-1 1 0,1 0 1,0-1-1,-5 2 0,7-1-35,40-5-1457,-4-1 1621,66-20 0,-75 19-57,-24 11-61,-1 1-1,0-1 1,-1 1-1,1 0 1,-1-1-1,0 1 1,0 6-1,0 3 39,1-6-48,0 0 0,1-1 0,0 1 0,0-1 0,0 1 0,1-1 0,7 13 0,-9-18 6,1 0-1,-1 0 1,0 0-1,1 0 1,0 0-1,-1 0 0,1-1 1,0 1-1,0-1 1,0 1-1,0-1 1,0 0-1,1 1 0,-1-1 1,0 0-1,0-1 1,1 1-1,-1 0 1,1-1-1,-1 1 0,1-1 1,-1 0-1,1 1 1,-1-1-1,0-1 1,1 1-1,3-1 0,-5 1 7,0-1-1,0 0 0,0 0 0,0 0 0,0 1 0,0-1 0,0 0 1,0 0-1,0 0 0,0-1 0,-1 1 0,1 0 0,0 0 1,-1 0-1,1 0 0,-1-1 0,1 1 0,-1 0 0,0-1 0,0 1 1,1 0-1,-1 0 0,0-1 0,0 1 0,0 0 0,0-1 0,-1 1 1,1-2-1,-7-40 135,4 37-165,-1 0-1,1 0 1,-1 0-1,0 0 1,0 1-1,-8-8 1,10 10 18,-1 1 1,0-1 0,1 1-1,-1-1 1,0 1 0,0 0-1,0 0 1,0 0 0,-1 1-1,1-1 1,0 1 0,-1 0 0,1 0-1,-6-1 1,9 2 7,22 0-1820,-9 0 1684,-1-1 0,1 0 0,0-1 0,0 0 0,-1-1 0,1 0 0,-1-1 0,24-11 0,-32 12 123,1 1 1,0-1 0,-1 0 0,1-1 0,-1 1 0,0-1 0,0 1-1,0-1 1,-1 0 0,0-1 0,1 1 0,-1-1 0,-1 1 0,1-1 0,-1 0-1,0 0 1,0 0 0,0 0 0,0-1 0,-1 1 0,0 0 0,0-1 0,0-10-1,-4-4 1568,-4 47-1378,-4 50-232,-1 174 2798,12-269-1663,0 1-1132,1 0 0,0-1 0,1 1 0,2 0 0,-1 0 0,2 0 0,0 1 0,1 0 0,1 0-1,0 0 1,1 1 0,16-23 0,-23 37 18,-1 0 0,1 0 0,0 0-1,0 0 1,0 0 0,0 0 0,0 0 0,0 0-1,0 1 1,0-1 0,0 0 0,1 1-1,-1-1 1,0 1 0,0-1 0,0 1 0,1 0-1,1-1 1,-3 1-4,1 0 0,-1 1 0,1-1 0,-1 0 0,1 0 0,-1 1 0,1-1 0,-1 0 0,1 1 0,-1-1 0,0 0 0,1 1 0,-1-1 0,1 1 0,-1-1 0,0 1 0,1-1 0,-1 1 0,0-1 0,0 1 0,1-1 0,-1 1 0,0-1 0,0 1 0,0-1 0,0 1 0,0 0 0,1 2-4,-1 0 0,0-1 1,0 1-1,0 0 0,0-1 0,0 1 0,-1 0 0,1-1 0,-1 1 0,1 0 0,-1-1 0,0 1 0,0-1 0,-1 0 0,1 1 0,-3 2 0,-3 4 17,-1-1-1,-1-1 0,-16 13 1,22-18-34,-1 1 1,0-1-1,0 0 0,0 0 1,0 0-1,0 0 0,0-1 1,0 0-1,-1 0 0,1 0 1,0 0-1,-1-1 0,-7 0 1,33 20-1079,-3-7 1195,2 2 180,1 0-1,1-2 1,0 0 0,26 10-1,-44-22-15</inkml:trace>
  <inkml:trace contextRef="#ctx0" brushRef="#br0" timeOffset="3996.11">1038 433 8196,'0'0'6878,"5"3"-6166,-4 7-436,1-1 0,1 0 0,-1 0 0,1 0 0,1 0 0,0-1 0,0 1 0,1-1 0,0 0 0,11 14 0,-15-22-256,-1 1 0,1 0 0,0 0 0,-1-1 0,1 1 0,0-1 0,0 1 0,0-1 0,0 1 0,0-1 0,-1 1 0,1-1 0,0 1 0,0-1 0,0 0 0,0 0 0,0 0 0,0 1 0,0-1 0,0 0 1,0 0-1,0-1 0,0 1 0,0 0 0,0 0 0,0 0 0,0-1 0,1 1 0,0-2 10,0 1 0,0-1 0,0 1 0,0-1 0,0 1 0,-1-1 0,1 0 0,-1 0 0,0 0 0,1 0 0,1-4 0,2-7 25,0 0 0,0 0 1,3-16-1,-8 26-59,9-52 76,-9 54 208,0 18-795,-1 18 486,3 48 151,-1-81-113,0 0 0,-1 0 0,1-1 0,0 1 0,1 0 0,-1 0 0,0 0 0,0-1 0,1 1-1,-1-1 1,1 1 0,0-1 0,-1 0 0,1 0 0,0 1 0,0-1 0,0 0 0,0-1 0,-1 1 0,1 0-1,0 0 1,1-1 0,-1 1 0,0-1 0,0 0 0,0 0 0,0 1 0,4-2 0,3 2 29,-1-1 1,1 0-1,-1-1 1,0 0 0,1 0-1,7-3 1,-7 1-52,0-1 1,0 0 0,0 0 0,-1-1-1,0 0 1,0 0 0,0-1 0,-1 0-1,0-1 1,0 1 0,0-1 0,-1-1-1,0 1 1,0-1 0,4-9 0,-3 5-76,-1-1 0,-1 0 1,0 0-1,-1 0 0,0 0 1,-1 0-1,-1-1 1,0 0-1,0-25 0,-1 26 53,-1-29-42,0 41 88,0-1 0,0 0 0,0 1 0,-1-1 1,1 1-1,0-1 0,-1 0 0,1 1 0,-1-1 0,0 1 0,1-1 0,-1 1 0,0-1 0,0 1 1,0 0-1,0-1 0,0 1 0,-2-2 0,3 3-16,-1 0 0,1 1-1,-1-1 1,1 0 0,-1 0 0,1 0 0,-1 0-1,1 0 1,-1 1 0,1-1 0,0 0 0,-1 0-1,1 1 1,-1-1 0,1 0 0,0 1 0,-1-1-1,1 0 1,0 1 0,-1-1 0,1 1 0,0-1-1,0 0 1,-1 1 0,1-1 0,0 1 0,0-1-1,0 1 1,0-1 0,0 1 0,0-1 0,-1 1-1,1-1 1,0 1 0,-5 19-80,5-20 85,-35 269 1184,21-139-436,5 76 31,9-206 141,0-16 361,3-15-1321,1 0 0,1 1 0,2-1 0,18-51 0,-15 52-222,-6 16 85,0 1 1,1-1-1,14-24 0,-18 35 111,1 1 0,0-1-1,0 0 1,0 1 0,0-1 0,1 1-1,-1-1 1,1 1 0,-1 0 0,1 0 0,0 0-1,0 1 1,0-1 0,0 1 0,0-1-1,0 1 1,0 0 0,1 0 0,-1 1-1,0-1 1,0 0 0,5 1 0,-7 0 50,1 1 0,-1-1 1,0 1-1,0-1 0,0 1 1,0-1-1,0 1 0,1 0 0,-1-1 1,0 1-1,0 0 0,-1 0 1,1 0-1,0 0 0,0 0 0,0 0 1,-1 0-1,1 0 0,0 0 1,-1 0-1,1 1 0,-1-1 0,1 0 1,-1 0-1,0 1 0,0-1 1,1 0-1,-1 0 0,0 1 0,0-1 1,0 0-1,0 0 0,0 1 1,-1 1-1,1 1 5,0 0 0,0 0 0,-1 0 0,1 0 0,-1 0 1,0 0-1,0 0 0,0-1 0,-1 1 0,-2 5 0,-3-1 39,-1 0 0,0 0 0,0-1 0,-1 0 0,0-1-1,0 0 1,0 0 0,-1-1 0,-19 8 0,22-10-998,1-1 0,0-1 0,-1 1 0,1-1 0,-13 1 0,13-2-5385</inkml:trace>
  <inkml:trace contextRef="#ctx0" brushRef="#br0" timeOffset="4545.55">1794 348 9060,'0'0'10130,"0"-2"-9442,3 1-550,5 11-198,5 12-4,3 28 131,-11-30-27,2-1 0,0 0 0,1 0 0,11 18 0,-19-36-31,0 0 1,0-1 0,1 1 0,-1 0-1,0-1 1,1 1 0,-1-1 0,0 1 0,1 0-1,-1-1 1,1 1 0,-1-1 0,1 1 0,-1-1-1,1 1 1,-1-1 0,1 0 0,0 1-1,-1-1 1,1 0 0,0 1 0,-1-1 0,1 0-1,0 0 1,-1 1 0,1-1 0,0 0-1,-1 0 1,1 0 0,0 0 0,0 0 0,-1 0-1,1 0 1,0 0 0,-1 0 0,1-1 0,0 1-1,-1 0 1,1 0 0,0 0 0,-1-1-1,1 1 1,0-1 0,-1 1 0,1 0 0,-1-1-1,1 1 1,-1-1 0,1 0 0,20-34 532,-17 26-554,11-27 78,-2 0 0,-1-1 0,-2 0 1,-1-1-1,5-66 0,-13 80 78,-1 23-245,0 10-2340,0 43-5974,0-20-458</inkml:trace>
  <inkml:trace contextRef="#ctx0" brushRef="#br0" timeOffset="5891.76">2167 390 6627,'0'0'9927,"2"-6"-8686,3-15-377,-5 20-849,-1 1 0,1-1 0,0 1 0,-1-1 0,1 1 0,-1-1 0,1 1 0,-1 0 0,1-1 0,-1 1 0,1 0 0,-1-1 0,1 1 0,-1 0 0,1 0 0,-1 0 0,1-1 0,-1 1 0,0 0 0,1 0 0,-1 0 0,1 0 0,-1 0 0,0 0 0,1 0 0,-1 0 0,1 0 0,-1 0 0,0 1 0,-18 0-43,15 0 24,1 0 0,-1 1 1,1-1-1,-1 1 1,1 0-1,-1-1 0,1 2 1,0-1-1,0 0 1,0 1-1,0-1 0,1 1 1,-1 0-1,1 0 0,-1 0 1,1 0-1,0 0 1,0 0-1,0 1 0,1-1 1,-2 5-1,-1 1-28,1 1 0,1-1 0,-1 1 0,1 0 0,1 0 0,-1 18 0,2-28 29,0 1 0,0-1 0,0 0 0,0 1 0,0-1 0,0 1 0,1-1 0,-1 1 0,0-1 0,0 1 0,0-1 0,0 0 0,0 1 0,1-1 0,-1 1 0,0-1 0,0 0 0,1 1 0,-1-1 0,0 0 0,0 1 0,1-1 0,-1 0 0,0 1 0,1-1 0,-1 0 0,1 0 0,-1 0 0,0 1 0,1-1 0,-1 0 0,1 0 0,-1 0 0,1 0 0,18-3-62,14-17 109,-28 14-41,0 0 1,0-1-1,-1 1 0,0-1 0,0 0 0,-1 0 1,0 0-1,0-1 0,3-12 0,-6 20-8,13 40-809,-12-36 827,1 0-1,-1 0 1,1-1-1,0 1 1,0-1-1,0 1 1,0-1-1,1 0 1,-1 0-1,1 0 1,0 0 0,0 0-1,5 2 1,-6-3-1,1-1 1,0 0 0,0 0 0,0 0 0,0 0-1,0-1 1,0 1 0,0-1 0,1 1 0,-1-1 0,0 0-1,0-1 1,0 1 0,0-1 0,0 1 0,0-1-1,0 0 1,6-2 0,-1 0 9,1-1 0,-1 0 0,0 0 0,0-1 0,0 0 0,-1-1 0,1 0-1,-1 0 1,-1 0 0,1-1 0,-1 0 0,0 0 0,-1 0 0,1-1 0,6-14 0,-5 8-18,-2-1 0,1 1 1,-2-1-1,0 0 0,-1 0 1,0 0-1,-1 0 0,0-26 1,-2 35-51,-3-44 21,3 49 9,0 0-1,0 0 1,0 1-1,0-1 1,0 0-1,0 0 1,0 1 0,-1-1-1,1 0 1,0 1-1,0-1 1,-1 0 0,1 1-1,0-1 1,-1 0-1,1 1 1,-1-1 0,1 0-1,-1 1 1,1-1-1,-1 1 1,1-1-1,-1 1 1,0-1 0,1 1-1,-1 0 1,0-1-1,1 1 1,-1 0 0,0-1-1,1 1 1,-1 0-1,0 0 1,0 0-1,1 0 1,-1 0 0,0 0-1,0 0 1,1 0-1,-1 0 1,0 0 0,0 0-1,1 0 1,-1 0-1,0 1 1,1-1 0,-1 0-1,0 0 1,0 1-1,1-1 1,-1 1-1,1-1 1,-1 0 0,0 1-1,0 0 1,-3 3 6,1 0 1,0 0-1,-1 0 0,2 0 1,-1 0-1,0 1 1,1-1-1,0 1 1,0 0-1,-2 8 0,-12 51-7,14-43 43,0 0-1,1 0 1,3 28 0,-1-42-16,-1 1-1,2-1 1,-1 0 0,1 0-1,0 1 1,0-2 0,1 1 0,0 0-1,0 0 1,1-1 0,0 0 0,8 12-1,-10-17 5,0 1 0,0 0 0,-1-1 0,1 0 0,0 1 0,0-1 0,0 0 0,1 0 0,-1 0 0,0 0 0,0 0 0,1 0 0,-1-1-1,0 1 1,1-1 0,-1 0 0,0 0 0,1 0 0,-1 0 0,1 0 0,-1 0 0,0 0 0,1-1 0,-1 1 0,0-1 0,1 0-1,-1 0 1,3-1 0,-1 0 18,-1 0-1,1-1 1,0 1-1,-1-1 0,1 1 1,-1-1-1,0 0 1,0-1-1,0 1 0,-1 0 1,1-1-1,-1 0 1,0 1-1,3-6 1,-1-1-4,0 1-9,0-1 1,0 0-1,-1 1 1,0-1-1,-1-1 1,0 1-1,0-16 1,-2 25-68,0 16-755,-1 12 770,-1-19 30,2-1 0,-1 1 0,1-1 0,0 1 0,1-1 0,0 1 0,2 9 1,-2-16 7,-1-1 1,1 1 0,0 0 0,0-1 0,-1 1 0,1-1-1,0 0 1,0 1 0,0-1 0,0 0 0,0 1 0,-1-1-1,1 0 1,0 0 0,0 0 0,0 0 0,0 0 0,0 0-1,0 0 1,0 0 0,0 0 0,0 0 0,0 0 0,-1-1-1,1 1 1,0 0 0,0-1 0,1 0 0,24-11 150,-21 6-160,0 0 0,0-1 0,0 1 0,-1-1 0,0 0 1,0 0-1,-1-1 0,0 1 0,0-1 0,-1 1 0,0-1 0,0 0 0,-1 0 0,1-11 0,-2 19-49,0 33-697,0-20 759,-1-7 14,1 1 0,0 0 0,1-1 0,0 1 1,2 10-1,-3-15-18,1-1 0,0 1 0,-1-1 1,1 0-1,0 1 0,0-1 0,-1 0 0,1 1 1,0-1-1,0 0 0,1 0 0,-1 0 1,0 0-1,0 0 0,0 0 0,1 0 1,-1 0-1,0-1 0,1 1 0,-1 0 0,1-1 1,-1 1-1,1-1 0,-1 0 0,1 1 1,-1-1-1,1 0 0,-1 0 0,4 0 0,0 0 28,1-1 0,-1 1-1,1-1 1,-1 0-1,1 0 1,-1-1-1,0 0 1,1 0 0,-1 0-1,0 0 1,0-1-1,-1 0 1,1 0 0,-1 0-1,1-1 1,-1 1-1,0-1 1,0 0-1,0 0 1,5-8 0,-4 4-30,-1 0 1,1 0-1,-2 0 0,1-1 1,-1 0-1,0 1 1,-1-1-1,0 0 1,0 0-1,-1 0 1,1-17-1,-5 9-423,-4 13 178,5 5 233,0 0 0,0 0 0,1 1-1,-1-1 1,0 0 0,0 1 0,1-1 0,-1 1 0,1 0 0,0 0 0,-2 2-1,-35 64 177,34-62-179,2 0 0,-1 0 1,1 0-1,0 1 0,0-1 1,1 1-1,0-1 1,0 1-1,1-1 0,-1 1 1,1 0-1,1-1 0,1 11 1,-2-17-130,1 1 1,0 0 0,-1-1-1,1 1 1,0 0 0,-1-1-1,1 1 1,0-1-1,0 1 1,-1-1 0,1 0-1,0 1 1,0-1 0,0 0-1,0 1 1,-1-1 0,1 0-1,0 0 1,0 0-1,0 0 1,0 0 0,0 0-1,0 0 1,0 0 0,1 0-1,0 0-414,22 0-3863</inkml:trace>
  <inkml:trace contextRef="#ctx0" brushRef="#br0" timeOffset="6123.22">3041 291 4914,'0'0'14887,"8"0"-14791,12 0 32,-3 0 64,7 0-80,-3 0 16,-5 0-128,-3 0-144,-1 0-1120,-8 0-1618</inkml:trace>
  <inkml:trace contextRef="#ctx0" brushRef="#br0" timeOffset="6294.42">3054 291 2849,'-21'94'13847,"25"-94"-13815,9 0 96,11 0 144,5-5-256,4-2-32,0-2-2033,-5-3-2369,-7 3-1537</inkml:trace>
  <inkml:trace contextRef="#ctx0" brushRef="#br0" timeOffset="6612.93">3152 157 12166,'0'0'7091,"-1"14"-7585,6-6 508,0 0-1,1-1 1,0 0-1,0 0 1,1 0-1,0 0 0,0-1 1,1-1-1,10 8 1,-5-4 33,8 7 87,-6-6-145,-1 1-1,0 1 1,-1 0 0,12 14-1,-21-22-4,-1 1 0,0-1 0,0 0 0,-1 1 0,1 0 0,-1 0 0,0 0 0,-1 0 0,1 0 0,-1 0 0,0 0 0,0 0 0,0 0 0,-1 1 0,0-1 0,0 0 0,0 1 0,-2 6 0,1-8 25,-1 1 1,0-1-1,0 1 1,0-1-1,-1 0 0,1 0 1,-1 0-1,0 0 1,0 0-1,0-1 0,-1 1 1,1-1-1,-8 5 1,-56 35 127,-19-4-986,27-16-2538,43-17 1775,-35 13-5796</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4:43.894"/>
    </inkml:context>
    <inkml:brush xml:id="br0">
      <inkml:brushProperty name="width" value="0.035" units="cm"/>
      <inkml:brushProperty name="height" value="0.035" units="cm"/>
      <inkml:brushProperty name="color" value="#004F8B"/>
    </inkml:brush>
  </inkml:definitions>
  <inkml:trace contextRef="#ctx0" brushRef="#br0">300 76 3906,'0'0'8508,"1"0"-8255,-1-1 0,1 0 1,-1 0-1,1 0 0,-1 1 0,0-1 1,0 0-1,1 0 0,-1 0 1,0 0-1,0 0 0,0 0 0,0 0 1,0 0-1,0 1 0,0-3 1,-8-3-216,-3-3-57,1 2 1,-1-1 0,0 1-1,-22-10 1,29 16 5,0 0 0,1 0 0,-1 0-1,0 0 1,0 1 0,1-1 0,-1 1 0,0 0 0,0 1 0,0-1 0,0 0 0,1 1 0,-1 0 0,0 0 0,1 0 0,-1 0 0,0 1 0,1 0 0,-1-1 0,-5 5 0,0 0 8,-1 0 0,1 1 0,1 0 0,-1 0 0,1 1 1,0 0-1,1 0 0,0 1 0,1-1 0,-1 2 1,2-1-1,-1 1 0,1 0 0,1 0 0,0 0 1,0 1-1,1 0 0,0-1 0,-1 17 0,2-16 7,0-1-1,1 1 1,0 0-1,1 0 1,1-1-1,0 1 0,0 0 1,3 12-1,-2-20 2,-1 1 0,0-1-1,1 0 1,0-1 0,-1 1-1,1 0 1,0 0 0,1-1-1,-1 1 1,0-1 0,1 0-1,-1 0 1,1 0 0,0 0-1,0 0 1,-1 0 0,1-1 0,0 1-1,1-1 1,-1 0 0,0 0-1,0 0 1,0 0 0,1-1-1,-1 1 1,0-1 0,1 0-1,-1 0 1,5-1 0,136 1 272,-140-1-239,0-1 0,-1 0 1,1 0-1,0 0 1,-1-1-1,0 1 0,0-1 1,0 0-1,0 0 1,3-4-1,4-2 39,-7 6-61,0 0 1,0-1 0,0 1-1,-1-1 1,1 1 0,-1-1-1,0 0 1,0 0 0,0 0-1,-1 0 1,1 0 0,-1-1-1,0 1 1,0 0 0,-1-1-1,1 1 1,-1 0 0,0-1-1,0 1 1,-1-1 0,1 1-1,-1 0 1,-1-6 0,1 7-8,-1 1 0,1-1-1,-1 0 1,0 1 0,0-1 0,0 1 0,0 0 0,-1-1 0,1 1 0,0 0 0,-1 0 0,1 1 0,-1-1-1,0 0 1,0 1 0,0 0 0,0 0 0,-5-2 0,0 0-33,-1 0-1,0 1 1,1 0 0,-1 1-1,-13-1 1,18 2 22,-4-1-3,-1 1-1,1 0 0,-1 0 0,1 1 1,0 0-1,-1 0 0,1 1 0,0 0 1,0 0-1,0 1 0,1 0 0,-1 1 1,-10 6-1,-1 2-26,15-10 19,0 0 0,1 0 1,-1 0-1,1 1 1,0-1-1,0 1 0,0 0 1,0 0-1,0 0 1,0 0-1,1 1 0,-1-1 1,1 1-1,-2 4 0,-1 10-1280,3 13-8260,2-22 5980</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4:49.954"/>
    </inkml:context>
    <inkml:brush xml:id="br0">
      <inkml:brushProperty name="width" value="0.035" units="cm"/>
      <inkml:brushProperty name="height" value="0.035" units="cm"/>
      <inkml:brushProperty name="color" value="#004F8B"/>
    </inkml:brush>
  </inkml:definitions>
  <inkml:trace contextRef="#ctx0" brushRef="#br0">1 105 4226,'0'2'12464,"0"-1"-12333,16 1 105,0 0-1,0 0 1,0-1 0,0-2-1,0 1 1,0-2-1,16-3 1,114-31-123,-79 17 42,3 3-129,-40 10-48,-1 0 0,45-18 0,-126 38-11951,24-5 6133</inkml:trace>
  <inkml:trace contextRef="#ctx0" brushRef="#br0" timeOffset="292.14">345 74 3666,'0'0'10020,"-1"4"-9753,-1 6-35,1 0-1,0 1 1,1-1 0,0 1-1,1-1 1,0 1 0,0-1-1,1 1 1,1-1 0,5 17-1,-3-11 217,-1 1-1,0 0 1,1 29-1,-5 27-388,6-72-5908,10-2 2184,7-1-1393</inkml:trace>
  <inkml:trace contextRef="#ctx0" brushRef="#br0" timeOffset="1731.4">653 294 3602,'0'0'7702,"0"-14"-7107,-1-42-142,2 55-430,-1-1-1,0 1 0,0-1 1,0 1-1,0 0 0,-1-1 0,1 1 1,0-1-1,0 1 0,-1 0 1,1-1-1,-1 1 0,0 0 1,1 0-1,-1-1 0,0 1 0,1 0 1,-1 0-1,0 0 0,0 0 1,0 0-1,0 0 0,0 0 1,0 0-1,-1 0 0,1 0 0,0 1 1,0-1-1,-1 0 0,1 1 1,0-1-1,-1 1 0,1 0 1,0-1-1,-1 1 0,1 0 1,0 0-1,-1 0 0,1 0 0,-1 0 1,1 0-1,-1 0 0,-1 1 1,-2 0-1,1 0-1,-1 0 1,1 1 0,-1-1 0,1 1 0,-1 1 0,1-1 0,0 0 0,-5 5 0,3-2-18,1 1 1,0-1-1,0 1 0,1 0 1,-1 0-1,1 1 0,1-1 1,-1 1-1,1 0 0,0 0 1,1 0-1,0 0 0,0 1 1,0-1-1,1 0 1,0 1-1,0 0 0,1 8 1,0-16-6,0 1 0,0-1 0,0 1 1,0-1-1,0 1 0,1-1 0,-1 1 1,0-1-1,0 1 0,0-1 1,0 1-1,1-1 0,-1 1 0,0-1 1,1 1-1,-1-1 0,0 1 0,1-1 1,-1 0-1,0 1 0,1-1 0,-1 1 1,1-1-1,-1 0 0,0 0 1,1 1-1,-1-1 0,1 0 0,-1 0 1,1 1-1,-1-1 0,2 0 0,22-2 46,-19 0-37,0 1 1,0-1-1,0 0 1,0-1-1,0 1 1,8-7 0,-10 7-9,0-1 0,0 0 1,0-1-1,-1 1 0,1 0 1,-1-1-1,0 1 0,0-1 1,0 0-1,0 0 1,0 0-1,-1 0 0,0 0 1,1-5-1,-2 9 16,17 50-27,-16-47 14,0-1-1,0 0 0,1 0 0,-1 1 0,1-1 1,-1 0-1,1-1 0,-1 1 0,1 0 0,0 0 1,0-1-1,0 1 0,0-1 0,0 1 1,0-1-1,1 0 0,-1 0 0,0 0 0,1 0 1,-1-1-1,0 1 0,1 0 0,-1-1 1,1 0-1,-1 0 0,1 1 0,-1-1 0,1-1 1,-1 1-1,1 0 0,-1-1 0,1 1 1,-1-1-1,1 0 0,-1 0 0,4-1 0,0-1-3,0 1-1,0-1 0,-1 0 0,1-1 0,-1 0 1,1 1-1,-1-2 0,0 1 0,-1 0 0,1-1 1,-1 0-1,6-9 0,-4 2 24,-1-1 0,0 1 0,-1-1 0,0-1 0,-1 1 1,-1 0-1,0-1 0,0-20 0,-1-28 2639,-2 70-2638,0-1 0,0 1 1,-1-1-1,0 0 0,-1 0 0,-5 12 1,-5 15 69,8-14-61,2 0-1,0 0 1,1 0-1,1 22 0,2-42-28,-1 0-1,1 1 0,0-1 0,-1 1 1,1-1-1,0 0 0,-1 1 0,1-1 1,0 0-1,-1 0 0,1 0 0,0 0 1,0 1-1,-1-1 0,1 0 0,0 0 1,0 0-1,-1 0 0,1-1 0,0 1 0,0 0 1,-1 0-1,1 0 0,0-1 0,-1 1 1,1 0-1,0-1 0,0 0 0,-1 1 0,16-6 5,-7 2-8,0 0 0,0 1 0,0 0 0,0 1 0,18-3 0,-26 5 1,1 0-1,0 0 1,-1 0 0,1 0-1,-1 0 1,1 1 0,0-1-1,-1 0 1,1 1 0,-1 0-1,1-1 1,-1 1 0,1 0-1,-1 0 1,0 0 0,1 0-1,-1 0 1,0 0 0,0 0-1,0 0 1,0 0 0,0 1-1,0-1 1,0 0 0,0 1-1,0-1 1,0 1 0,-1-1-1,1 1 1,-1-1 0,1 1-1,-1-1 1,1 1 0,-1 0-1,0-1 1,0 1 0,0-1-1,0 1 1,0 0 0,0-1-1,-1 3 1,1 1 8,0 0 0,0 0 0,0 0 0,-1 0 0,0 0 0,0 0 1,0 0-1,0 0 0,-1 0 0,0 0 0,0-1 0,0 1 0,-4 5 0,2-6 5,0 0 0,0 0 0,-1-1-1,1 1 1,-1-1 0,0 0 0,0 0-1,0-1 1,0 1 0,0-1 0,-11 2 0,14-3 21,0 0 1,0 0 0,-1-1 0,1 1 0,0-1-1,-1 0 1,1 0 0,0 0 0,-1 0-1,1 0 1,0 0 0,-1-1 0,1 1 0,0-1-1,-3-1 1,5 2-25,-1 0 1,1 0-1,0 0 1,-1-1-1,1 1 1,0 0-1,0 0 0,-1 0 1,1-1-1,0 1 1,0 0-1,-1-1 1,1 1-1,0 0 0,0 0 1,0-1-1,0 1 1,0 0-1,-1-1 1,1 1-1,0 0 0,0-1 1,0 1-1,0 0 1,0-1-1,0 1 1,0 0-1,0-1 0,0 1 1,0 0-1,0-1 1,1 0-1,14-14-54,122-56 28,-98 54 28,0-3 1,43-29-1,-78 46-6,0 0 0,0-1 0,0 1 0,-1-1 0,1 0 0,-1 0 0,0 0 0,0 0 0,-1 0 0,1-1 0,-1 1 0,0-1-1,0 0 1,-1 1 0,3-9 0,-2-3 4,0 1-1,-2-1 1,0-26-1,-1 8-8,1 33-1,0 1 0,0-1 0,0 0 1,0 0-1,0 0 0,0 1 0,0-1 1,0 0-1,0 0 0,0 0 0,-1 1 1,1-1-1,0 0 0,-1 1 0,1-1 0,0 0 1,-1 0-1,1 1 0,-1-1 0,1 1 1,-2-2-1,-10 5 6,-10 23 1,16-9 15,1 0 0,0 0 0,2 0 0,0 0 0,1 1 0,1 0 0,0-1-1,2 1 1,3 26 0,-4-40-13,1 0 0,-1 0-1,1 0 1,0 0 0,0 0 0,0 0-1,1 0 1,-1 0 0,1 0 0,0-1-1,0 1 1,0-1 0,0 0 0,1 1-1,0-1 1,-1 0 0,1 0 0,0-1 0,0 1-1,1-1 1,-1 1 0,0-1 0,1 0-1,0 0 1,-1-1 0,1 1 0,0-1-1,0 0 1,6 2 0,-4-2 3,-1-1 1,1 1-1,-1-1 1,1 0-1,0 0 1,-1-1-1,1 0 1,-1 0 0,1 0-1,-1-1 1,1 1-1,-1-1 1,0-1-1,0 1 1,0-1-1,0 0 1,0 0-1,-1 0 1,1 0-1,6-8 1,-6 5-3,0 0 1,-1-1-1,0 1 1,0-1-1,-1 0 1,1 0-1,-2 0 1,1 0-1,-1-1 1,0 1-1,0-1 1,-1 1-1,0-1 1,0 0-1,-1 0 1,-1-8 0,1 15-15,0 1 0,0 0 0,0-1 1,0 1-1,0 0 0,0 0 0,0-1 1,0 1-1,-1 0 0,1-1 0,0 1 1,0 0-1,0 0 0,0-1 1,-1 1-1,1 0 0,0 0 0,0-1 1,-1 1-1,1 0 0,0 0 0,0 0 1,-1 0-1,1-1 0,0 1 1,-1 0-1,1 0 0,0 0 0,-1 0 1,1 0-1,0 0 0,-1 0 0,1 0 1,0 0-1,-1 0 0,1 0 0,0 0 1,-1 0-1,1 0 0,0 0 1,0 0-1,-1 0 0,1 0 0,0 1 1,-1-1-1,1 0 0,0 0 0,0 0 1,-1 0-1,1 1 0,0-1 1,0 0-1,-1 0 0,1 1 0,0-1 1,0 0-1,0 0 0,-1 1 0,1-1 1,-14 12-32,11-10 33,1 1 0,0-1 1,0 1-1,0 0 0,0 0 1,0 0-1,1 0 0,-1 0 1,1 0-1,0 1 0,0-1 1,0 0-1,0 1 0,1-1 0,-1 0 1,1 1-1,0-1 0,0 1 1,0-1-1,0 1 0,2 6 1,0-8-5,-1 1 0,1-1 1,0 1-1,0-1 0,0 1 1,0-1-1,0 0 0,1 0 1,-1 0-1,1 0 0,-1 0 1,1-1-1,0 1 0,-1-1 1,1 0-1,0 0 0,0 0 1,0 0-1,0 0 0,0 0 1,0-1-1,0 0 0,0 1 1,4-2-1,19 3-2075,-1-1 0,43-5 0,-23-5-2374</inkml:trace>
  <inkml:trace contextRef="#ctx0" brushRef="#br0" timeOffset="2198.29">1778 111 2049,'0'0'15455,"0"-5"-15210,-1-6-188,0 30 58,-6 65 202,-4-41-225,6-29-3,1 0 0,1 0 0,-2 29 0,5-42-17,4-33 205,19-49-228,11-53-52,-26 109-40,-7 25 40,-1 0-1,0 0 1,0 0-1,1 0 1,-1 0-1,0 0 0,1 0 1,-1 0-1,0 0 1,0 0-1,1 0 1,-1 0-1,0 0 1,0 0-1,1 1 0,-1-1 1,0 0-1,0 0 1,0 0-1,1 0 1,-1 1-1,0-1 1,0 0-1,0 0 1,0 0-1,1 1 0,-1-1 1,0 0-1,0 0 1,0 1-1,0-1 1,0 0-1,0 0 1,0 1-1,0-1 0,1 0 1,-1 0-1,0 1 1,0-1-1,0 0 1,0 1-1,9 46 9,-6-26-693,11 100 2500,-12-80-4689,-1-1-4852</inkml:trace>
  <inkml:trace contextRef="#ctx0" brushRef="#br0" timeOffset="2368.16">1744 206 2801,'0'0'12582,"21"-19"-12326,3 15-128,1 4-128,-1 0-96,-3 0-2449,-5 0-1105,-7 0-3377</inkml:trace>
  <inkml:trace contextRef="#ctx0" brushRef="#br0" timeOffset="2675.3">1904 200 6547,'0'0'6366,"8"10"-5787,-7-8-561,4 3 71,0 1-1,-1 0 1,0 0 0,0 0 0,0 0 0,-1 1 0,0 0-1,0-1 1,-1 1 0,0 0 0,0 0 0,-1 0 0,1 10-1,-1-9 87,-1-7-137,1 0-1,-1 0 1,0 0 0,0 0-1,1 0 1,-1 0-1,0 0 1,0 0-1,0 0 1,0 0 0,0 0-1,0 0 1,-1 0-1,1 0 1,0 0-1,0-1 1,-1 1 0,1 0-1,0 0 1,-1 0-1,1 0 1,-1 0-1,1 0 1,-1-1 0,0 1-1,1 0 1,-1 0-1,0-1 1,-1 2-1,1-47 2927,2 38-2912,0 1 0,1-1-1,-1 1 1,1 0 0,0-1-1,1 1 1,0 0 0,0 0-1,0 0 1,0 0 0,5-5 0,-6 8-218,0 1 1,0-1-1,0 1 1,0-1-1,0 1 1,0 0-1,0 0 1,1 0-1,-1 0 1,1 0 0,0 0-1,-1 1 1,1-1-1,0 1 1,0 0-1,0 0 1,0 0-1,0 0 1,0 0-1,0 1 1,0-1 0,0 1-1,1 0 1,-1 0-1,5 1 1,-7 12-10707</inkml:trace>
  <inkml:trace contextRef="#ctx0" brushRef="#br0" timeOffset="3758.44">2057 222 5507,'0'0'9380,"8"0"-8889,-6-1-455,1 1-1,0 0 1,-1-1 0,1 1 0,0 0 0,-1 1 0,1-1-1,0 0 1,-1 1 0,1 0 0,-1-1 0,1 1 0,-1 0-1,3 2 1,-3-2-13,0 1 0,-1 0 0,1 0-1,-1 0 1,0 0 0,0 0 0,0 0-1,0 0 1,0 1 0,0-1-1,0 0 1,0 1 0,-1-1 0,0 0-1,1 1 1,-1-1 0,0 1 0,0-1-1,-1 5 1,1 44-16,0-34 404,0-34 1804,1 12-2220,-1 1 0,1 0-1,0 0 1,0-1 0,0 1-1,0 0 1,1 0-1,0 0 1,0 0 0,0 0-1,0 0 1,1 1 0,-1-1-1,1 1 1,0 0-1,0-1 1,0 1 0,0 1-1,1-1 1,-1 0 0,1 1-1,0 0 1,0 0 0,0 0-1,0 0 1,7-2-1,55-13-3465,-5 12-6297,-48 6 8337,14-1-566,-17-4 3888,-6-4 3583,-15 3-1022,-31 5-2362,39 1-2024,1 0 1,-1 0-1,1 0 1,-1 0-1,0 0 1,1 1-1,0-1 0,-1 1 1,1-1-1,0 1 1,0 0-1,0 0 1,0 0-1,0 0 0,0 0 1,1 0-1,-1 1 1,-1 3-1,0-2-41,1 1 0,0-1 0,0 1-1,1 0 1,0-1 0,-1 1 0,1 0-1,1 0 1,-1 6 0,8-10-15,-1 0 1,1 0-1,0 0 0,0-1 0,12-1 0,-14 0-68,0 0-1,0-1 1,0 1-1,-1-1 1,1 0-1,0-1 1,-1 1-1,0-1 0,0 1 1,0-1-1,0-1 1,0 1-1,5-6 1,42-53-510,-45 53 747,-4 6 446,-2 5 89,-3 19-551,3-20-162,0 1-1,0 0 1,0-1 0,0 1-1,0 0 1,0-1 0,0 1 0,0 0-1,1-1 1,-1 1 0,1 0-1,-1-1 1,1 1 0,0-1-1,0 1 1,-1-1 0,1 1 0,0-1-1,0 0 1,0 1 0,3 1-1,-1-2 0,0 0-1,0 0 0,0 0 0,0-1 0,0 1 1,0-1-1,0 0 0,0 0 0,0 0 0,3-1 1,11 1-10,-14 0 7,4 1-20,-1-1 0,1 0 0,-1 0 0,1 0 0,-1-1 1,1 0-1,-1-1 0,1 1 0,-1-1 0,0 0 0,0 0 0,0-1 0,0 0 0,9-6 0,-15 10 36,0-1 0,1 1 0,-1-1 0,0 1 0,1-1 0,-1 1 0,1-1 0,-1 0-1,1 1 1,-1-1 0,0 1 0,1-1 0,-1 0 0,1 0 0,0 1 0,-1-1 0,1 0-1,-1 0 1,1 0 0,-1 1 0,1-1 0,0 0 0,-1 0 0,1 0 0,-1 0 0,1 0 0,0 0-1,-1 0 1,1 0 0,-1-1 0,1 1 0,0 0 0,28 1 308,-23-2-350,0 0 0,0 0 0,0-1-1,0 0 1,0-1 0,-1 1 0,1-1 0,-1 0-1,0 0 1,1-1 0,-1 0 0,-1 0-1,1 0 1,-1 0 0,1-1 0,-1 1-1,0-1 1,-1 0 0,1-1 0,-1 1 0,0-1-1,4-10 1,-11 75 37,-2 0 0,-3 0 0,-22 79 0,27-120 6,-1 0-1,0 0 1,-1-1 0,-1 0-1,-1 0 1,0-1 0,-15 22-1,23-37 18,-1 0 0,0 0 0,1 0 0,-1 1 0,0-1 0,0 0 0,0 0-1,0 0 1,0-1 0,0 1 0,0 0 0,0 0 0,0 0 0,0-1-1,0 1 1,0-1 0,-1 1 0,1-1 0,0 1 0,0-1 0,-1 0-1,1 1 1,0-1 0,-1 0 0,1 0 0,0 0 0,-1 0 0,-1-1-1,1 0 19,1 0-1,-1-1 0,1 1 0,-1-1 0,1 1 0,0-1 0,0 1 0,0-1 0,0 0 0,0 0 0,0 0 0,0 1 0,0-1 0,1 0 0,-1 0 1,1-3-1,-4-11 48,2-1 0,0 0 0,0-19 0,2 26-238,0 0-1,1 0 0,0 0 0,1 0 0,0 0 0,0 0 0,1 0 0,0 1 1,1 0-1,0-1 0,1 1 0,0 1 0,6-10 0,-4 10-880,-1 0-1,2 0 0,-1 1 1,1 0-1,0 1 0,1 0 1,-1 0-1,11-4 0,14-8-7273</inkml:trace>
  <inkml:trace contextRef="#ctx0" brushRef="#br0" timeOffset="4066.16">3140 159 8436,'0'0'10693,"8"-2"-10373,5 2 256,-1 0-160,4-3-144,-3 3-223,3-2-1,-4 0-48,5 2-337,-1 0-1279,-3 0-1714</inkml:trace>
  <inkml:trace contextRef="#ctx0" brushRef="#br0" timeOffset="4203.96">3148 232 8084,'0'0'9812,"13"2"-9732,7-2-48,9 0-64,-9 0-1344,1-2-1890,-9-8-1184,-12 1-3153</inkml:trace>
  <inkml:trace contextRef="#ctx0" brushRef="#br0" timeOffset="4467.05">3152 83 8436,'0'0'9175,"3"-2"-9122,1 1-34,-1 1 1,1-1-1,0 0 0,0 1 1,-1 0-1,1 0 0,0 0 0,0 0 1,-1 1-1,8 1 0,50 13 145,-14-2-228,-25-10-60,-9-2 68,1 1 0,-1 0 0,0 1 0,0 1-1,0 0 1,0 0 0,-1 1 0,1 1 0,15 10 0,-27-15 58,1 0 1,-1 0-1,0 0 1,0 1-1,0-1 1,0 0-1,0 1 1,0-1-1,0 1 1,0-1 0,-1 1-1,1-1 1,0 1-1,-1 0 1,1-1-1,-1 1 1,0-1-1,0 1 1,0 0-1,1 0 1,-1-1 0,-1 1-1,1 0 1,0-1-1,0 1 1,-1 0-1,1-1 1,-1 1-1,1-1 1,-1 1-1,0 0 1,0-1-1,1 0 1,-1 1 0,0-1-1,0 1 1,0-1-1,-2 2 1,-5 5 29,0 0 0,-1-1 1,1 0-1,-17 9 0,16-10-34,-85 63-313,33-19-3601,32-24-1222</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5:01.389"/>
    </inkml:context>
    <inkml:brush xml:id="br0">
      <inkml:brushProperty name="width" value="0.035" units="cm"/>
      <inkml:brushProperty name="height" value="0.035" units="cm"/>
      <inkml:brushProperty name="color" value="#004F8B"/>
    </inkml:brush>
  </inkml:definitions>
  <inkml:trace contextRef="#ctx0" brushRef="#br0">3862 298 304,'0'-3'16847,"0"5"-14717,0 18-2145,0 0 0,1 0-1,2 0 1,0-1 0,1 1 0,1-1 0,0 0 0,10 22 0,-15-41-7,1 1 0,-1 0 1,1-1-1,-1 1 0,0 0 0,1-1 1,-1 1-1,1 0 0,-1-1 0,1 1 1,0-1-1,-1 1 0,1-1 0,-1 1 1,1-1-1,0 0 0,0 1 0,-1-1 1,1 0-1,0 0 0,-1 1 0,1-1 1,0 0-1,0 0 0,0 0 0,-1 0 1,1 0-1,0 0 0,0 0 0,-1 0 1,1 0-1,0 0 0,1-1 0,0 0 16,1 0 0,-1-1 0,0 1 0,0-1 1,1 1-1,-1-1 0,0 0 0,0 0 0,3-4 0,29-52 277,-12-7-159,-19 60-104,-2 5-32,1 1-79,0 1 54,0 0 1,0 0-1,0 0 0,0 0 0,0 0 0,0 0 0,0 0 0,-1 1 0,1-1 1,-1 0-1,0 1 0,2 3 0,3 5 21,-5-8 13,1-1 1,0 1-1,0-1 1,0 1-1,1-1 1,-1 0-1,1 0 1,-1 0-1,1 0 1,-1 0-1,1-1 1,0 1-1,0-1 1,0 1-1,0-1 1,0 0-1,0 0 1,0-1-1,1 1 1,-1-1-1,0 1 1,0-1-1,0 0 1,1 0-1,-1-1 1,0 1-1,0-1 1,0 1-1,0-1 1,1 0-1,-1 0 1,0 0-1,-1-1 1,1 1-1,0-1 1,0 0-1,0 1 1,4-5-1,-1 0 31,1-1 0,-1 1 0,1-1 0,-2 0 0,1-1 0,-1 1 0,0-1 0,-1 0 0,0 0 0,0-1 0,-1 1 0,4-15 0,-4-39 314,-4 41-49,1 20-318,0 1-1,0-1 1,-1 1-1,1-1 0,0 1 1,0-1-1,-1 0 1,1 1-1,0 0 0,-1-1 1,1 1-1,0-1 1,-1 1-1,1-1 0,-1 1 1,1 0-1,-1-1 1,1 1-1,-1 0 0,1-1 1,-1 1-1,1 0 1,-1 0-1,1 0 0,-1-1 1,1 1-1,-1 0 1,1 0-1,-1 0 0,0 0 1,1 0-1,-1 0 1,1 0-1,-1 0 0,0 0 1,1 0-1,-1 0 1,1 1-1,-1-1 0,1 0 1,-1 0-1,1 1 1,-1-1-1,1 0 0,-1 1 1,1-1-1,-1 0 1,1 1-1,-1-1 1,1 0-1,-1 1 0,-1 1-546,-1-1-1,1 0 1,0 1-1,-1-1 1,1 1-1,0 0 1,0-1-1,0 1 0,0 0 1,1 0-1,-4 5 1,0 17-6534</inkml:trace>
  <inkml:trace contextRef="#ctx0" brushRef="#br0" timeOffset="909.93">4412 371 3586,'0'0'9660,"1"-15"-9038,2-9-385,1 1 1,13-42-1,-13 50-164,-1 0 0,-1 0 0,0 0 0,-1-1 0,0 1 0,-1 0-1,-1 0 1,-1-1 0,0 1 0,-1 0 0,-7-23 0,9 36-57,0-1 0,0 1 1,0 0-1,-1 0 0,1-1 0,-1 1 0,1 0 0,-1 0 0,0 0 1,1 0-1,-1 1 0,0-1 0,0 0 0,-1 1 0,1 0 0,0-1 1,0 1-1,-1 0 0,1 0 0,-4-1 0,4 2-13,0 0 0,1 1-1,-1-1 1,0 1 0,1-1 0,-1 1-1,0-1 1,1 1 0,-1 0 0,1 0-1,-1 0 1,1 0 0,0 0 0,-1 0-1,1 0 1,0 1 0,0-1 0,0 0-1,0 1 1,0-1 0,0 0 0,0 1-1,0 0 1,0-1 0,1 1 0,-1-1-1,1 1 1,-1 0 0,1-1 0,-1 3-1,-5 25 36,2 0 0,0 0 1,2 1-1,1-1 0,6 56 0,-4-72-29,-1-4-1,0 1 6,0 0 0,1 0 1,0 0-1,0 0 1,1-1-1,1 1 1,-1-1-1,2 1 0,6 13 1,-9-22-5,0 0 0,0-1 0,0 1 1,0-1-1,0 1 0,0-1 0,0 1 0,0-1 0,0 1 1,0-1-1,0 0 0,0 0 0,0 0 0,1 0 1,-1 0-1,0 0 0,0 0 0,0 0 0,0 0 1,0 0-1,1 0 0,-1-1 0,0 1 0,0-1 1,0 1-1,0-1 0,0 1 0,0-1 0,1-1 0,34-23 129,-27 18-127,3-2-17,-9 5-12,1 0-1,0 1 1,1 0-1,-1 0 1,0 0 0,1 1-1,0-1 1,-1 1 0,1 0-1,0 1 1,9-3 0,-14 5 10,1 0 0,0-1 0,0 1 0,0 0 0,-1 0 1,1 0-1,0 0 0,-1 0 0,1-1 0,-1 1 1,1 0-1,-1 0 0,0 1 0,1-1 0,-1 0 1,0 0-1,0 0 0,1 0 0,-1 0 0,0 0 1,0 2-1,2 23 66,-2-22-55,0 0 0,0 0 0,1-1-1,-1 1 1,1 0 0,0-1 0,0 1 0,0 0 0,1-1 0,-1 1 0,1-1 0,0 0-1,0 0 1,0 0 0,4 5 0,-6-7-2,1 0 0,0-1 1,0 1-1,0-1 0,0 1 0,0 0 0,0-1 0,0 0 0,0 1 0,0-1 0,0 1 1,0-1-1,0 0 0,0 0 0,0 0 0,0 0 0,0 0 0,0 0 0,1 0 0,-1 0 1,1 0-1,0-1-6,0 0 0,0 0 1,0 0-1,0 0 1,0 0-1,0-1 1,0 1-1,0-1 0,0 1 1,-1-1-1,1 0 1,-1 0-1,3-3 1,2-2-19,-4 4 28,0 1-1,0-1 0,0 0 1,0 0-1,0 0 0,0 0 1,-1 0-1,0 0 0,2-6 1,-1 11-3,0 0 1,0 1 0,0-1 0,0-1-1,0 1 1,0 0 0,0-1 0,0 1-1,1-1 1,-1 1 0,1-1 0,-1 0 0,1 0-1,-1 0 1,1-1 0,2 2 0,-3-3 5,-1 0 1,0 1 0,0-1 0,0 0 0,-1 1-1,1-1 1,0 0 0,0 0 0,0 0-1,0 0 1,-1 0 0,1 0 0,-1 0 0,1 0-1,0 0 1,-1 0 0,0 0 0,1 0 0,-1-1-1,0 1 1,1 0 0,-1 0 0,0 0-1,0-1 1,0 1 0,0 0 0,0 0 0,0 0-1,-1-1 1,1 1 0,-1-1 0,1-1-6,0 1 1,0-1 0,0 1-1,0-1 1,-1 1-1,1 0 1,-1-1 0,0 1-1,0 0 1,0-1-1,0 1 1,0 0 0,0 0-1,-1 0 1,-2-4-1,0 4 16,-1 0-1,1 1 0,0-1 1,0 1-1,-1 0 0,1 0 1,-1 1-1,1-1 0,-1 1 1,1 0-1,-1 0 0,0 1 1,-8 1-1,11-2-136,0 1 1,0-1-1,0 1 0,0-1 1,0 1-1,0 0 0,0 0 1,0 0-1,0 0 0,0 0 1,0 0-1,1 1 1,-1-1-1,0 1 0,1-1 1,0 1-1,-1-1 0,1 1 1,0 0-1,0 0 0,-1 0 1,1-1-1,1 1 0,-1 0 1,0 0-1,0 0 0,1 1 1,-1-1-1,1 0 1,0 3-1,1 6-3442,6-3-1921</inkml:trace>
  <inkml:trace contextRef="#ctx0" brushRef="#br0" timeOffset="1443.44">4847 210 7027,'0'0'8607,"0"-4"-8031,0 200 454,0-195-1192,0 0 1,0-1 0,0 1-1,0 0 1,0 0-1,0 0 1,0 0-1,0 0 1,0 0-1,1 0 1,-1-1-1,0 1 1,1 0 0,-1 0-1,1 0 1,-1-1-1,1 1 1,-1 0-1,1 0 1,-1-1-1,1 1 1,0 0-1,-1-1 1,1 1 0,0-1-1,0 1 1,-1-1-1,1 1 1,0-1-1,0 0 1,0 1-1,0-1 1,-1 0 0,1 0-1,0 1 1,0-1-1,0 0 1,0 0-1,0 0 1,0 0-1,0 0 1,0 0-1,-1-1 1,1 1 0,0 0-1,0 0 1,0-1-1,0 1 1,1-1-1,22-12-2337,-10-6 5425,-13 16-2260,0 1 1,1-1-1,-1 0 1,1 1-1,0-1 1,-1 1-1,1 0 1,0-1 0,3-1-1,-3 3-613,-1-1 0,1 1 0,-1-1 0,1 1 0,-1-1-1,0 0 1,0 0 0,0 1 0,0-1 0,0 0 0,0 0 0,0 0 0,0 0-1,-1 0 1,1 0 0,-1 0 0,0 0 0,1-4 0,-3 5-42,1 1 1,0 0-1,0 1 1,0-1-1,0 0 0,-1 0 1,1 0-1,0 1 1,0-1-1,0 1 0,0-1 1,0 1-1,0-1 1,0 1-1,0-1 1,0 1-1,-2 1 0,0 3 12,-1-1 0,1 1-1,0 0 1,0 0 0,0 0-1,0 0 1,1 0 0,0 1-1,0-1 1,1 1 0,-1-1 0,0 10-1,2-13-140,-1 0 0,1 0 0,0 0 0,0 1 0,0-1 0,0 0 0,1 0 0,-1 0 0,1 0 0,-1 0 0,1 0 0,-1 0 0,1 0 0,0 0 0,0 0 0,0 0 0,0-1 0,1 1 0,-1 0 0,0-1 0,1 1 0,-1-1 0,1 1 0,-1-1 0,1 0 0,0 1 0,-1-1 0,1 0 0,0 0 0,0 0 0,0 0 0,0-1 0,0 1 0,0-1 0,0 1 0,4 0 0,31 0-3934,6-1-2189</inkml:trace>
  <inkml:trace contextRef="#ctx0" brushRef="#br0" timeOffset="2456">5352 311 4914,'0'0'8820,"-6"-2"-8526,3 1-274,1 1 0,0-1 0,0 1 0,0 0 0,0 0 1,0 0-1,-1 0 0,1 0 0,0 0 0,0 0 0,0 1 0,0-1 1,-1 1-1,1 0 0,0-1 0,0 1 0,0 0 0,0 0 0,-2 2 1,2-1 42,-1 1 0,0-1 0,1 1 1,-1 0-1,1 0 0,0 0 0,0 0 1,0 0-1,1 0 0,-1 1 1,1-1-1,-1 1 0,0 6 0,1-8-45,0-1-1,1 1 0,-1 0 1,1 1-1,-1-1 0,1 0 1,0 0-1,0 0 1,0 0-1,0 0 0,0 0 1,1 0-1,-1 0 0,0 0 1,1 0-1,0 0 0,-1 0 1,3 3-1,-2-4-11,0 0 0,0 0 0,0 0 1,0-1-1,0 1 0,0 0 0,0-1 0,0 1 0,0-1 0,1 1 1,-1-1-1,0 0 0,0 1 0,1-1 0,-1 0 0,0 0 0,1 0 0,-1 0 1,0 0-1,1 0 0,1 0 0,3-2-32,0 1 0,0-1 1,-1 0-1,1 0 0,-1 0 0,0-1 0,1 0 0,-1 0 1,0 0-1,0-1 0,6-6 0,-5 4-21,0-1 0,-1 0 0,0 0-1,0-1 1,0 0 0,-1 0 0,0 0 0,-1 0 0,0 0 0,0-1-1,2-13 1,-1-4 236,-2 1 1,0-43-1,-2 46 255,-4 86-288,2-46-82,0 0 0,1 1 0,2-1 0,0 0 0,6 37 0,-5-51-81,0 0 1,0 1-1,0-1 0,1 0 1,0 0-1,-1 0 0,1-1 0,1 1 1,-1-1-1,0 0 0,1 1 1,0-2-1,0 1 0,0 0 1,0-1-1,0 0 0,0 1 1,0-2-1,1 1 0,-1 0 1,1-1-1,5 1 0,2 0-236,-1 0-1,1 0 1,0-1-1,-1-1 0,1 0 1,0 0-1,21-4 1,-30 3 230,-1 1 1,1-1-1,-1 1 1,1-1 0,-1 0-1,1 0 1,-1 0 0,1 0-1,-1-1 1,0 1-1,0-1 1,1 1 0,-1-1-1,0 0 1,0 0 0,-1 0-1,1 0 1,0 0-1,-1 0 1,1 0 0,-1 0-1,0-1 1,0 1 0,0-1-1,0 1 1,0-1-1,0 1 1,-1-1 0,1 1-1,-1-1 1,1 0 0,-1 1-1,0-1 1,0 0-1,-1-3 1,0 6 47,1-1 0,-1 0 0,1 0 0,-1 1 0,0-1 0,0 0 0,1 1 0,-1-1 0,0 1 0,0-1 0,0 1 0,0-1 0,1 1 0,-1 0 0,0-1 0,0 1 0,0 0 0,0 0 0,0-1 0,0 1 0,0 0 0,0 0 0,0 0 0,0 0 0,0 1 0,0-1 0,0 0 0,0 0 0,-1 1 0,-32 6 158,30-5-187,1-1-1,-1 2 0,1-1 1,-1 0-1,1 1 0,0-1 1,0 1-1,0 0 0,0 0 1,1 0-1,-1 1 0,1-1 1,0 1-1,0-1 0,0 1 1,0-1-1,1 1 0,-1 0 1,1 0-1,-1 4 0,5-8-155,0 0-1,0 0 0,0 0 0,-1-1 1,1 1-1,0-1 0,0 0 0,-1 0 1,6-2-1,-3 0 180,0 0 0,0 1 0,0-2 0,-1 1 1,1-1-1,-1 1 0,0-1 0,0 0 0,0-1 0,4-6 0,-7 11 331,2 0-322,0 0 0,0 1 0,0-1 0,0 1-1,-1 0 1,1 0 0,0 0 0,0 0 0,-1 1-1,1-1 1,-1 1 0,4 2 0,-4-2-17,1 0 0,0-1 0,0 1 0,0 0 0,0-1 0,0 0 0,0 0 0,5 1 0,-2 0-31,-1-2-1,0 1 1,1 0 0,-1-1 0,0 0 0,1 0 0,-1-1 0,0 1 0,1-1 0,-1 0 0,0-1 0,0 1 0,0-1 0,0 0 0,0 0 0,0-1 0,-1 1 0,1-1-1,-1 0 1,1 0 0,-1-1 0,0 1 0,0-1 0,-1 0 0,1 0 0,-1 0 0,0-1 0,0 1 0,0-1 0,-1 0 0,1 0 0,-1 1 0,0-1 0,2-11-1,18-109-591,-20 98 2829,-12 148-1561,2-45-1980,6-24-3446</inkml:trace>
  <inkml:trace contextRef="#ctx0" brushRef="#br0" timeOffset="3549.59">5865 302 1345,'0'0'12002,"-4"-5"-11020,-5-10-949,14 7-76,35 7-100,-14 2 128,112-1-839,-138 0 927,0 1 0,0 0-1,0 0 1,0 0 0,0 0-1,-1-1 1,1 1 0,0 0-1,0 0 1,-1 0 0,1-1-1,-1 1 1,1 0 0,0 0-1,-1-1 1,0 1 0,1 0-1,-1-1 1,1 1 0,-2 0-1,-5 5 264,4-5-296,1 1 0,-1 0 0,1 0 0,-1 0 0,1 0 0,-1 0 0,1 0 0,0 1-1,0-1 1,0 1 0,1 0 0,-1-1 0,1 1 0,-1 0 0,1 0 0,0 0 0,0 0 0,0 0-1,-1 6 1,28-11-635,-23-1 534,1 1-1,-1-1 1,0 0-1,0 0 1,0 0-1,0 0 1,-1 0-1,1 0 1,-1-1-1,1 1 1,-1-1-1,-1 0 1,1 0-1,0 0 1,-1 0-1,0 0 1,0 0-1,1-8 553,7 47-902,-8-34 409,-1 1-1,1 0 1,-1-1 0,1 1-1,0-1 1,0 1-1,0-1 1,0 1 0,0-1-1,0 0 1,0 1-1,1-1 1,-1 0-1,0 0 1,1 0 0,-1 0-1,1 0 1,-1 0-1,1-1 1,-1 1 0,1 0-1,0-1 1,-1 1-1,1-1 1,0 1 0,0-1-1,-1 0 1,1 0-1,0 0 1,-1 0 0,1 0-1,0 0 1,0-1-1,-1 1 1,1 0-1,0-1 1,-1 1 0,3-2-1,5-3-50,0 0-1,0-1 1,-1 0-1,1 0 1,10-12-1,5-3 69,-23 20-22,0 1 0,1-1 0,-1 0 0,0 1 0,0-1 0,1 1 0,-1-1 0,0 1 0,1-1 0,-1 1 0,1 0 0,-1 0 0,0 0 0,1 0 0,-1 0 0,1 0 0,-1 0 0,1 0 0,-1 1 0,0-1 0,1 0-1,-1 1 1,0-1 0,1 1 0,-1 0 0,0-1 0,0 1 0,1 0 0,-1 0 0,0 0 0,0 0 0,0 0 0,0 0 0,0 0 0,0 0 0,-1 0 0,1 0 0,0 0 0,0 1 0,-1-1 0,1 0 0,0 3 0,1-1 33,-1 0-1,0 0 1,0 0 0,0 0-1,0 0 1,0 1 0,0-1-1,-1 0 1,0 0 0,1 1-1,-1-1 1,0 0 0,-1 1-1,1-1 1,-1 0 0,1 0-1,-3 6 1,-10 2 534,24-17-754,37-15-500,-34 15 232,0 0 0,0 0 0,-1-1 0,26-18 0,-39 24 488,1 1 1,-1 0 0,1-1-1,-1 1 1,1 0 0,-1-1-1,1 1 1,-1 0 0,1-1-1,-1 1 1,0-1 0,1 1-1,-1-1 1,0 1 0,1-1-1,-1 0 1,0 1-1,0-1 1,0 1 0,1-1-1,-1 0 1,0 1 0,0-1-1,0 1 1,0-1 0,0 0-1,0 1 1,0-1 0,0 1-1,0-1 1,0 0 0,-1 1-1,1-1 1,0 1 0,0-1-1,-1 1 1,1-1 0,0 0-1,0 1 1,-1-1 0,1 1-1,-1-1 1,1 1 0,0 0-1,-1-1 1,1 1 0,-1-1-1,1 1 1,-1 0 0,1-1-1,-1 1 1,0 0 0,1 0-1,-1-1 1,1 1 0,-1 0-1,1 0 1,-1 0 0,0 0-1,1 0 1,-2 0 0,0-1 51,0 0 0,0 1 0,0 0 0,0-1 0,0 1 0,-1 0 0,1 0 0,0 0 0,0 0 0,-1 0 0,1 1 0,0-1 0,0 1 0,0-1 0,0 1 0,0 0 0,-3 1 0,3 0-49,0 0 1,0 1-1,1-1 1,-1 0-1,1 1 0,-1-1 1,1 1-1,0-1 0,0 1 1,0 0-1,0-1 1,1 1-1,-1 0 0,1 0 1,-1-1-1,1 1 1,0 5-1,0-6-19,0-1 1,1 1 0,-1 0-1,0-1 1,0 1-1,1 0 1,-1-1-1,1 1 1,-1-1 0,1 1-1,0-1 1,0 1-1,0-1 1,-1 1-1,1-1 1,1 0 0,-1 0-1,0 1 1,0-1-1,0 0 1,1 0-1,-1 0 1,0 0 0,1 0-1,-1-1 1,1 1-1,-1 0 1,1-1-1,-1 1 1,1-1-1,2 1 1,5 1-125,0-2 0,0 1 0,1-1 1,-1 0-1,0-1 0,0 0 0,0 0 0,0-1 0,0 0 0,0-1 0,0 0 0,-1 0 1,1-1-1,-1 0 0,0 0 0,0-1 0,-1 0 0,1-1 0,-1 1 0,0-2 1,-1 1-1,1-1 0,-1 1 0,-1-2 0,1 1 0,-1-1 0,0 0 0,-1 0 1,0 0-1,0 0 0,-1-1 0,0 0 0,0 1 0,1-16 0,0-65 2646,-4 98-1956,-8 39-287,-1 9-173,-2 88 0,11-145-229,0 1 1,-1-1 0,1 0 0,0 1 0,0-1 0,0 1-1,0-1 1,1 1 0,-1-1 0,0 1 0,0-1 0,0 1-1,0-1 1,0 0 0,1 1 0,-1-1 0,0 1 0,0-1-1,0 0 1,1 1 0,-1-1 0,0 0 0,1 1-1,-1-1 1,0 0 0,1 1 0,-1-1 0,0 0 0,1 0-1,-1 0 1,1 1 0,-1-1 0,1 0 0,-1 0 0,0 0-1,1 0 1,-1 0 0,1 0 0,-1 0 0,1 0 0,-1 0-1,1 0 1,-1 0 0,1 0 0,11 1-6705</inkml:trace>
  <inkml:trace contextRef="#ctx0" brushRef="#br0" timeOffset="3739.12">6608 163 12454,'0'0'1472,"99"-14"-1440,-66 10-32,-1 1-624,-7 1-1217,-9 0-896,-3-1-3474</inkml:trace>
  <inkml:trace contextRef="#ctx0" brushRef="#br0" timeOffset="5713.26">53 972 3330,'0'0'11978,"0"-5"-10873,0-27 23,0 32-674,0 3-166,-2 69 170,-16 106-1,16-148-712,0-6-314,-7-47 251,2-12 178,1-1 1,2 1-1,1-1 0,3-39 0,0 71 134,0 1 0,1-1 0,-1 1 0,1-1 0,0 1 1,0 0-1,0-1 0,0 1 0,0 0 0,1 0 0,0 0 0,-1 0 0,1 0 0,0 0 0,1 0 0,-1 0 0,0 1 0,1-1 0,-1 1 0,1 0 0,0 0 0,0 0 0,0 0 0,0 0 0,0 1 0,0-1 0,0 1 0,1 0 1,-1 0-1,0 0 0,1 0 0,-1 1 0,1 0 0,-1-1 0,1 1 0,-1 0 0,1 0 0,-1 1 0,1-1 0,-1 1 0,1 0 0,5 2 0,-7-2 4,-1 1 0,1-1 0,-1 1 0,0-1-1,0 1 1,1 0 0,-1 0 0,0-1 0,0 1 0,-1 0-1,1 0 1,0 0 0,-1 0 0,1 0 0,-1 0 0,1 0 0,-1 0-1,0 0 1,0 0 0,0 0 0,0 0 0,0 0 0,-1 0-1,1 0 1,-1 3 0,0 1 3,0-1-1,0 1 1,-1-1 0,1 0-1,-1 0 1,0 1-1,-1-1 1,-4 7-1,4-7-4,-1 0 0,0 0 0,0-1 0,0 0 0,-1 1-1,1-1 1,-1-1 0,0 1 0,0-1 0,-1 0 0,1 0-1,0 0 1,-1-1 0,0 0 0,-7 2 0,12-5-13,1-1 1,-1 1 0,0-1 0,1 1-1,-1-1 1,1 0 0,-1 1-1,1-1 1,0 1 0,0-1 0,0 0-1,0 1 1,0-1 0,0 1-1,0-1 1,0 0 0,1 1 0,0-3-1,0 2 21,0 1-1,1 0 1,-1 0-1,1 0 1,-1 0-1,1 0 1,-1 0-1,1 1 1,0-1-1,-1 1 1,1-1-1,0 1 1,-1-1-1,1 1 1,0 0-1,0 0 1,-1 0-1,1 0 1,0 0-1,0 0 1,-1 0-1,1 1 1,0-1-1,-1 1 1,1-1-1,0 1 1,-1-1-1,3 3 1,45 23 748,-19-4-168,-1 1 1,0 1-1,30 35 0,-57-57-568,-1-1-1,0 0 1,0 1-1,1-1 1,-1 0-1,1 0 1,-1 0-1,1 0 1,-1 0-1,1 0 1,0-1-1,-1 1 1,1-1-1,0 1 1,0-1-1,0 1 1,-1-1-1,1 0 1,0 0-1,0 0 1,3 0-1,-1-1-2,-1 0 0,1 0-1,0 0 1,-1-1 0,1 1-1,-1-1 1,0 0 0,1 0-1,-1 0 1,3-3 0,0 0-29,0 0 1,-1 0 0,0-1 0,0 0 0,0 0 0,-1 0 0,0 0 0,0-1 0,-1 1 0,4-10 0,-4 5-251,-1-1-1,0 1 1,-1-23 0,-8-1-672,7 34 900,0 0 0,-1 0 0,1 1 1,-1-1-1,1 0 0,-1 0 0,1 0 0,-1 1 0,0-1 0,1 0 0,-1 1 0,0-1 1,0 0-1,0 1 0,1-1 0,-1 1 0,0-1 0,0 1 0,0 0 0,0-1 0,0 1 0,0 0 1,0 0-1,0-1 0,-1 1 0,0 1 28,1-1 0,-1 1 0,1-1 0,-1 1 0,1 0 0,0-1 0,-1 1 0,1 0 1,0 0-1,0 0 0,0 0 0,0 0 0,-1 0 0,2 0 0,-1 1 0,0-1 0,0 0 0,0 0 0,0 1 0,1-1 1,-1 1-1,1-1 0,-1 0 0,1 1 0,-1-1 0,1 1 0,0 1 0,-6 45 173,5-28 100,1-12-183,0-1-1,0 0 1,0 1-1,1-1 0,0 1 1,0-1-1,3 8 1,-3-13-66,0 0 1,0 0-1,0 0 0,1 0 1,-1 0-1,1-1 1,-1 1-1,1 0 0,0-1 1,0 1-1,-1-1 1,1 0-1,0 1 0,0-1 1,0 0-1,0 0 1,1 0-1,-1-1 0,0 1 1,0-1-1,1 1 1,-1-1-1,0 1 0,0-1 1,1 0-1,-1 0 1,4-1-1,-4 1-34,3 0-138,-1 0-1,0 0 1,0 0 0,0-1 0,1 1 0,-1-1 0,5-2 0,-8 3-228,1-1 1,-1 0-1,1 0 1,-1 0-1,0 0 1,0 0-1,1 0 1,-1 0 0,0 0-1,0 0 1,0-1-1,0 1 1,0 0-1,1-3 1,-1-3-4220</inkml:trace>
  <inkml:trace contextRef="#ctx0" brushRef="#br0" timeOffset="6332.66">616 902 6643,'0'0'7161,"0"3"-7028,1 64 839,2 0 0,17 98 0,-19-159-1037</inkml:trace>
  <inkml:trace contextRef="#ctx0" brushRef="#br0" timeOffset="7264.55">592 1108 5523,'0'0'8689,"5"-6"-8545,2-1-28,0 0 0,0 1 0,0 0 0,1 1 0,0-1 0,0 2 0,1-1 0,-1 1 0,1 0 0,0 1 0,0 0-1,0 0 1,0 1 0,15-2 0,-24 4 84,-1 35 198,0-24-282,0 0-1,1 0 1,0 0-1,1 0 0,1 0 1,2 14-1,-3-23-106,-1-1 0,1 0 0,0 1 0,-1-1 0,1 0 0,0 0 0,0 1 0,0-1 0,-1 0 0,1 0 0,0 0 0,1 0 0,-1 0 0,0 0 0,0-1 0,0 1 0,0 0 0,1 0 0,-1-1 0,0 1 0,1-1 0,-1 1 0,1-1 0,-1 0 0,0 1 0,1-1 0,-1 0 0,1 0 0,-1 0 0,1 0 0,-1 0 0,1-1 0,-1 1 0,0 0 0,1 0 0,-1-1 0,1 1 0,-1-1 0,0 0 0,0 1 0,1-1 0,-1 0 0,0 0 0,2-1 0,4-2 60,-1 0 0,1-1 0,-1 0 0,0 0 1,0-1-1,8-10 0,-10 10-103,0 0 1,-1 0-1,0 0 1,0-1-1,0 0 1,-1 1-1,0-1 0,0 0 1,-1 0-1,0 0 1,0 0-1,-1 0 1,0-11-1,28 42-9559,-10-17 12200,-10-3-3835,-4-1 1447,1 0 1,-1 0 0,0 1-1,0 0 1,-1 0 0,1 0-1,-1 0 1,0 1-1,0-1 1,0 1 0,0 0-1,3 9 1,-5-10-138,1 0 0,-1-1 0,0 1 0,0 0 0,0 0 0,-1 0 0,1 0 0,-1 0 0,0 0 0,0 1 0,0-1 0,-1 0 0,0 0 0,1 0 0,-1 0 0,-1-1 0,1 1-1,-2 4 1,3-7-20,-1-1-1,1 1 0,0 0 0,0 0 0,-1-1 0,1 1 0,-1 0 0,1-1 0,0 1 0,-1-1 0,1 1 0,-1 0 0,0-1 0,1 1 0,-1-1 0,1 1 0,-1-1 0,0 0 1,1 1-1,-1-1 0,0 0 0,1 1 0,-1-1 0,0 0 0,0 0 0,-1 1 0,-5-17 1361,6 10-1409,1 0 1,-1-1-1,1 1 0,1 0 1,1-12-1,0 13-289,1 0 0,0 0 0,0 0 1,0 0-1,1 0 0,0 1 0,0-1 0,0 1 0,0 0 0,1 0 0,-1 1 0,1-1 0,5-2 0,-4 2-86,1 0-1,-1 1 1,1-1-1,0 2 0,0-1 1,0 1-1,0 0 1,0 0-1,15-1 0,-21 45 4707,-2-27-3580,0-12-645,1 1 1,0 0-1,0 0 1,0-1 0,0 1-1,0 0 1,1 0 0,-1-1-1,1 1 1,0 0-1,1-1 1,-1 1 0,2 3-1,-2-7-107,-1 0 0,1 1 0,0-1 0,0 0 0,-1 1 0,1-1 0,0 0 0,0 0 0,0 0 0,-1 1 0,1-1 0,0 0 1,0 0-1,0 0 0,-1 0 0,1 0 0,0-1 0,0 1 0,0 0 0,-1 0 0,1-1 0,0 1 0,0 0 0,-1-1 0,1 1 0,0 0 0,0-2 0,21-13 78,-19 14-58,21-19-8,-16 13-50,1 0 0,-1 1-1,1 0 1,0 0 0,1 1-1,13-6 1,-22 11 35,0 0-1,0 0 0,0 0 1,0-1-1,0 1 1,0 0-1,0 1 1,0-1-1,0 0 1,0 0-1,0 0 1,0 0-1,0 1 1,0-1-1,0 1 1,0-1-1,0 0 1,0 1-1,0 0 1,0-1-1,0 1 1,-1-1-1,1 1 1,0 0-1,0 0 0,-1-1 1,1 1-1,-1 0 1,1 0-1,0 0 1,-1 0-1,0 0 1,1 0-1,-1 0 1,1 1-1,9 45 662,-7-26-396,0-12-440,15 42 839,-17-49-899,0 1-1,0-1 0,1 0 1,-1-1-1,1 1 1,-1 0-1,1 0 1,-1-1-1,1 1 1,0 0-1,0-1 1,0 0-1,0 1 0,0-1 1,0 0-1,0 0 1,1 0-1,-1-1 1,0 1-1,3 0 1,11 0-4478</inkml:trace>
  <inkml:trace contextRef="#ctx0" brushRef="#br0" timeOffset="7756.38">1753 988 8452,'0'0'4959,"0"11"-3974,2 14-576,0-7 82,-1-1 1,-1 1-1,-1-1 0,-4 31 0,17-78 636,28-50 0,-17 36-1683,22-56 0,-36 86 1040,-4 27-452,-2 23-52,-3 7 157,-2 0 0,-1 0 0,-13 60-1,16-101-770,-4 13 322</inkml:trace>
  <inkml:trace contextRef="#ctx0" brushRef="#br0" timeOffset="7962.82">1823 1011 7587,'0'0'9573,"-25"-7"-9589,42 7-48,3 0-448,5 0-673,-1 2-1728,1-2-817,-13 0-3265</inkml:trace>
  <inkml:trace contextRef="#ctx0" brushRef="#br0" timeOffset="8276.54">1967 983 7892,'0'0'7867,"7"4"-7069,5 3-723,0 0-1,-1 1 1,0 1 0,0 0 0,-1 0-1,10 12 1,-15-16 176,-1 1 1,1-1-1,-1 0 0,0 1 1,-1 0-1,0 0 0,0 0 1,0 0-1,0 1 0,-1-1 1,0 1-1,-1-1 0,2 10 1,-4-47-118,-1 20 185,2 0 1,0-1 0,0 1-1,1 0 1,3-19-1,-3 27-529,0 1 0,0 0 0,0-1 0,0 1 0,0 0 0,1-1 0,-1 1 0,1 0 0,-1 0 0,1 0 0,0 0 0,3-2 0,-3 2-387,1 1-1,-1-1 1,1 1 0,0 0-1,-1 0 1,1 0 0,0 0-1,0 0 1,0 1 0,0-1-1,0 1 1,0 0 0,3 0-1</inkml:trace>
  <inkml:trace contextRef="#ctx0" brushRef="#br0" timeOffset="8570.68">2172 1047 4034,'0'0'9799,"15"5"-8791,47 17-341,-59-21-627,0 1 0,0-1 0,-1 1 0,1 0 0,-1 0 0,1 0 0,-1 0 0,0 0-1,0 1 1,0-1 0,0 1 0,0 0 0,0-1 0,-1 1 0,1 0 0,-1 0 0,0 0 0,0 0-1,0 0 1,0 0 0,0 0 0,-1 0 0,1 1 0,-1-1 0,0 0 0,0 0 0,0 0 0,-1 4-1,1-3 37,0-3 164,-2-2-114,0 0-1,1 1 1,-1-1-1,0 0 1,1 0 0,-1 0-1,1 0 1,-1-1-1,1 1 1,0 0 0,0-1-1,-1 1 1,1 0-1,0-1 1,0 1 0,0-1-1,0 0 1,1 1-1,-1-1 1,0 0-1,1 0 1,-1 1 0,1-1-1,0 0 1,-1 0-1,1 0 1,0-3 0,-1 1-176,1 0 1,-1 0-1,1 0 1,0 0-1,0 0 1,0 0-1,1 0 1,-1 0-1,1 0 1,0 0-1,0 0 1,3-6-1,-2 8-118,0-1-1,0 1 0,0 0 0,0 0 1,1 1-1,-1-1 0,0 0 0,1 1 1,-1 0-1,1-1 0,0 1 1,-1 0-1,1 0 0,0 1 0,3-2 1,44-1-7006,-33 3 1979</inkml:trace>
  <inkml:trace contextRef="#ctx0" brushRef="#br0" timeOffset="9424.97">2491 1064 8436,'0'0'8558,"-9"-6"-8032,-32-17-337,40 22-186,0 0-1,-1 1 0,1 0 0,0-1 0,-1 1 0,1 0 0,-1 0 0,1 0 0,0 0 0,-1 0 0,1 0 1,-1 0-1,1 0 0,0 1 0,-1-1 0,1 0 0,0 1 0,-1-1 0,1 1 0,0 0 0,0-1 0,-1 1 1,1 0-1,0 0 0,0-1 0,0 1 0,0 0 0,0 0 0,0 0 0,0 1 0,0-1 0,1 0 0,-1 0 0,0 0 1,1 1-1,-1-1 0,1 0 0,-1 1 0,1-1 0,-1 3 0,-1 3 1,-1 0 0,1 0 0,1 1 0,-1-1 0,0 12 0,3-17-37,-1 0 0,0-1 0,0 1 0,1 0 0,-1-1 0,1 1 0,-1 0-1,1-1 1,0 1 0,0-1 0,-1 1 0,1-1 0,0 1 0,0-1 0,0 0-1,1 0 1,-1 1 0,0-1 0,0 0 0,1 0 0,-1 0 0,1 0 0,-1-1-1,1 1 1,-1 0 0,1 0 0,-1-1 0,1 1 0,0-1 0,-1 0 0,1 1-1,0-1 1,-1 0 0,1 0 0,0 0 0,1 0 0,1 0-72,-1 0 0,1 0 1,-1-1-1,0 1 0,1-1 1,-1 0-1,0 1 0,0-1 1,1-1-1,-1 1 0,0 0 0,0-1 1,0 0-1,-1 0 0,1 0 1,0 0-1,-1 0 0,5-4 1,-4 2 309,0-1 1,0 0-1,-1 0 1,1 0-1,-1 0 1,0 0-1,0-1 1,-1 1-1,0 0 1,0-1 0,1-8-1,-2 14 247,0 42-600,0-40 146,0-1 0,0 1 0,0-1 0,0 1 0,1-1 0,-1 1 1,1-1-1,-1 1 0,1-1 0,-1 1 0,1-1 0,0 0 0,0 1 1,0-1-1,0 0 0,0 0 0,0 1 0,0-1 0,0 0 0,0 0 0,0 0 1,3 1-1,0 0-85,0 0 0,0 0 0,0-1 1,1 0-1,-1 1 0,0-2 0,1 1 0,4 0 1,8 0-383,0-1 0,-1-1 1,24-4-1,-33 4 262,-1-1 1,1 0-1,0 0 0,-1 0 1,0 0-1,1-1 0,-1 0 1,0-1-1,-1 1 0,1-1 1,6-6-1,-1 15 2045,-7-4-2125,0 0 0,0-1 0,1 1 0,-1-1 0,0 0 0,1 0 0,-1 0 0,0-1 0,1 1 0,-1-1 0,0 0 0,6-2 0,-6 0 117,0-1 0,0 1 0,-1-1 0,1 0 1,-1 0-1,0 0 0,0-1 0,0 1 1,0-1-1,-1 0 0,4-9 0,1-23 6236,-9 99-6041,-3-1 1,-2 0-1,-3-1 0,-3 0 1,-2-1-1,-28 70 1,43-127 43,-1 0 0,0 1 0,1-1 0,-1 0 0,0 0 1,-1 0-1,1 0 0,0 0 0,0 0 0,-1-1 0,1 1 1,-1 0-1,0-1 0,1 1 0,-1-1 0,0 0 0,0 1 1,0-1-1,0 0 0,0 0 0,0 0 0,0 0 1,-1-1-1,1 1 0,0 0 0,0-1 0,-1 0 0,-1 1 1,1-2 42,0 1 1,0-1 0,0 0 0,0 0 0,1 0 0,-1 0 0,0-1 0,1 1 0,-1-1 0,1 1 0,-1-1 0,1 0 0,0 0-1,0 0 1,0 0 0,0 0 0,0-1 0,0 1 0,0-1 0,-2-4 0,-1-3-182,-1 0 0,2-1 0,-1 1 0,1-1 0,1 0 0,0 0 0,0 0 0,1-1 0,1 1 1,0 0-1,0-1 0,1 1 0,2-15 0,-1 24-212,0 0 1,-1 0-1,1 0 1,0 0-1,1 0 1,-1 0-1,0 0 1,0 0-1,1 1 0,-1-1 1,1 0-1,-1 1 1,1-1-1,0 1 1,0 0-1,0-1 1,0 1-1,3-1 1,25-13-4177</inkml:trace>
  <inkml:trace contextRef="#ctx0" brushRef="#br0" timeOffset="9735.59">3263 1013 9268,'0'0'8244,"70"-2"-7860,-54 0-96,0-1-240,-3 1-48,-1 2-192,0 0-992,-3 0-1778,-5 2-1536,-4 5-3473</inkml:trace>
  <inkml:trace contextRef="#ctx0" brushRef="#br0" timeOffset="9911.04">3309 1120 8996,'0'0'8196,"28"0"-8164,-3-5-32,4-2-192,4 0-1121,-9-2-1200,1 2-608,-1-2-2482</inkml:trace>
  <inkml:trace contextRef="#ctx0" brushRef="#br0" timeOffset="10276.08">3411 908 7395,'0'0'11587,"-2"-3"-11112,-6-10-344,44 17-246,-27 0 130,15 2 2,-1 2 1,-1 0-1,1 2 0,-2 1 0,1 0 1,29 23-1,-49-33-17,-1 1 0,0 0 1,0 0-1,0 0 0,0 0 0,0 0 0,0 0 1,0 0-1,0 1 0,-1-1 0,1 0 0,-1 0 1,0 0-1,0 1 0,0-1 0,0 0 0,0 1 1,0-1-1,0 0 0,-1 0 0,1 0 0,-1 1 1,0-1-1,1 0 0,-1 0 0,0 0 0,0 0 0,-1 0 1,1 0-1,-2 2 0,-5 9 79,-1-1 0,0 0-1,-12 13 1,18-23-56,-31 31-252,-1-1 0,-2-2 0,-1-2 1,-78 45-1,93-62-3656,12-7-4412</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4:46:10.687"/>
    </inkml:context>
    <inkml:brush xml:id="br0">
      <inkml:brushProperty name="width" value="0.035" units="cm"/>
      <inkml:brushProperty name="height" value="0.035" units="cm"/>
      <inkml:brushProperty name="color" value="#004F8B"/>
    </inkml:brush>
  </inkml:definitions>
  <inkml:trace contextRef="#ctx0" brushRef="#br0">144 132 7283,'0'0'5795,"0"-52"-5200,0 48-332,0 1 1,0-1-1,0 0 1,-1 1-1,1-1 1,-1 0-1,0 1 1,0-1-1,0 1 1,-1 0-1,1-1 1,-1 1-1,0 0 1,-4-6-1,4 6-228,-1 1 0,0 0 0,0 0 0,1 0 0,-1 1 0,0-1 0,0 1 0,0-1 0,-1 1-1,1 0 1,0 0 0,0 1 0,-1-1 0,1 0 0,-1 1 0,1 0 0,-6 0 0,6 1-47,0 0 1,0 0 0,1 0-1,-1 0 1,0 0 0,0 0-1,1 1 1,-1 0-1,1-1 1,-1 1 0,1 0-1,0 0 1,0 0 0,0 1-1,0-1 1,0 0-1,0 1 1,0-1 0,1 1-1,-1 0 1,1-1 0,0 1-1,0 0 1,-1 4 0,1-4 0,-1 0 0,1 0 0,0 0 0,0 0 0,1 0 1,-1 0-1,1 1 0,-1-1 0,1 0 0,0 0 0,0 0 0,1 0 1,-1 1-1,1-1 0,-1 0 0,1 0 0,0 0 0,0 0 1,0 0-1,1 0 0,-1 0 0,1-1 0,1 4 0,44 26 35,-40-29-21,0 1 0,0 0 0,-1 1 1,1 0-1,-1 0 0,0 0 0,-1 0 0,1 1 0,-1 0 0,0 0 1,7 11-1,-12-15-3,1 0 0,0 0 0,-1-1 0,1 1 0,-1 0 0,0 0 0,1 0 0,-1 0 0,0 0 1,0 0-1,0 0 0,-1 0 0,1 0 0,0 0 0,-1 0 0,1-1 0,-1 1 0,0 0 0,0 0 0,1 0 0,-1-1 0,0 1 0,0 0 1,-1-1-1,1 1 0,0-1 0,-1 1 0,1-1 0,0 0 0,-1 0 0,0 1 0,1-1 0,-1 0 0,0 0 0,1-1 0,-1 1 0,0 0 1,0-1-1,0 1 0,1-1 0,-1 1 0,-2-1 0,-10 4 189,0-2 1,0 0-1,0-1 0,-20 0 1,21-10 161,10 1-6668</inkml:trace>
  <inkml:trace contextRef="#ctx0" brushRef="#br0" timeOffset="2141.77">444 182 5378,'0'0'4928,"-25"-7"-270,18 7-4443,0 0-1,1 1 1,-1 0-1,0 0 0,1 0 1,-1 1-1,1 0 1,-1 0-1,1 1 1,-9 4-1,12-5-213,-1 1-1,1-1 1,0 1-1,0 0 1,0 0-1,0 0 1,0 0-1,1 0 1,-1 0-1,1 1 1,0 0-1,0-1 1,1 1-1,-1 0 1,1 0-1,-1 0 1,1-1-1,0 2 1,0 3-1,0-4-8,1 0-1,-1 0 0,1 0 0,0 0 1,0 1-1,0-1 0,2 6 1,-2-9 11,1 0 1,-1 0-1,1 0 0,-1 0 1,1 0-1,0 0 1,0 0-1,-1 0 1,1-1-1,0 1 1,0 0-1,0-1 1,0 1-1,0 0 1,0-1-1,0 1 1,0-1-1,0 0 1,0 1-1,0-1 1,0 0-1,1 1 1,-1-1-1,0 0 1,0 0-1,0 0 1,0 0-1,0 0 0,2-1 1,0 2-14,1-1 0,0 0 1,0 0-1,-1-1 0,1 1 0,0-1 1,-1 0-1,1 0 0,-1 0 0,1 0 1,-1-1-1,1 1 0,-1-1 0,0 0 1,0 0-1,0 0 0,0 0 0,0 0 1,0-1-1,-1 0 0,1 1 0,-1-1 1,1 0-1,-1 0 0,0 0 0,-1-1 1,1 1-1,0 0 0,-1-1 0,0 1 0,1-1 1,-2 1-1,1-1 0,0-4 0,-1 7 808,0 4-796,-1 0 0,0 1 0,1-1 0,0 0 0,0 1 1,0-1-1,0 1 0,0-1 0,0 0 0,1 1 0,0-1 0,0 0 0,0 0 0,0 0 0,0 0 0,1 1 0,-1-2 0,1 1 0,0 0 0,0 0 0,0 0 0,0-1 1,0 1-1,1-1 0,-1 0 0,1 0 0,-1 0 0,1 0 0,0 0 0,0 0 0,0-1 0,0 1 0,0-1 0,5 2 0,1-3 18,-1 1 0,1-1 0,-1-1 0,1 0 0,-1 0 0,0 0 0,1-1 0,-1 0 0,0-1 0,0 0 0,0 0 0,0-1 0,-1 0 0,0 0 0,1-1 0,-1 0 0,-1 0 0,1 0 0,-1-1 0,0 0 0,0 0 0,-1-1 0,0 0 0,0 0 0,0 0 0,-1 0 0,0-1 0,-1 0 0,1 0 0,-2 0 0,5-15 0,-3-11-140,-1-2-1,-2-42 0,-1 66 166,1 12-29,-1-1 0,0 1 0,0-1 0,0 0 1,0 1-1,0-1 0,0 1 0,0-1 0,0 0 0,0 1 0,0-1 0,0 1 0,0-1 0,-1 0 1,1 1-1,0-1 0,0 1 0,-1-1 0,1 1 0,0-1 0,-1 1 0,1-1 0,0 1 0,-1-1 1,1 1-1,-1 0 0,1-1 0,0 1 0,-1-1 0,1 1 0,-1 0 0,0 0 0,1-1 0,-1 1 1,1 0-1,-1 0 0,1 0 0,-1-1 0,1 1 0,-1 0 0,0 0 0,1 0 0,-1 0 0,1 0 1,-2 0-1,1 1-19,-1-1 1,1 1 0,0-1-1,-1 1 1,1 0 0,0 0-1,0-1 1,-1 1 0,1 0-1,0 0 1,0 0 0,0 0 0,0 0-1,0 1 1,0-1 0,0 0-1,0 3 1,-6 14 38,1 0 0,1 0 0,1 1 0,1 0 0,0 0 0,1 0 0,1 0 0,3 28 0,-2-24 11,0-19-44,0 0-1,0 0 1,1 0 0,0-1-1,0 1 1,0 0 0,0 0-1,0 0 1,1-1 0,-1 1 0,1-1-1,0 1 1,0-1 0,1 0-1,-1 0 1,1 0 0,3 4 0,0-3 27,-1 1 0,1-1 0,0-1 0,0 1 0,0-1 1,0 0-1,1 0 0,-1-1 0,11 3 0,-6-3 13,-1 0 1,1-1-1,-1 0 0,1 0 0,0-1 0,-1 0 1,1-1-1,-1 0 0,1-1 0,-1 0 0,1-1 1,-1 0-1,11-5 0,-10 3-27,0-1 1,-1-1-1,1 0 1,-2 0-1,15-13 1,-21 16-10,0 0-1,0 0 1,0 0 0,0 0 0,0-1-1,-1 1 1,0-1 0,0 0 0,-1 0-1,1 0 1,-1 1 0,0-1-1,0 0 1,0-1 0,-1 1 0,0-5-1,0 8-9,0 0 0,1 1 0,-1-1 0,-1 0-1,1 0 1,0 0 0,0 0 0,-1 1 0,1-1-1,-1 0 1,1 0 0,-1 1 0,0-1 0,0 1-1,0-1 1,0 0 0,0 1 0,0 0 0,0-1-1,0 1 1,0-1 0,-1 1 0,1 0 0,-3-1-1,1 0-26,0 1 0,-1 1-1,1-1 1,-1 0-1,1 1 1,-1 0 0,1-1-1,-1 1 1,1 1 0,-1-1-1,1 0 1,-7 3-1,7-3 26,0 1-1,1 0 0,-1 1 1,0-1-1,0 0 0,1 1 1,-1 0-1,1-1 0,-1 1 0,1 0 1,0 0-1,0 1 0,0-1 1,0 0-1,0 1 0,0-1 1,1 1-1,-3 4 0,1-1-15,1-1 0,0 1 0,0-1-1,0 1 1,1 0 0,0 0 0,0 0 0,0 8 0,27-15-259,-21-1 250,1 0 0,-1-1 0,0 0 0,1 0 0,-1 0 0,-1-1 0,1 1 0,0-1 0,-1-1 0,0 1 0,0 0 1,0-1-1,6-9 0,-10 10 24,0 3-42,0 35-651,0-26 720,1 1 0,0 0 0,0 0-1,0-1 1,1 1 0,1 0 0,-1-1-1,8 15 1,-9-22 5,1 1 1,-1-1-1,1 0 1,-1 0-1,1 0 0,0 0 1,0 0-1,0 0 1,-1 0-1,1 0 0,0-1 1,0 1-1,0-1 1,0 1-1,0-1 0,0 0 1,0 0-1,0 0 1,0 0-1,0 0 0,0 0 1,0-1-1,0 1 1,0-1-1,3 0 0,1-1 47,1 0 1,0 0-1,-1 0 0,0-1 0,0 0 0,7-4 0,-7 3-40,1-2 0,-1 1 0,-1-1 0,1 0-1,-1 0 1,9-13 0,-12 16-23,0 0 0,-1 0 0,1-1 0,-1 1 0,1-1-1,-1 1 1,0-1 0,0 1 0,-1-1 0,1 0 0,-1 1 0,1-1 0,-1 0 0,-1 1 0,1-1-1,0 0 1,-2-4 0,1 7-39,1 0-1,-1 1 0,0-1 1,0 0-1,0 0 0,0 1 1,0-1-1,0 1 0,0-1 1,0 1-1,0-1 0,0 1 1,0 0-1,0-1 0,0 1 1,-2 0-1,1-1-660,11 1 153,69 0 126,-78 1 399,1-1-1,0 1 1,0 0 0,-1-1-1,1 1 1,0 0 0,-1 0-1,1 0 1,-1 0 0,1 0-1,-1 0 1,1 0 0,-1 0-1,0 0 1,0 0 0,1 0-1,-1 0 1,0 0 0,0 0-1,0 0 1,0 0 0,0 0-1,0 0 1,-1 1 0,1 39 364,0-31-105,-1-8-226,1 0 0,0 0 0,0 0 1,0 0-1,0 0 0,0 0 0,0 1 1,1-1-1,-1 0 0,1 0 0,-1 0 0,1 0 1,0-1-1,0 1 0,0 0 0,0 0 1,0 0-1,0-1 0,1 1 0,-1 0 1,0-1-1,2 2 0,1-1 12,0-1 0,0 0 0,0-1 0,0 1 1,0 0-1,0-1 0,0 0 0,0 0 0,0 0 0,0-1 0,7-1 0,-4 1 8,-1-1-1,0 0 0,0 0 0,0 0 0,0-1 1,0 1-1,0-2 0,-1 1 0,1-1 0,-1 1 1,0-1-1,0-1 0,0 1 0,-1-1 0,0 0 1,0 0-1,0 0 0,0 0 0,-1-1 0,0 0 1,0 1-1,0-1 0,-1 0 0,0-1 0,0 1 1,0 0-1,-1 0 0,1-8 0,-2 13 387,-1 2-423,0-1 0,0 1 0,0 0 0,0 0 0,0-1 0,0 1 0,1 0 0,-1 0 0,0 0 0,1 0 0,-1 0 0,0 0 1,1 0-1,0 0 0,-1 0 0,1 0 0,-1 0 0,1 0 0,0 1 0,0-1 0,0 0 0,0 2 0,-4 27-52,4-28 39,0-1-1,0 1 1,-1 0-1,1-1 0,0 1 1,1 0-1,-1-1 0,0 1 1,0 0-1,1-1 0,-1 1 1,1-1-1,-1 1 1,1 0-1,0-1 0,0 0 1,0 1-1,0-1 0,0 1 1,0-1-1,2 2 0,0-2-21,0 0-1,1 0 0,-1 0 0,0-1 0,1 1 0,-1-1 0,1 0 0,-1 0 0,6-1 0,-6 1 22,5-2-46,0 1-1,0-1 1,0 0-1,-1-1 1,1 0 0,-1 0-1,1-1 1,-1 1-1,7-6 1,-9 6 62,0-1 1,0 1-1,0-1 0,-1 0 0,1 0 0,-1 0 1,0-1-1,0 1 0,-1-1 0,1 0 1,-1 0-1,5-12 0,-4-7 1087,-6 19-105,-4 17-948,-3 11-30,2 1-1,0-1 1,1 2 0,2-1-1,1 0 1,0 1 0,2 37-1,3-20 132,-1-25-174,0 0-1,-1 0 1,-1 0 0,-1 0-1,-3 19 1,4-32 91,0-1 0,0 1 1,-1-1-1,1 0 0,-1 0 1,0 1-1,1-1 0,-1 0 0,0 0 1,-1-1-1,1 1 0,-1 0 0,1-1 1,-1 1-1,0-1 0,0 0 1,0 0-1,0 0 0,0 0 0,0-1 1,0 1-1,-1-1 0,1 0 0,0 0 1,-1 0-1,1 0 0,-1-1 1,0 1-1,-5-1 0,2 0 273,-1 1-1,1-2 1,-1 1-1,1-1 1,0 0 0,-1-1-1,-8-2 1,15 3-256,0 1 0,-1-1 0,1 0 0,0 1 0,-1-1 0,1 0 0,0 0 0,0 0 0,0 0 0,0 0 0,0 0 0,0 0 0,0 0 0,0-1-1,0 1 1,0 0 0,1 0 0,-2-2 0,2 0-49,0 1 0,-1 0 0,1 0-1,0 0 1,0 0 0,1 0 0,-1 0-1,0 0 1,1 0 0,-1 0 0,1 0-1,0 0 1,-1 0 0,1 0 0,0 1-1,0-1 1,2-2 0,2-3-61,0 1 1,0 0-1,1 0 1,0 0-1,0 1 0,0 0 1,1 0-1,-1 0 1,8-3-1,74-34-1044,-63 31 588,179-75-6421,-112 48-1100</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6:52:31.341"/>
    </inkml:context>
    <inkml:brush xml:id="br0">
      <inkml:brushProperty name="width" value="0.035" units="cm"/>
      <inkml:brushProperty name="height" value="0.035" units="cm"/>
      <inkml:brushProperty name="color" value="#004F8B"/>
    </inkml:brush>
  </inkml:definitions>
  <inkml:trace contextRef="#ctx0" brushRef="#br0">132 46 1985,'0'0'6059,"-4"0"-5419,0 0-544,4 0-80,-1 1-1,1-1 0,-1 0 0,1 0 1,0 0-1,-1 0 0,1 0 0,-1 0 0,1 0 1,-1 0-1,1 0 0,-1 0 0,1 0 1,-1 0-1,1 0 0,-1 0 0,1 0 1,-1 0-1,1-1 0,-1 1 0,1 0 0,-1 0 1,1-1-1,0 1 0,-1 0 0,1 0 1,0-1-1,-1 1 0,1 0 0,0-1 0,-1 1 1,1-1-1,0 1 0,-1-1 0,1 1 1,0 0-1,0-1 0,0 1 0,0-1 1,-1 1-1,1-1 0,0 1 0,0-1 0,0 0 1,0 0 122,0-1 1,-1 1-1,1-1 0,0 1 1,-1 0-1,1-1 1,-1 1-1,0 0 1,1-1-1,-1 1 1,0 0-1,0 0 0,0 0 1,0-1-1,0 1 1,0 0-1,0 0 1,0 0-1,0 1 1,0-1-1,0 0 0,-1 0 1,1 1-1,0-1 1,-1 1-1,1-1 1,-1 1-1,1-1 1,0 1-1,-1 0 0,1 0 1,-3-1-1,2 1-85,0 0 0,0 0-1,0 0 1,-1 0-1,1 0 1,0 1-1,0-1 1,0 1 0,0-1-1,0 1 1,0 0-1,0 0 1,0 0 0,0 0-1,0 0 1,1 0-1,-1 0 1,0 0 0,1 1-1,-1-1 1,1 1-1,-1-1 1,1 1 0,0 0-1,-2 2 1,-1 3-76,0 1 1,1-1 0,0 1-1,1 0 1,-1 0 0,1 0 0,1 0-1,0 0 1,0 1 0,0 14-1,6-22 1,0 0 0,0 0 0,1 0 0,-1-1 0,0 0 0,0 0 0,7-1 0,-7 1 36,-1 0 21,-1 1 1,1-1 0,0 0-1,-1-1 1,1 1 0,0-1-1,-1 1 1,1-1 0,-1 0-1,1-1 1,-1 1 0,1 0-1,-1-1 1,0 0 0,6-4-1,-7 3 8,0 0 0,0 0 0,0 0 0,0-1 0,-1 1-1,1-1 1,-1 1 0,0-1 0,0 1 0,-1-1 0,1 0 0,-1 1-1,1-1 1,-1 0 0,-1-6 0,1 8-53,1-1 0,-1 1 0,0 0 0,0 0 0,0 0 0,0-1 0,0 1-1,-1 0 1,1 0 0,-1 0 0,0 0 0,1 0 0,-1 0 0,0 0 0,0 0 0,0 0 0,0 0 0,-1 0-1,1 0 1,0 1 0,-4-4 0,1 4 1,-1-1 0,0 1-1,1 0 1,-1 0 0,0 0-1,0 1 1,1 0 0,-1 0-1,-6 0 1,8 0 31,2 1-24,0-1 1,-1 1 0,1 0 0,0-1-1,0 1 1,0 0 0,0 0-1,0-1 1,0 1 0,0 0 0,0 0-1,0 0 1,0 0 0,0 0-1,1 1 1,-1-1 0,0 0 0,1 0-1,-1 0 1,1 1 0,-1-1-1,1 0 1,0 1 0,-1-1 0,1 0-1,0 1 1,0-1 0,0 2 0,-3 41-157,3-43 138,1 0 0,-1 1 0,0-1 0,1 0 1,-1 0-1,1 1 0,-1-1 0,1 0 0,0 0 0,-1 0 0,1 0 0,0 0 1,0 0-1,0 0 0,0 0 0,0 0 0,0-1 0,0 1 0,0 0 1,0 0-1,0-1 0,0 1 0,0-1 0,1 1 0,-1-1 0,0 1 1,2-1-1,-1 1 44,0-1 0,1 1-1,-1-1 1,1 1 0,-1-1 0,0 0 0,1 0 0,-1 0 0,1 0 0,-1-1 0,0 1 0,1-1 0,-1 1 0,0-1 0,4-1-1,-4-1-20,-1 0-1,0 0 0,0 0 1,0-1-1,0 1 0,-1 0 0,1 0 1,-1-1-1,0 1 0,1 0 0,-2 0 1,1-1-1,0 1 0,-1-4 1,0-5-216,1 12 173,-34 1 427,33 0-387,0 0 1,-1 0 0,1 0 0,0 1 0,0-1 0,0 0 0,1 0 0,-1 1 0,0-1 0,0 1 0,1-1 0,-1 1-1,1-1 1,-1 1 0,1-1 0,0 1 0,-1 0 0,1 2 0,0 35-81,0-26-55,6-12 86,0 1 0,0-2 0,0 1-1,0-1 1,0 1 0,11-2 0,-10 0 193,-5 1-134,0 0-1,0-1 1,0 1-1,0-1 1,-1 0 0,1 1-1,0-1 1,0 0-1,-1 0 1,1 0 0,-1-1-1,1 1 1,-1 0-1,1 0 1,-1-1-1,0 1 1,1-1 0,-1 1-1,0-1 1,0 0-1,0 1 1,0-1 0,-1 0-1,1 0 1,1-3-1,0-1-43,0-1 0,0 0-1,-1 0 1,0 0-1,1-13 1,-2 19-100,-3 1 144,0 0 0,0 0 1,0 0-1,0 0 0,0 1 0,0 0 0,0-1 0,0 1 0,0 0 0,0 0 0,1 0 0,-1 1 0,0-1 0,1 1 1,-1-1-1,1 1 0,-1 0 0,1 0 0,0 0 0,0 0 0,0 0 0,0 1 0,-2 2 0,0 0-46,1-1-1,0 1 1,0-1-1,0 1 1,0 0-1,1 0 1,0 0 0,0 0-1,0 1 1,1-1-1,0 1 1,-1 5-1,44-11 197,-41-1-156,1 1 0,-1 0-1,0-1 1,1 1 0,-1-1 0,0 0-1,0 1 1,0-1 0,1 0 0,-1 1-1,0-1 1,0 0 0,0 0-1,0 0 1,0 0 0,-1 0 0,1 0-1,0 0 1,0-1 0,-1 1-1,1 0 1,-1 0 0,2-3 0,3-31-120,-6 34 124,0 0 1,0 0 0,0 1-1,0-1 1,0 0 0,0 1 0,0-1-1,0 1 1,0-1 0,0 1-1,-1 0 1,1-1 0,0 1-1,0 0 1,0 0 0,-1 0 0,1 0-1,0 0 1,0 0 0,0 0-1,-1 0 1,1 1 0,0-1 0,0 0-1,0 1 1,0-1 0,-1 1-1,1-1 1,0 1 0,0-1-1,0 1 1,0 0 0,0 0 0,0-1-1,1 1 1,-1 0 0,-1 1-1,2-1-119,1-1 0,-1 1 0,0-1 0,0 1 0,1-1 0,-1 1 0,0-1 0,1 1 0,-1-1 0,0 0 0,1 1-1,-1-1 1,1 0 0,-1 1 0,1-1 0,-1 0 0,1 1 0,-1-1 0,1 0 0,-1 0 0,1 0 0,-1 0 0,1 1 0,-1-1-1,1 0 1,0 0 0,-1 0 0,1 0 0,-1 0 0,1 0 0,-1 0 0,1-1 0,-1 1 0,1 0 0,-1 0 0,1 0 0,0 0-1,-1-1 1,1 1 0,26-9-4067,-26 9 3563,6-1-3904</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6:52:34.025"/>
    </inkml:context>
    <inkml:brush xml:id="br0">
      <inkml:brushProperty name="width" value="0.035" units="cm"/>
      <inkml:brushProperty name="height" value="0.035" units="cm"/>
      <inkml:brushProperty name="color" value="#004F8B"/>
    </inkml:brush>
  </inkml:definitions>
  <inkml:trace contextRef="#ctx0" brushRef="#br0">121 116 1281,'0'0'14011,"-6"-46"-10369,-17 39-3458,19 6-210,0 0-1,1 0 0,-1 0 0,0 0 1,0 1-1,0-1 0,-7 1 1,9 0 7,0 0 0,1 0 0,-1 0 1,0 0-1,1 0 0,-1 0 0,1 1 0,-1-1 1,0 0-1,1 1 0,-1-1 0,1 1 0,-1 0 1,1 0-1,-1-1 0,1 1 0,0 0 1,-1 0-1,1 0 0,-2 2 0,2 0-48,0 0-1,-1-1 0,1 1 1,1 0-1,-1 0 1,0 0-1,1 0 0,0 0 1,-1 0-1,1 0 0,1 4 1,-1-6-227,32 0-1501,-25 0 1922,-1-1 0,1 0 0,0 0 0,0 0 1,11-3-1,-17 3-111,-1-1 1,1 0-1,0 1 0,0-1 1,0 0-1,-1 0 1,1 1-1,0-1 0,-1 0 1,1 0-1,0 0 0,-1 0 1,1 0-1,-1 0 1,0 0-1,1 0 0,-1 0 1,0 0-1,0 0 1,1 0-1,-1 0 0,0 0 1,0-2-1,0-32 4,0 26-169,-1 8 139,1 0-1,0 0 1,-1 0-1,1 1 1,-1-1 0,1 0-1,-1 0 1,0 0-1,1 0 1,-1 1 0,0-1-1,1 0 1,-1 0 0,0 1-1,0-1 1,0 1-1,0-1 1,1 1 0,-1-1-1,0 1 1,0-1-1,0 1 1,0 0 0,0 0-1,0-1 1,0 1-1,0 0 1,0 0 0,0 0-1,-2 0 1,-37-1 245,34 1-244,5 0-8,0 1 1,0-1 0,1 0-1,-1 0 1,0 1-1,1-1 1,-1 1 0,0-1-1,1 1 1,-1-1-1,1 1 1,-1-1-1,1 1 1,-1-1 0,1 1-1,-1 0 1,1-1-1,0 1 1,-1 0-1,1-1 1,0 1 0,-1 0-1,1-1 1,0 1-1,0 0 1,0 0-1,0-1 1,-1 1 0,1 0-1,0 0 1,1 1-1,-1 35-103,1-23-69,-1-13 174,1 0-1,0 0 1,0 0-1,-1 0 1,1 0 0,0 0-1,0 0 1,0-1 0,0 1-1,0 0 1,0-1 0,0 1-1,0-1 1,0 1 0,1-1-1,-1 0 1,0 1 0,0-1-1,0 0 1,1 0 0,-1 0-1,0 0 1,0 0 0,2 0-1,34 2 235,-35-2-148,-1 0-48,0-1 0,0 1 0,1 0 0,-1 0 0,0-1 0,0 1 0,1-1 0,-1 1-1,0-1 1,0 1 0,0-1 0,0 0 0,0 0 0,0 0 0,0 1 0,0-1 0,0 0-1,0 0 1,0 0 0,0 0 0,-1 0 0,1-1 0,0 1 0,-1 0 0,1 0-1,-1 0 1,0-1 0,1 1 0,-1 0 0,0 0 0,0-1 0,1 0 0,1-53 55,-2 40-170,-1 14 76,0 0-1,-1 0 1,1 0-1,0 1 0,0-1 1,0 0-1,-1 1 1,1-1-1,0 0 1,-1 1-1,1 0 1,0-1-1,-1 1 1,1 0-1,0 0 1,-1 0-1,1 0 1,-1 0-1,1 0 0,-3 0 1,-32 3 94,33-2-85,0 0 0,0 0 0,0 0 0,1 1 1,-1-1-1,1 1 0,-1 0 0,1 0 0,0 0 1,-1 0-1,1 0 0,0 0 0,0 1 0,1-1 0,-1 1 1,0-1-1,1 1 0,0 0 0,-1 0 0,1-1 1,0 1-1,-1 6 0,0 4-111,0 0 0,0 0 0,2 25-1,0-33 31,0-5 77,1 1 0,0 0 0,0-1 0,0 1 0,0 0 0,0-1 0,0 1 0,0-1 0,0 0 0,0 1 0,1-1 0,-1 0 0,0 1 0,0-1 0,0 0 0,0 0 0,0 0 0,1 0 0,1-1 0,33 2 447,-29-2-308,-6 2-111,1-1 1,0-1-1,0 1 0,0 0 1,0 0-1,-1-1 0,1 1 0,0-1 1,0 1-1,-1-1 0,1 0 0,-1 0 1,1 0-1,0 1 0,-1-2 1,1 1-1,-1 0 0,0 0 0,1 0 1,-1-1-1,0 1 0,0-1 0,0 1 1,0-1-1,0 1 0,0-1 0,0 1 1,-1-1-1,1 0 0,0-2 1,1-5-6,-1 1 1,1-1 0,-2 0 0,1 1 0,-2-11-1,1 4-189,-3 14 172,0-1 0,0 1 0,-1 0 1,1 0-1,0 0 0,0 1 0,0-1 0,-1 1 0,1-1 0,0 1 1,-1 0-1,1 0 0,0 1 0,-1-1 0,1 1 0,-5 1 0,5 2-27,1-1 0,0 1 0,0 0 0,0 0-1,0 0 1,1 0 0,0 0 0,0 0 0,0 0 0,0 0-1,0 1 1,1-1 0,0 0 0,0 0 0,0 1 0,2 6-1,2-9 57,1-1 0,0 0 0,-1 0 0,1-1-1,0 1 1,0-1 0,-1 0 0,1 0 0,0-1-1,0 1 1,8-3 0,-9 0 1,-1 0 1,1-1-1,0 1 1,-1-1-1,0 0 0,0 0 1,0 0-1,0 0 1,0 0-1,2-8 0,-1-12-2356,-7 24-593,-12 0-1659</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6:52:39.134"/>
    </inkml:context>
    <inkml:brush xml:id="br0">
      <inkml:brushProperty name="width" value="0.035" units="cm"/>
      <inkml:brushProperty name="height" value="0.035" units="cm"/>
      <inkml:brushProperty name="color" value="#004F8B"/>
    </inkml:brush>
  </inkml:definitions>
  <inkml:trace contextRef="#ctx0" brushRef="#br0">0 0 14871,'3126'0'0</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6:52:43.034"/>
    </inkml:context>
    <inkml:brush xml:id="br0">
      <inkml:brushProperty name="width" value="0.035" units="cm"/>
      <inkml:brushProperty name="height" value="0.035" units="cm"/>
      <inkml:brushProperty name="color" value="#004F8B"/>
    </inkml:brush>
  </inkml:definitions>
  <inkml:trace contextRef="#ctx0" brushRef="#br0">0 702 17856,'30'-702'0</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6:52:45.711"/>
    </inkml:context>
    <inkml:brush xml:id="br0">
      <inkml:brushProperty name="width" value="0.035" units="cm"/>
      <inkml:brushProperty name="height" value="0.035" units="cm"/>
      <inkml:brushProperty name="color" value="#004F8B"/>
    </inkml:brush>
  </inkml:definitions>
  <inkml:trace contextRef="#ctx0" brushRef="#br0">0 0 12503,'3455'86'0</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6:52:57.860"/>
    </inkml:context>
    <inkml:brush xml:id="br0">
      <inkml:brushProperty name="width" value="0.035" units="cm"/>
      <inkml:brushProperty name="height" value="0.035" units="cm"/>
      <inkml:brushProperty name="color" value="#004F8B"/>
    </inkml:brush>
  </inkml:definitions>
  <inkml:trace contextRef="#ctx0" brushRef="#br0">0 4 880,'0'0'2097,"0"-4"-1520</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6:52:59.726"/>
    </inkml:context>
    <inkml:brush xml:id="br0">
      <inkml:brushProperty name="width" value="0.035" units="cm"/>
      <inkml:brushProperty name="height" value="0.035" units="cm"/>
      <inkml:brushProperty name="color" value="#004F8B"/>
    </inkml:brush>
  </inkml:definitions>
  <inkml:trace contextRef="#ctx0" brushRef="#br0">17 0 15378,'-17'3489'0</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6:53:04.168"/>
    </inkml:context>
    <inkml:brush xml:id="br0">
      <inkml:brushProperty name="width" value="0.035" units="cm"/>
      <inkml:brushProperty name="height" value="0.035" units="cm"/>
      <inkml:brushProperty name="color" value="#004F8B"/>
    </inkml:brush>
  </inkml:definitions>
  <inkml:trace contextRef="#ctx0" brushRef="#br0">50 179 272,'0'0'1529,"-1"-5"-1718,-3-14 6042,3 19-5853,1 0 0,-1-1 0,0 1 1,1 0-1,-1 0 0,0 0 0,0-1 0,1 1 1,-1 0-1,1-1 0,-1 1 0,0-1 0,1 1 1,-1 0-1,1-1 0,-1 1 0,1-1 0,-1 0 1,1 1-1,-1-1 0,1 1 0,0-1 0,-1 0 1,1 1-1,0-1 0,-1 0 0,1 1 1,0-1-1,0 0 0,0 0 0,-9-15-345,8 15 346,1 0-1,-1 0 1,0 1 0,1-1-1,-1 0 1,1 0 0,-1 0-1,1 0 1,-1 0 0,1 0-1,0 0 1,0 0 0,-1 0-1,1 0 1,0 0 0,0 0-1,0 0 1,0 0 0,0-2-1,-1 0-13,0 2 231,-1 0 0,1-1 0,0 1 0,0-1 0,0 0 0,0 1 0,0-1 0,0 0 0,1 0 0,-1 1 0,0-1 0,1 0 0,-1-2 0,1-2 3944,86 8-3483,-35 0-601,1-2 0,-1-2 1,59-11-1,-19 0 47,1 4-1,168 4 0,-15 2 197,11 2-146,5-1-11,-195 3-135,-45 1 237,1-2 0,38-4 0,-91-1-206,8 0-56,-49-6-33,37 8 53,34 3 24,20 1-4421,-4 1 1444,-7-1-1738</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6:56:07.763"/>
    </inkml:context>
    <inkml:brush xml:id="br0">
      <inkml:brushProperty name="width" value="0.035" units="cm"/>
      <inkml:brushProperty name="height" value="0.035" units="cm"/>
      <inkml:brushProperty name="color" value="#004F8B"/>
    </inkml:brush>
  </inkml:definitions>
  <inkml:trace contextRef="#ctx0" brushRef="#br0">133 15 2561,'0'0'6366,"0"-14"2649,1 80-8901,3 0 1,13 70 0,-9-89 174,-3-1 0,0 55 0,-4-69-73,9 48-1,-5-49 15,1 47 0,-1-32 258,-5-46-283,1 5-973,-1-4 649,0-1 0,1 0 0,-1 0 1,0 1-1,0-1 0,0 0 0,1 0 0,-1 1 0,0-1 0,0 0 0,1 0 1,-1 0-1,0 0 0,1 1 0,-1-1 0,0 0 0,0 0 0,1 0 0,-1 0 1,0 0-1,1 0 0,-1 0 0,0 0 0,1 0 0,-1 0 0,0 0 0,1 0 0,-1 0 1,0 0-1,1 0 0,-1 0 0,0 0 0,1 0 0,-1 0 0,0-1 0,0 1 1,1 0-1,-1 0 0,0 0 0,1 0 0,-1-1 0,0 1 0,0 0 0,0 0 0,1-1 1,-1 1-1,0 0 0,0 0 0,0-1 0,11-16-3781,-5-14-1951</inkml:trace>
  <inkml:trace contextRef="#ctx0" brushRef="#br0" timeOffset="1007.88">151 94 704,'0'0'3679,"0"-6"-3084,-2-28 1259,-1-15 5088,-15 50-6141,6 9-762,1-1 0,0 2 0,0 0 0,1 0 0,0 1 0,1 0 0,0 0 0,-11 23 0,-1-2 95,17-25 177,8-10-133,20-23-91,32-44-119,-53 63 20,1 0 0,0 1 0,0-1-1,1 1 1,0 0 0,0 0-1,0 1 1,11-9 0,-14 12 2,0 0 0,0 1 0,0-1 1,0 0-1,0 1 0,0-1 1,0 1-1,0 0 0,0-1 0,0 1 1,1 0-1,-1 0 0,0 0 0,0 1 1,0-1-1,0 0 0,0 1 0,0 0 1,0-1-1,0 1 0,0 0 0,0 0 1,0 0-1,-1 0 0,1 0 0,0 0 1,0 1-1,-1-1 0,1 1 0,-1-1 1,0 1-1,3 2 0,3 7-19,1-1 0,-1 1 0,-1 0-1,0 1 1,5 13 0,5 10-2435,3-2-3786,-10-20 1952</inkml:trace>
  <inkml:trace contextRef="#ctx0" brushRef="#br0" timeOffset="1606.42">494 168 2113,'0'0'6670,"-7"-2"-5544,-3-2-592,-8-1-4,-1 3 4787,36-1-5661,-14 2 311,115-20-299,-40 5-6031,-58 8-870</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6:56:12.032"/>
    </inkml:context>
    <inkml:brush xml:id="br0">
      <inkml:brushProperty name="width" value="0.035" units="cm"/>
      <inkml:brushProperty name="height" value="0.035" units="cm"/>
      <inkml:brushProperty name="color" value="#004F8B"/>
    </inkml:brush>
  </inkml:definitions>
  <inkml:trace contextRef="#ctx0" brushRef="#br0">2473 596 1713,'0'0'4661,"-27"-20"82,27 20-4696,0 0 0,0 0 0,0 0 0,0 0 0,-1 0 1,1 0-1,0 0 0,0 0 0,0 0 0,0-1 0,0 1 0,0 0 0,0 0 0,0 0 0,-1 0 0,1 0 0,0 0 0,0 0 0,0 0 1,0 0-1,0 0 0,0 0 0,0 0 0,-1 0 0,1 0 0,0 0 0,0 0 0,0 0 0,0 0 0,0 0 0,0 0 0,0 0 0,-1 0 1,1 0-1,0 0 0,0 1 0,0-1 0,0 0 0,0 0 0,0 0 0,0 0 0,0 0 0,0 0 0,-1 0 0,1 0 0,0 0 0,0 1 1,0-1-1,0 0 0,0 0 0,0 0 0,0 0 0,0 0 0,0 0 0,0 0 0,0 1 0,0-1 0,0 0 0,0 0 0,0 0 0,0 0 1,-2 15 596,1 25-1232,1-35 855,0 43-181,2 0 1,3 1 0,14 69-1,6-12-6,44 158 347,-67-257-212,0 0 0,0 0 0,-1 0-1,0 0 1,0 9 0,-24-32-63,6 6-145,1-1 1,0-1-1,1-1 0,1 0 1,0-1-1,0-1 0,-17-24 1,71 70-579,-24-15 581,-5-4-12,0-2 1,22 17-1,-30-25 10,-1 0 1,0-1-1,1 1 0,-1-1 1,1 0-1,-1 1 1,1-1-1,-1 0 0,1-1 1,0 1-1,0-1 0,-1 1 1,1-1-1,0 0 1,0 0-1,0 0 0,-1 0 1,1 0-1,0-1 0,0 1 1,4-2-1,-3-1 1,-1 1 0,0-1 0,0 1 0,0-1 1,0 0-1,0 0 0,-1-1 0,1 1 0,-1 0 0,0-1 0,3-6 0,21-48-118,-23 48 37,11-32-1160,-12 31-429,1 1-1,1-1 0,9-19 1,-8 20-2749</inkml:trace>
  <inkml:trace contextRef="#ctx0" brushRef="#br0" timeOffset="1061.7">2941 904 3009,'0'0'7142,"0"-1"-6871,0 0-1,0 1 1,1-1 0,-1 0-1,0 0 1,0 0-1,0 0 1,1 0-1,-1 1 1,1-1 0,-1 0-1,0 0 1,1 1-1,-1-1 1,1 0-1,0 0 1,-1 1 0,1-1-1,-1 1 1,1-1-1,0 1 1,0-1-1,0 0 1,50-13-398,42-9-1443,-31 17-7418,-56 6 4917</inkml:trace>
  <inkml:trace contextRef="#ctx0" brushRef="#br0" timeOffset="1417.88">3004 800 3121,'0'0'7623,"-7"-8"-6564,7 8-1029,0 0-1,0 0 1,0-1-1,0 1 1,0 0-1,0 0 1,0 0-1,0 0 0,0 0 1,0-1-1,0 1 1,0 0-1,0 0 1,0 0-1,0 0 1,0 0-1,0-1 1,-1 1-1,1 0 1,0 0-1,0 0 0,0 0 1,0 0-1,0 0 1,0 0-1,0 0 1,-1 0-1,1-1 1,0 1-1,0 0 1,0 0-1,0 0 1,0 0-1,-1 0 0,1 0 1,0 0-1,0 0 1,0 0-1,0 0 1,0 0-1,-1 0 1,1 0-1,0 0 1,0 0-1,0 0 1,0 0-1,-1 1 0,1-1 1,0 0-1,0 0 1,0 0-1,0 0 1,0 0-1,0 0 1,-1 0-1,1 0 1,0 0-1,0 1 1,0-1-1,0 0 0,0 0 1,0 0-1,0 0 1,0 1-1,3 72-209,19 110-1,-4-75-2930,-17-103 2864,8 42-3226,0-3-1804</inkml:trace>
  <inkml:trace contextRef="#ctx0" brushRef="#br0" timeOffset="2951.99">2736 347 3378,'0'0'5984,"-11"-5"-2476,184-20-3270,214-3 1,93-11-180,-315 13-35,-164 26 1,-1 0 0,0 0 0,1 1 0,-1-1 0,0 0 0,1 0 0,-1 0 0,0 0 0,1 0 0,-1 0-1,0 0 1,0 0 0,1 0 0,-1 0 0,0 0 0,1 0 0,-1 0 0,0 0 0,1-1 0,-1 1 0,0 0 0,1 0 0,-1 0 0,0 0 0,0 0 0,1-1 0,-1 1-1,0 0 1,0 0 0,1-1 0,-1 1 0,0 0 0,0 0 0,0-1 0,1 1 0,-1 0 0,0 0 0,0-1 0,0 1 0,0 0 0,0-1 0,0 1 0,0 0-1,0-1 1,0 1 0,0 0 0,0-1 0,0 1 0,0-1 0,-17-10 193,-30-5-381,22 8 161,-1 2 0,0 1 0,-48-4 0,73 9-11,42 16-852,34 5 634,-58-18 62,-1 1 0,0 0 0,29 13 0,-43-17 161,-1 1-1,1 0 0,-1 0 1,1 0-1,-1 0 1,1 0-1,-1 0 0,0 1 1,0-1-1,1 0 1,-1 1-1,0-1 1,0 0-1,0 1 0,0 0 1,-1-1-1,1 1 1,0-1-1,-1 1 0,1 0 1,-1 0-1,1 2 1,-1-1-2,0 1 0,0-1 0,-1 1 0,1-1 0,-1 1 0,0-1 1,0 0-1,0 1 0,0-1 0,-3 6 0,-6 7 2,0-1 0,0-1-1,-20 22 1,21-26 19,-97 120-2020,79-95-990</inkml:trace>
  <inkml:trace contextRef="#ctx0" brushRef="#br0" timeOffset="3609.92">4291 138 2353,'0'0'8660,"-4"-2"-7481,-9-4-534,-1-2 2835,17 9-3496,-1-1 0,1 0 0,0 0 0,-1-1 0,1 1 0,-1 0 0,1-1 0,-1 0 0,6-1 0,3-1 21,92-19-2049,-35 6-4975,-62 13 3298</inkml:trace>
  <inkml:trace contextRef="#ctx0" brushRef="#br0" timeOffset="3915.3">4327 13 2177,'0'0'6419,"-3"-2"-5779,-8-7-280,8 7-229,3 5-123,-1 42 110,3 0 1,10 64-1,-5-63-772,3 70 1,-9-57-3136</inkml:trace>
  <inkml:trace contextRef="#ctx0" brushRef="#br0" timeOffset="5079.59">1921 441 3217,'0'0'6652,"-6"-3"-5999,-14-1-40,0 0 0,0 1 0,0 1 1,-32 1-1,-93 8 320,-8 13-898,-237 62-1,234-45-60,-5 7-1030,155-40-468</inkml:trace>
  <inkml:trace contextRef="#ctx0" brushRef="#br0" timeOffset="5683.05">807 390 4066,'0'0'6333,"-1"-4"-5839,-5-13-104,4 12-129,-8 8-234,-5 15-6,1 0 0,1 0 0,-14 28 0,-5 6 63,21-36-70,0 1 1,-10 24 0,19-37-19,0 1 1,0 0 0,1 0-1,-1 0 1,1 1 0,0-1-1,0 0 1,1 0 0,0 1-1,0-1 1,0 0 0,0 0-1,3 10 1,-2-12 6,1-1 0,-1 1 1,1-1-1,-1 0 0,1 0 0,0 1 0,0-1 0,0 0 1,0-1-1,1 1 0,-1 0 0,0-1 0,1 1 1,-1-1-1,1 0 0,-1 0 0,1 0 0,0 0 0,0 0 1,-1 0-1,4 0 0,64 8 59,-64-9-66,63 1-281,5 1-4670,-60-2 1148</inkml:trace>
  <inkml:trace contextRef="#ctx0" brushRef="#br0" timeOffset="6170.45">1 667 4626,'0'0'9653,"13"-10"-9525,23-8-128,17-5 16,19-5 0,8 0-16,9-2-48,-4-1-2914,-10 3-4545</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7:07:15.716"/>
    </inkml:context>
    <inkml:brush xml:id="br0">
      <inkml:brushProperty name="width" value="0.035" units="cm"/>
      <inkml:brushProperty name="height" value="0.035" units="cm"/>
      <inkml:brushProperty name="color" value="#004F8B"/>
    </inkml:brush>
  </inkml:definitions>
  <inkml:trace contextRef="#ctx0" brushRef="#br0">0 0 19743,'0'450'0,"1788"-450"0,-1788-450 0,-1788 450 0</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7:07:20.465"/>
    </inkml:context>
    <inkml:brush xml:id="br0">
      <inkml:brushProperty name="width" value="0.035" units="cm"/>
      <inkml:brushProperty name="height" value="0.035" units="cm"/>
      <inkml:brushProperty name="color" value="#004F8B"/>
    </inkml:brush>
  </inkml:definitions>
  <inkml:trace contextRef="#ctx0" brushRef="#br0">0 58 21184,'3451'62'0,"-3679"-181"0,456 238 0,-460-8 0</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7:07:24.607"/>
    </inkml:context>
    <inkml:brush xml:id="br0">
      <inkml:brushProperty name="width" value="0.035" units="cm"/>
      <inkml:brushProperty name="height" value="0.035" units="cm"/>
      <inkml:brushProperty name="color" value="#004F8B"/>
    </inkml:brush>
  </inkml:definitions>
  <inkml:trace contextRef="#ctx0" brushRef="#br0">0 0 21545,'0'524'0,"1798"-524"0,-1798-524 0,-1798 524 0</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7:07:49.288"/>
    </inkml:context>
    <inkml:brush xml:id="br0">
      <inkml:brushProperty name="width" value="0.035" units="cm"/>
      <inkml:brushProperty name="height" value="0.035" units="cm"/>
      <inkml:brushProperty name="color" value="#004F8B"/>
    </inkml:brush>
  </inkml:definitions>
  <inkml:trace contextRef="#ctx0" brushRef="#br0">0 0 20184,'0'497'0,"1755"-497"0,-1755-497 0,-1755 497 0</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7:07:55.613"/>
    </inkml:context>
    <inkml:brush xml:id="br0">
      <inkml:brushProperty name="width" value="0.035" units="cm"/>
      <inkml:brushProperty name="height" value="0.035" units="cm"/>
      <inkml:brushProperty name="color" value="#004F8B"/>
    </inkml:brush>
  </inkml:definitions>
  <inkml:trace contextRef="#ctx0" brushRef="#br0">0 0 21243,'0'449'0,"1713"-449"0,-1713-449 0,-1713 449 0</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7:08:00.258"/>
    </inkml:context>
    <inkml:brush xml:id="br0">
      <inkml:brushProperty name="width" value="0.035" units="cm"/>
      <inkml:brushProperty name="height" value="0.035" units="cm"/>
      <inkml:brushProperty name="color" value="#004F8B"/>
    </inkml:brush>
  </inkml:definitions>
  <inkml:trace contextRef="#ctx0" brushRef="#br0">0 0 20637,'0'598'0,"1830"-598"0,-1830-598 0,-1830 598 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7:08:08.635"/>
    </inkml:context>
    <inkml:brush xml:id="br0">
      <inkml:brushProperty name="width" value="0.035" units="cm"/>
      <inkml:brushProperty name="height" value="0.035" units="cm"/>
      <inkml:brushProperty name="color" value="#004F8B"/>
    </inkml:brush>
  </inkml:definitions>
  <inkml:trace contextRef="#ctx0" brushRef="#br0">1 1 2913,'0'0'15357,"25"30"-15301,13 18 393,2-1-1,2-2 1,80 66 0,-121-110-443,-1-1 0,0 0 0,1 0-1,-1 0 1,0 0 0,1 0 0,-1 0-1,0 0 1,1 0 0,-1 0 0,0 0 0,1 0-1,-1 0 1,1 0 0,-1 0 0,0 0 0,0-1-1,1 1 1,-1 0 0,0 0 0,1 0-1,-1 0 1,0-1 0,1 1 0,-1 0 0,0 0-1,0-1 1,1 1 0,-1 0 0,0 0-1,0-1 1,0 1 0,0 0 0,1-1 0,-1 1-1,0 0 1,0 0 0,0-1 0,0 1 0,0 0-1,0-1 1,0 1 0,0-1 0,0 1-1,0 0 1,0-1 0,7-32 592,-3-37 272,-4 27-860,0 43-12,0 37-513,-5 71 563,5-107-27,0 0-1,0 1 1,0-1 0,0 0 0,0 0-1,0 1 1,0-1 0,0 0 0,-1 0 0,1 0-1,0 1 1,-1-1 0,1 0 0,-1 0 0,1 0-1,-1 0 1,0 0 0,1 0 0,-1 0-1,0 0 1,0 0 0,0 0 0,0 0 0,0 0-1,0-1 1,-1 2 0,-29-1 847,14-2-702,0 0-174,0 1-1,0 1 1,0 1 0,0 0-1,1 1 1,-33 10 0,33-8-1864,5-3-6651</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7:08:10.865"/>
    </inkml:context>
    <inkml:brush xml:id="br0">
      <inkml:brushProperty name="width" value="0.035" units="cm"/>
      <inkml:brushProperty name="height" value="0.035" units="cm"/>
      <inkml:brushProperty name="color" value="#004F8B"/>
    </inkml:brush>
  </inkml:definitions>
  <inkml:trace contextRef="#ctx0" brushRef="#br0">0 569 18919,'1460'-569'0</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3-29T17:08:13.196"/>
    </inkml:context>
    <inkml:brush xml:id="br0">
      <inkml:brushProperty name="width" value="0.035" units="cm"/>
      <inkml:brushProperty name="height" value="0.035" units="cm"/>
      <inkml:brushProperty name="color" value="#004F8B"/>
    </inkml:brush>
  </inkml:definitions>
  <inkml:trace contextRef="#ctx0" brushRef="#br0">0 0 3458,'0'0'8019,"9"3"-2664,30 12-4237,-12-6-644,-1-2 1,1 0 0,1-2 0,42 3 0,-69-8-480,0 1 15,0 0-1,-1-1-1,0 1 1,0-1-1,1 1 1,-1-1-1,0 1 0,0-1 1,0 1-1,1-1 1,-1 1-1,0-1 1,0 1-1,0-1 1,0 1-1,0-1 0,0 1 1,0-1-1,0 1 1,0-1-1,-1 1 1,1-1-1,0 1 1,0-1-1,0 1 0,0-1 1,-1 0-1,1 1 1,0-1-1,-1 1 1,1-1-1,0 1 1,-1-1-1,1 0 1,0 1-1,-1-1 0,1 0 1,-1 1-1,1-1 1,0 0-1,-2 1 1,-21 19-34,18-17 58,-79 87-14,63-65 2,20-24-22,1-1 1,0 1 1,0-1 0,0 1 0,0-1 0,-1 1 0,1-1 0,0 1-1,0-1 1,0 1 0,-1-1 0,1 0 0,0 1 0,-1-1 0,1 0-1,0 1 1,-1-1 0,1 0 0,0 1 0,-1-1 0,1 0-1,-1 1 1,1-1 0,0 0 0,-1 0 0,1 0 0,-1 0 0,1 1-1,-1-1 1,0 0 0,0 0 13,10-12-9373,-1-3-427</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6F3A-28DF-4558-998C-F2C26151F8E8}">
  <sheetPr>
    <tabColor theme="5" tint="0.39997558519241921"/>
  </sheetPr>
  <dimension ref="A1:M501"/>
  <sheetViews>
    <sheetView topLeftCell="A469" zoomScale="115" zoomScaleNormal="115" workbookViewId="0">
      <selection activeCell="O23" sqref="O23"/>
    </sheetView>
  </sheetViews>
  <sheetFormatPr defaultRowHeight="14.25" x14ac:dyDescent="0.45"/>
  <cols>
    <col min="1" max="1" width="15.53125" bestFit="1" customWidth="1"/>
    <col min="2" max="2" width="11.1328125" bestFit="1" customWidth="1"/>
    <col min="3" max="3" width="9.3984375" bestFit="1" customWidth="1"/>
    <col min="4" max="4" width="8.73046875" bestFit="1" customWidth="1"/>
    <col min="5" max="5" width="7.6640625" bestFit="1" customWidth="1"/>
    <col min="6" max="6" width="9.3984375" bestFit="1" customWidth="1"/>
    <col min="7" max="7" width="11.1328125" bestFit="1" customWidth="1"/>
    <col min="8" max="8" width="15.6640625" bestFit="1" customWidth="1"/>
    <col min="9" max="9" width="5.796875" bestFit="1" customWidth="1"/>
    <col min="10" max="10" width="8.46484375" bestFit="1" customWidth="1"/>
    <col min="11" max="11" width="8.19921875" bestFit="1" customWidth="1"/>
    <col min="12" max="12" width="18.33203125" bestFit="1" customWidth="1"/>
    <col min="13" max="13" width="12.86328125" bestFit="1" customWidth="1"/>
    <col min="14" max="14" width="17.265625" bestFit="1" customWidth="1"/>
    <col min="15" max="15" width="18.59765625" bestFit="1" customWidth="1"/>
  </cols>
  <sheetData>
    <row r="1" spans="1:13" x14ac:dyDescent="0.45">
      <c r="A1" t="s">
        <v>83</v>
      </c>
      <c r="B1" t="s">
        <v>84</v>
      </c>
      <c r="C1" t="s">
        <v>85</v>
      </c>
      <c r="D1" t="s">
        <v>54</v>
      </c>
      <c r="E1" t="s">
        <v>86</v>
      </c>
      <c r="F1" t="s">
        <v>87</v>
      </c>
      <c r="G1" t="s">
        <v>88</v>
      </c>
      <c r="H1" t="s">
        <v>89</v>
      </c>
      <c r="I1" t="s">
        <v>55</v>
      </c>
      <c r="J1" t="s">
        <v>90</v>
      </c>
      <c r="K1" t="s">
        <v>91</v>
      </c>
      <c r="L1" t="s">
        <v>56</v>
      </c>
      <c r="M1" t="s">
        <v>92</v>
      </c>
    </row>
    <row r="2" spans="1:13" x14ac:dyDescent="0.45">
      <c r="A2" t="s">
        <v>222</v>
      </c>
      <c r="B2" t="s">
        <v>94</v>
      </c>
      <c r="C2" t="s">
        <v>121</v>
      </c>
      <c r="D2" t="s">
        <v>57</v>
      </c>
      <c r="E2" t="s">
        <v>114</v>
      </c>
      <c r="F2" t="s">
        <v>136</v>
      </c>
      <c r="G2" t="s">
        <v>105</v>
      </c>
      <c r="H2" t="s">
        <v>115</v>
      </c>
      <c r="I2">
        <v>25</v>
      </c>
      <c r="J2">
        <v>54.7</v>
      </c>
      <c r="K2">
        <v>156.53</v>
      </c>
      <c r="L2">
        <v>13</v>
      </c>
      <c r="M2">
        <v>6</v>
      </c>
    </row>
    <row r="3" spans="1:13" x14ac:dyDescent="0.45">
      <c r="A3" t="s">
        <v>134</v>
      </c>
      <c r="B3" t="s">
        <v>135</v>
      </c>
      <c r="C3" t="s">
        <v>121</v>
      </c>
      <c r="D3" t="s">
        <v>58</v>
      </c>
      <c r="E3" t="s">
        <v>103</v>
      </c>
      <c r="F3" t="s">
        <v>136</v>
      </c>
      <c r="G3" t="s">
        <v>105</v>
      </c>
      <c r="H3" t="s">
        <v>99</v>
      </c>
      <c r="I3">
        <v>22</v>
      </c>
      <c r="J3">
        <v>91.88</v>
      </c>
      <c r="K3">
        <v>175.52</v>
      </c>
      <c r="L3">
        <v>19</v>
      </c>
      <c r="M3">
        <v>3</v>
      </c>
    </row>
    <row r="4" spans="1:13" x14ac:dyDescent="0.45">
      <c r="A4" t="s">
        <v>134</v>
      </c>
      <c r="B4" t="s">
        <v>124</v>
      </c>
      <c r="C4" t="s">
        <v>121</v>
      </c>
      <c r="D4" t="s">
        <v>57</v>
      </c>
      <c r="E4" t="s">
        <v>114</v>
      </c>
      <c r="F4" t="s">
        <v>118</v>
      </c>
      <c r="G4" t="s">
        <v>105</v>
      </c>
      <c r="H4" t="s">
        <v>115</v>
      </c>
      <c r="I4">
        <v>27</v>
      </c>
      <c r="J4">
        <v>51.1</v>
      </c>
      <c r="K4">
        <v>170.34</v>
      </c>
      <c r="L4">
        <v>13</v>
      </c>
      <c r="M4">
        <v>3</v>
      </c>
    </row>
    <row r="5" spans="1:13" x14ac:dyDescent="0.45">
      <c r="A5" t="s">
        <v>134</v>
      </c>
      <c r="B5" t="s">
        <v>117</v>
      </c>
      <c r="C5" t="s">
        <v>147</v>
      </c>
      <c r="D5" t="s">
        <v>58</v>
      </c>
      <c r="E5" t="s">
        <v>103</v>
      </c>
      <c r="F5" t="s">
        <v>122</v>
      </c>
      <c r="G5" t="s">
        <v>112</v>
      </c>
      <c r="H5" t="s">
        <v>99</v>
      </c>
      <c r="I5">
        <v>33</v>
      </c>
      <c r="J5">
        <v>76.06</v>
      </c>
      <c r="K5">
        <v>181.18</v>
      </c>
      <c r="L5">
        <v>17</v>
      </c>
      <c r="M5">
        <v>6</v>
      </c>
    </row>
    <row r="6" spans="1:13" x14ac:dyDescent="0.45">
      <c r="A6" t="s">
        <v>134</v>
      </c>
      <c r="B6" t="s">
        <v>101</v>
      </c>
      <c r="C6" t="s">
        <v>113</v>
      </c>
      <c r="D6" t="s">
        <v>57</v>
      </c>
      <c r="E6" t="s">
        <v>96</v>
      </c>
      <c r="F6" t="s">
        <v>136</v>
      </c>
      <c r="G6" t="s">
        <v>112</v>
      </c>
      <c r="H6" t="s">
        <v>115</v>
      </c>
      <c r="I6">
        <v>37</v>
      </c>
      <c r="J6">
        <v>52.67</v>
      </c>
      <c r="K6">
        <v>166.52</v>
      </c>
      <c r="L6">
        <v>5</v>
      </c>
      <c r="M6">
        <v>3</v>
      </c>
    </row>
    <row r="7" spans="1:13" x14ac:dyDescent="0.45">
      <c r="A7" t="s">
        <v>134</v>
      </c>
      <c r="B7" t="s">
        <v>94</v>
      </c>
      <c r="C7" t="s">
        <v>131</v>
      </c>
      <c r="D7" t="s">
        <v>57</v>
      </c>
      <c r="E7" t="s">
        <v>111</v>
      </c>
      <c r="F7" t="s">
        <v>109</v>
      </c>
      <c r="G7" t="s">
        <v>98</v>
      </c>
      <c r="H7" t="s">
        <v>115</v>
      </c>
      <c r="I7">
        <v>21</v>
      </c>
      <c r="J7">
        <v>66.2</v>
      </c>
      <c r="K7">
        <v>162.02000000000001</v>
      </c>
      <c r="L7">
        <v>12</v>
      </c>
      <c r="M7">
        <v>0</v>
      </c>
    </row>
    <row r="8" spans="1:13" x14ac:dyDescent="0.45">
      <c r="A8" t="s">
        <v>134</v>
      </c>
      <c r="B8" t="s">
        <v>94</v>
      </c>
      <c r="C8" t="s">
        <v>142</v>
      </c>
      <c r="D8" t="s">
        <v>57</v>
      </c>
      <c r="E8" t="s">
        <v>114</v>
      </c>
      <c r="F8" t="s">
        <v>109</v>
      </c>
      <c r="G8" t="s">
        <v>98</v>
      </c>
      <c r="H8" t="s">
        <v>115</v>
      </c>
      <c r="I8">
        <v>18</v>
      </c>
      <c r="J8">
        <v>89.65</v>
      </c>
      <c r="K8">
        <v>170.26</v>
      </c>
      <c r="L8">
        <v>9</v>
      </c>
      <c r="M8">
        <v>2</v>
      </c>
    </row>
    <row r="9" spans="1:13" x14ac:dyDescent="0.45">
      <c r="A9" t="s">
        <v>134</v>
      </c>
      <c r="B9" t="s">
        <v>135</v>
      </c>
      <c r="C9" t="s">
        <v>142</v>
      </c>
      <c r="D9" t="s">
        <v>57</v>
      </c>
      <c r="E9" t="s">
        <v>111</v>
      </c>
      <c r="F9" t="s">
        <v>140</v>
      </c>
      <c r="G9" t="s">
        <v>112</v>
      </c>
      <c r="H9" t="s">
        <v>99</v>
      </c>
      <c r="I9">
        <v>25</v>
      </c>
      <c r="J9">
        <v>86.33</v>
      </c>
      <c r="K9">
        <v>154.85</v>
      </c>
      <c r="L9">
        <v>5</v>
      </c>
      <c r="M9">
        <v>2</v>
      </c>
    </row>
    <row r="10" spans="1:13" x14ac:dyDescent="0.45">
      <c r="A10" t="s">
        <v>134</v>
      </c>
      <c r="B10" t="s">
        <v>138</v>
      </c>
      <c r="C10" t="s">
        <v>121</v>
      </c>
      <c r="D10" t="s">
        <v>57</v>
      </c>
      <c r="E10" t="s">
        <v>103</v>
      </c>
      <c r="F10" t="s">
        <v>136</v>
      </c>
      <c r="G10" t="s">
        <v>98</v>
      </c>
      <c r="H10" t="s">
        <v>99</v>
      </c>
      <c r="I10">
        <v>24</v>
      </c>
      <c r="J10">
        <v>52.98</v>
      </c>
      <c r="K10">
        <v>192.61</v>
      </c>
      <c r="L10">
        <v>5</v>
      </c>
      <c r="M10">
        <v>3</v>
      </c>
    </row>
    <row r="11" spans="1:13" x14ac:dyDescent="0.45">
      <c r="A11" t="s">
        <v>134</v>
      </c>
      <c r="B11" t="s">
        <v>101</v>
      </c>
      <c r="C11" t="s">
        <v>108</v>
      </c>
      <c r="D11" t="s">
        <v>57</v>
      </c>
      <c r="E11" t="s">
        <v>114</v>
      </c>
      <c r="F11" t="s">
        <v>140</v>
      </c>
      <c r="G11" t="s">
        <v>105</v>
      </c>
      <c r="H11" t="s">
        <v>115</v>
      </c>
      <c r="I11">
        <v>33</v>
      </c>
      <c r="J11">
        <v>95.68</v>
      </c>
      <c r="K11">
        <v>171.53</v>
      </c>
      <c r="L11">
        <v>8</v>
      </c>
      <c r="M11">
        <v>10</v>
      </c>
    </row>
    <row r="12" spans="1:13" x14ac:dyDescent="0.45">
      <c r="A12" t="s">
        <v>154</v>
      </c>
      <c r="B12" t="s">
        <v>117</v>
      </c>
      <c r="C12" t="s">
        <v>131</v>
      </c>
      <c r="D12" t="s">
        <v>57</v>
      </c>
      <c r="E12" t="s">
        <v>96</v>
      </c>
      <c r="F12" t="s">
        <v>140</v>
      </c>
      <c r="G12" t="s">
        <v>112</v>
      </c>
      <c r="H12" t="s">
        <v>115</v>
      </c>
      <c r="I12">
        <v>28</v>
      </c>
      <c r="J12">
        <v>95.34</v>
      </c>
      <c r="K12">
        <v>151</v>
      </c>
      <c r="L12">
        <v>1</v>
      </c>
      <c r="M12">
        <v>1</v>
      </c>
    </row>
    <row r="13" spans="1:13" x14ac:dyDescent="0.45">
      <c r="A13" t="s">
        <v>154</v>
      </c>
      <c r="B13" t="s">
        <v>107</v>
      </c>
      <c r="C13" t="s">
        <v>131</v>
      </c>
      <c r="D13" t="s">
        <v>58</v>
      </c>
      <c r="E13" t="s">
        <v>111</v>
      </c>
      <c r="F13" t="s">
        <v>122</v>
      </c>
      <c r="G13" t="s">
        <v>98</v>
      </c>
      <c r="H13" t="s">
        <v>115</v>
      </c>
      <c r="I13">
        <v>35</v>
      </c>
      <c r="J13">
        <v>70.39</v>
      </c>
      <c r="K13">
        <v>180.2</v>
      </c>
      <c r="L13">
        <v>10</v>
      </c>
      <c r="M13">
        <v>7</v>
      </c>
    </row>
    <row r="14" spans="1:13" x14ac:dyDescent="0.45">
      <c r="A14" t="s">
        <v>154</v>
      </c>
      <c r="B14" t="s">
        <v>138</v>
      </c>
      <c r="C14" t="s">
        <v>147</v>
      </c>
      <c r="D14" t="s">
        <v>57</v>
      </c>
      <c r="E14" t="s">
        <v>96</v>
      </c>
      <c r="F14" t="s">
        <v>122</v>
      </c>
      <c r="G14" t="s">
        <v>98</v>
      </c>
      <c r="H14" t="s">
        <v>99</v>
      </c>
      <c r="I14">
        <v>33</v>
      </c>
      <c r="J14">
        <v>88.28</v>
      </c>
      <c r="K14">
        <v>195.24</v>
      </c>
      <c r="L14">
        <v>4</v>
      </c>
      <c r="M14">
        <v>6</v>
      </c>
    </row>
    <row r="15" spans="1:13" x14ac:dyDescent="0.45">
      <c r="A15" t="s">
        <v>154</v>
      </c>
      <c r="B15" t="s">
        <v>135</v>
      </c>
      <c r="C15" t="s">
        <v>121</v>
      </c>
      <c r="D15" t="s">
        <v>58</v>
      </c>
      <c r="E15" t="s">
        <v>111</v>
      </c>
      <c r="F15" t="s">
        <v>136</v>
      </c>
      <c r="G15" t="s">
        <v>112</v>
      </c>
      <c r="H15" t="s">
        <v>99</v>
      </c>
      <c r="I15">
        <v>33</v>
      </c>
      <c r="J15">
        <v>51.17</v>
      </c>
      <c r="K15">
        <v>169.62</v>
      </c>
      <c r="L15">
        <v>17</v>
      </c>
      <c r="M15">
        <v>10</v>
      </c>
    </row>
    <row r="16" spans="1:13" x14ac:dyDescent="0.45">
      <c r="A16" t="s">
        <v>154</v>
      </c>
      <c r="B16" t="s">
        <v>101</v>
      </c>
      <c r="C16" t="s">
        <v>95</v>
      </c>
      <c r="D16" t="s">
        <v>57</v>
      </c>
      <c r="E16" t="s">
        <v>103</v>
      </c>
      <c r="F16" t="s">
        <v>132</v>
      </c>
      <c r="G16" t="s">
        <v>105</v>
      </c>
      <c r="H16" t="s">
        <v>99</v>
      </c>
      <c r="I16">
        <v>20</v>
      </c>
      <c r="J16">
        <v>65.36</v>
      </c>
      <c r="K16">
        <v>172.21</v>
      </c>
      <c r="L16">
        <v>14</v>
      </c>
      <c r="M16">
        <v>9</v>
      </c>
    </row>
    <row r="17" spans="1:13" x14ac:dyDescent="0.45">
      <c r="A17" t="s">
        <v>154</v>
      </c>
      <c r="B17" t="s">
        <v>117</v>
      </c>
      <c r="C17" t="s">
        <v>121</v>
      </c>
      <c r="D17" t="s">
        <v>57</v>
      </c>
      <c r="E17" t="s">
        <v>96</v>
      </c>
      <c r="F17" t="s">
        <v>132</v>
      </c>
      <c r="G17" t="s">
        <v>105</v>
      </c>
      <c r="H17" t="s">
        <v>99</v>
      </c>
      <c r="I17">
        <v>23</v>
      </c>
      <c r="J17">
        <v>69.819999999999993</v>
      </c>
      <c r="K17">
        <v>170.63</v>
      </c>
      <c r="L17">
        <v>14</v>
      </c>
      <c r="M17">
        <v>8</v>
      </c>
    </row>
    <row r="18" spans="1:13" x14ac:dyDescent="0.45">
      <c r="A18" t="s">
        <v>154</v>
      </c>
      <c r="B18" t="s">
        <v>138</v>
      </c>
      <c r="C18" t="s">
        <v>95</v>
      </c>
      <c r="D18" t="s">
        <v>58</v>
      </c>
      <c r="E18" t="s">
        <v>103</v>
      </c>
      <c r="F18" t="s">
        <v>118</v>
      </c>
      <c r="G18" t="s">
        <v>98</v>
      </c>
      <c r="H18" t="s">
        <v>115</v>
      </c>
      <c r="I18">
        <v>37</v>
      </c>
      <c r="J18">
        <v>55.7</v>
      </c>
      <c r="K18">
        <v>163.81</v>
      </c>
      <c r="L18">
        <v>7</v>
      </c>
      <c r="M18">
        <v>9</v>
      </c>
    </row>
    <row r="19" spans="1:13" x14ac:dyDescent="0.45">
      <c r="A19" t="s">
        <v>154</v>
      </c>
      <c r="B19" t="s">
        <v>101</v>
      </c>
      <c r="C19" t="s">
        <v>108</v>
      </c>
      <c r="D19" t="s">
        <v>58</v>
      </c>
      <c r="E19" t="s">
        <v>96</v>
      </c>
      <c r="F19" t="s">
        <v>136</v>
      </c>
      <c r="G19" t="s">
        <v>105</v>
      </c>
      <c r="H19" t="s">
        <v>99</v>
      </c>
      <c r="I19">
        <v>27</v>
      </c>
      <c r="J19">
        <v>52.28</v>
      </c>
      <c r="K19">
        <v>151.82</v>
      </c>
      <c r="L19">
        <v>9</v>
      </c>
      <c r="M19">
        <v>0</v>
      </c>
    </row>
    <row r="20" spans="1:13" x14ac:dyDescent="0.45">
      <c r="A20" t="s">
        <v>174</v>
      </c>
      <c r="B20" t="s">
        <v>117</v>
      </c>
      <c r="C20" t="s">
        <v>121</v>
      </c>
      <c r="D20" t="s">
        <v>58</v>
      </c>
      <c r="E20" t="s">
        <v>114</v>
      </c>
      <c r="F20" t="s">
        <v>136</v>
      </c>
      <c r="G20" t="s">
        <v>98</v>
      </c>
      <c r="H20" t="s">
        <v>99</v>
      </c>
      <c r="I20">
        <v>29</v>
      </c>
      <c r="J20">
        <v>75.239999999999995</v>
      </c>
      <c r="K20">
        <v>184.34</v>
      </c>
      <c r="L20">
        <v>7</v>
      </c>
      <c r="M20">
        <v>1</v>
      </c>
    </row>
    <row r="21" spans="1:13" x14ac:dyDescent="0.45">
      <c r="A21" t="s">
        <v>174</v>
      </c>
      <c r="B21" t="s">
        <v>107</v>
      </c>
      <c r="C21" t="s">
        <v>108</v>
      </c>
      <c r="D21" t="s">
        <v>58</v>
      </c>
      <c r="E21" t="s">
        <v>114</v>
      </c>
      <c r="F21" t="s">
        <v>140</v>
      </c>
      <c r="G21" t="s">
        <v>112</v>
      </c>
      <c r="H21" t="s">
        <v>99</v>
      </c>
      <c r="I21">
        <v>39</v>
      </c>
      <c r="J21">
        <v>76.239999999999995</v>
      </c>
      <c r="K21">
        <v>172.06</v>
      </c>
      <c r="L21">
        <v>5</v>
      </c>
      <c r="M21">
        <v>9</v>
      </c>
    </row>
    <row r="22" spans="1:13" x14ac:dyDescent="0.45">
      <c r="A22" t="s">
        <v>174</v>
      </c>
      <c r="B22" t="s">
        <v>138</v>
      </c>
      <c r="C22" t="s">
        <v>131</v>
      </c>
      <c r="D22" t="s">
        <v>58</v>
      </c>
      <c r="E22" t="s">
        <v>96</v>
      </c>
      <c r="F22" t="s">
        <v>109</v>
      </c>
      <c r="G22" t="s">
        <v>112</v>
      </c>
      <c r="H22" t="s">
        <v>99</v>
      </c>
      <c r="I22">
        <v>18</v>
      </c>
      <c r="J22">
        <v>85.03</v>
      </c>
      <c r="K22">
        <v>198.24</v>
      </c>
      <c r="L22">
        <v>11</v>
      </c>
      <c r="M22">
        <v>6</v>
      </c>
    </row>
    <row r="23" spans="1:13" x14ac:dyDescent="0.45">
      <c r="A23" t="s">
        <v>174</v>
      </c>
      <c r="B23" t="s">
        <v>138</v>
      </c>
      <c r="C23" t="s">
        <v>121</v>
      </c>
      <c r="D23" t="s">
        <v>58</v>
      </c>
      <c r="E23" t="s">
        <v>96</v>
      </c>
      <c r="F23" t="s">
        <v>122</v>
      </c>
      <c r="G23" t="s">
        <v>112</v>
      </c>
      <c r="H23" t="s">
        <v>115</v>
      </c>
      <c r="I23">
        <v>24</v>
      </c>
      <c r="J23">
        <v>62.38</v>
      </c>
      <c r="K23">
        <v>199.74</v>
      </c>
      <c r="L23">
        <v>13</v>
      </c>
      <c r="M23">
        <v>7</v>
      </c>
    </row>
    <row r="24" spans="1:13" x14ac:dyDescent="0.45">
      <c r="A24" t="s">
        <v>174</v>
      </c>
      <c r="B24" t="s">
        <v>135</v>
      </c>
      <c r="C24" t="s">
        <v>102</v>
      </c>
      <c r="D24" t="s">
        <v>57</v>
      </c>
      <c r="E24" t="s">
        <v>96</v>
      </c>
      <c r="F24" t="s">
        <v>104</v>
      </c>
      <c r="G24" t="s">
        <v>105</v>
      </c>
      <c r="H24" t="s">
        <v>99</v>
      </c>
      <c r="I24">
        <v>21</v>
      </c>
      <c r="J24">
        <v>97.96</v>
      </c>
      <c r="K24">
        <v>197.99</v>
      </c>
      <c r="L24">
        <v>9</v>
      </c>
      <c r="M24">
        <v>3</v>
      </c>
    </row>
    <row r="25" spans="1:13" x14ac:dyDescent="0.45">
      <c r="A25" t="s">
        <v>174</v>
      </c>
      <c r="B25" t="s">
        <v>135</v>
      </c>
      <c r="C25" t="s">
        <v>121</v>
      </c>
      <c r="D25" t="s">
        <v>58</v>
      </c>
      <c r="E25" t="s">
        <v>103</v>
      </c>
      <c r="F25" t="s">
        <v>97</v>
      </c>
      <c r="G25" t="s">
        <v>112</v>
      </c>
      <c r="H25" t="s">
        <v>99</v>
      </c>
      <c r="I25">
        <v>36</v>
      </c>
      <c r="J25">
        <v>61.6</v>
      </c>
      <c r="K25">
        <v>158.99</v>
      </c>
      <c r="L25">
        <v>1</v>
      </c>
      <c r="M25">
        <v>1</v>
      </c>
    </row>
    <row r="26" spans="1:13" x14ac:dyDescent="0.45">
      <c r="A26" t="s">
        <v>174</v>
      </c>
      <c r="B26" t="s">
        <v>138</v>
      </c>
      <c r="C26" t="s">
        <v>147</v>
      </c>
      <c r="D26" t="s">
        <v>57</v>
      </c>
      <c r="E26" t="s">
        <v>96</v>
      </c>
      <c r="F26" t="s">
        <v>140</v>
      </c>
      <c r="G26" t="s">
        <v>112</v>
      </c>
      <c r="H26" t="s">
        <v>99</v>
      </c>
      <c r="I26">
        <v>22</v>
      </c>
      <c r="J26">
        <v>78.09</v>
      </c>
      <c r="K26">
        <v>151.22</v>
      </c>
      <c r="L26">
        <v>5</v>
      </c>
      <c r="M26">
        <v>9</v>
      </c>
    </row>
    <row r="27" spans="1:13" x14ac:dyDescent="0.45">
      <c r="A27" t="s">
        <v>208</v>
      </c>
      <c r="B27" t="s">
        <v>135</v>
      </c>
      <c r="C27" t="s">
        <v>102</v>
      </c>
      <c r="D27" t="s">
        <v>57</v>
      </c>
      <c r="E27" t="s">
        <v>114</v>
      </c>
      <c r="F27" t="s">
        <v>136</v>
      </c>
      <c r="G27" t="s">
        <v>112</v>
      </c>
      <c r="H27" t="s">
        <v>99</v>
      </c>
      <c r="I27">
        <v>21</v>
      </c>
      <c r="J27">
        <v>83.89</v>
      </c>
      <c r="K27">
        <v>184.92</v>
      </c>
      <c r="L27">
        <v>9</v>
      </c>
      <c r="M27">
        <v>3</v>
      </c>
    </row>
    <row r="28" spans="1:13" x14ac:dyDescent="0.45">
      <c r="A28" t="s">
        <v>208</v>
      </c>
      <c r="B28" t="s">
        <v>117</v>
      </c>
      <c r="C28" t="s">
        <v>129</v>
      </c>
      <c r="D28" t="s">
        <v>57</v>
      </c>
      <c r="E28" t="s">
        <v>114</v>
      </c>
      <c r="F28" t="s">
        <v>132</v>
      </c>
      <c r="G28" t="s">
        <v>112</v>
      </c>
      <c r="H28" t="s">
        <v>99</v>
      </c>
      <c r="I28">
        <v>19</v>
      </c>
      <c r="J28">
        <v>60.17</v>
      </c>
      <c r="K28">
        <v>193.5</v>
      </c>
      <c r="L28">
        <v>15</v>
      </c>
      <c r="M28">
        <v>10</v>
      </c>
    </row>
    <row r="29" spans="1:13" x14ac:dyDescent="0.45">
      <c r="A29" t="s">
        <v>208</v>
      </c>
      <c r="B29" t="s">
        <v>117</v>
      </c>
      <c r="C29" t="s">
        <v>102</v>
      </c>
      <c r="D29" t="s">
        <v>58</v>
      </c>
      <c r="E29" t="s">
        <v>96</v>
      </c>
      <c r="F29" t="s">
        <v>118</v>
      </c>
      <c r="G29" t="s">
        <v>105</v>
      </c>
      <c r="H29" t="s">
        <v>99</v>
      </c>
      <c r="I29">
        <v>24</v>
      </c>
      <c r="J29">
        <v>66.239999999999995</v>
      </c>
      <c r="K29">
        <v>157.08000000000001</v>
      </c>
      <c r="L29">
        <v>17</v>
      </c>
      <c r="M29">
        <v>6</v>
      </c>
    </row>
    <row r="30" spans="1:13" x14ac:dyDescent="0.45">
      <c r="A30" t="s">
        <v>208</v>
      </c>
      <c r="B30" t="s">
        <v>138</v>
      </c>
      <c r="C30" t="s">
        <v>131</v>
      </c>
      <c r="D30" t="s">
        <v>58</v>
      </c>
      <c r="E30" t="s">
        <v>103</v>
      </c>
      <c r="F30" t="s">
        <v>97</v>
      </c>
      <c r="G30" t="s">
        <v>98</v>
      </c>
      <c r="H30" t="s">
        <v>115</v>
      </c>
      <c r="I30">
        <v>25</v>
      </c>
      <c r="J30">
        <v>89.62</v>
      </c>
      <c r="K30">
        <v>155.32</v>
      </c>
      <c r="L30">
        <v>4</v>
      </c>
      <c r="M30">
        <v>10</v>
      </c>
    </row>
    <row r="31" spans="1:13" x14ac:dyDescent="0.45">
      <c r="A31" t="s">
        <v>208</v>
      </c>
      <c r="B31" t="s">
        <v>135</v>
      </c>
      <c r="C31" t="s">
        <v>145</v>
      </c>
      <c r="D31" t="s">
        <v>58</v>
      </c>
      <c r="E31" t="s">
        <v>96</v>
      </c>
      <c r="F31" t="s">
        <v>109</v>
      </c>
      <c r="G31" t="s">
        <v>105</v>
      </c>
      <c r="H31" t="s">
        <v>99</v>
      </c>
      <c r="I31">
        <v>21</v>
      </c>
      <c r="J31">
        <v>85.43</v>
      </c>
      <c r="K31">
        <v>177.97</v>
      </c>
      <c r="L31">
        <v>1</v>
      </c>
      <c r="M31">
        <v>8</v>
      </c>
    </row>
    <row r="32" spans="1:13" x14ac:dyDescent="0.45">
      <c r="A32" t="s">
        <v>208</v>
      </c>
      <c r="B32" t="s">
        <v>101</v>
      </c>
      <c r="C32" t="s">
        <v>131</v>
      </c>
      <c r="D32" t="s">
        <v>58</v>
      </c>
      <c r="E32" t="s">
        <v>96</v>
      </c>
      <c r="F32" t="s">
        <v>132</v>
      </c>
      <c r="G32" t="s">
        <v>112</v>
      </c>
      <c r="H32" t="s">
        <v>115</v>
      </c>
      <c r="I32">
        <v>40</v>
      </c>
      <c r="J32">
        <v>98.97</v>
      </c>
      <c r="K32">
        <v>191.09</v>
      </c>
      <c r="L32">
        <v>2</v>
      </c>
      <c r="M32">
        <v>10</v>
      </c>
    </row>
    <row r="33" spans="1:13" x14ac:dyDescent="0.45">
      <c r="A33" t="s">
        <v>176</v>
      </c>
      <c r="B33" t="s">
        <v>101</v>
      </c>
      <c r="C33" t="s">
        <v>145</v>
      </c>
      <c r="D33" t="s">
        <v>57</v>
      </c>
      <c r="E33" t="s">
        <v>96</v>
      </c>
      <c r="F33" t="s">
        <v>104</v>
      </c>
      <c r="G33" t="s">
        <v>98</v>
      </c>
      <c r="H33" t="s">
        <v>99</v>
      </c>
      <c r="I33">
        <v>36</v>
      </c>
      <c r="J33">
        <v>66.02</v>
      </c>
      <c r="K33">
        <v>159.88</v>
      </c>
      <c r="L33">
        <v>6</v>
      </c>
      <c r="M33">
        <v>8</v>
      </c>
    </row>
    <row r="34" spans="1:13" x14ac:dyDescent="0.45">
      <c r="A34" t="s">
        <v>176</v>
      </c>
      <c r="B34" t="s">
        <v>135</v>
      </c>
      <c r="C34" t="s">
        <v>129</v>
      </c>
      <c r="D34" t="s">
        <v>57</v>
      </c>
      <c r="E34" t="s">
        <v>96</v>
      </c>
      <c r="F34" t="s">
        <v>109</v>
      </c>
      <c r="G34" t="s">
        <v>105</v>
      </c>
      <c r="H34" t="s">
        <v>115</v>
      </c>
      <c r="I34">
        <v>40</v>
      </c>
      <c r="J34">
        <v>63.46</v>
      </c>
      <c r="K34">
        <v>174.09</v>
      </c>
      <c r="L34">
        <v>11</v>
      </c>
      <c r="M34">
        <v>10</v>
      </c>
    </row>
    <row r="35" spans="1:13" x14ac:dyDescent="0.45">
      <c r="A35" t="s">
        <v>176</v>
      </c>
      <c r="B35" t="s">
        <v>94</v>
      </c>
      <c r="C35" t="s">
        <v>131</v>
      </c>
      <c r="D35" t="s">
        <v>57</v>
      </c>
      <c r="E35" t="s">
        <v>96</v>
      </c>
      <c r="F35" t="s">
        <v>104</v>
      </c>
      <c r="G35" t="s">
        <v>105</v>
      </c>
      <c r="H35" t="s">
        <v>99</v>
      </c>
      <c r="I35">
        <v>19</v>
      </c>
      <c r="J35">
        <v>89.39</v>
      </c>
      <c r="K35">
        <v>183.85</v>
      </c>
      <c r="L35">
        <v>8</v>
      </c>
      <c r="M35">
        <v>6</v>
      </c>
    </row>
    <row r="36" spans="1:13" x14ac:dyDescent="0.45">
      <c r="A36" t="s">
        <v>176</v>
      </c>
      <c r="B36" t="s">
        <v>107</v>
      </c>
      <c r="C36" t="s">
        <v>145</v>
      </c>
      <c r="D36" t="s">
        <v>58</v>
      </c>
      <c r="E36" t="s">
        <v>103</v>
      </c>
      <c r="F36" t="s">
        <v>118</v>
      </c>
      <c r="G36" t="s">
        <v>105</v>
      </c>
      <c r="H36" t="s">
        <v>99</v>
      </c>
      <c r="I36">
        <v>34</v>
      </c>
      <c r="J36">
        <v>62.16</v>
      </c>
      <c r="K36">
        <v>176.91</v>
      </c>
      <c r="L36">
        <v>13</v>
      </c>
      <c r="M36">
        <v>7</v>
      </c>
    </row>
    <row r="37" spans="1:13" x14ac:dyDescent="0.45">
      <c r="A37" t="s">
        <v>176</v>
      </c>
      <c r="B37" t="s">
        <v>138</v>
      </c>
      <c r="C37" t="s">
        <v>145</v>
      </c>
      <c r="D37" t="s">
        <v>57</v>
      </c>
      <c r="E37" t="s">
        <v>111</v>
      </c>
      <c r="F37" t="s">
        <v>140</v>
      </c>
      <c r="G37" t="s">
        <v>112</v>
      </c>
      <c r="H37" t="s">
        <v>99</v>
      </c>
      <c r="I37">
        <v>19</v>
      </c>
      <c r="J37">
        <v>84.83</v>
      </c>
      <c r="K37">
        <v>160.41</v>
      </c>
      <c r="L37">
        <v>5</v>
      </c>
      <c r="M37">
        <v>5</v>
      </c>
    </row>
    <row r="38" spans="1:13" x14ac:dyDescent="0.45">
      <c r="A38" t="s">
        <v>176</v>
      </c>
      <c r="B38" t="s">
        <v>101</v>
      </c>
      <c r="C38" t="s">
        <v>113</v>
      </c>
      <c r="D38" t="s">
        <v>58</v>
      </c>
      <c r="E38" t="s">
        <v>96</v>
      </c>
      <c r="F38" t="s">
        <v>140</v>
      </c>
      <c r="G38" t="s">
        <v>112</v>
      </c>
      <c r="H38" t="s">
        <v>115</v>
      </c>
      <c r="I38">
        <v>28</v>
      </c>
      <c r="J38">
        <v>53.16</v>
      </c>
      <c r="K38">
        <v>170.97</v>
      </c>
      <c r="L38">
        <v>20</v>
      </c>
      <c r="M38">
        <v>10</v>
      </c>
    </row>
    <row r="39" spans="1:13" x14ac:dyDescent="0.45">
      <c r="A39" t="s">
        <v>214</v>
      </c>
      <c r="B39" t="s">
        <v>117</v>
      </c>
      <c r="C39" t="s">
        <v>108</v>
      </c>
      <c r="D39" t="s">
        <v>57</v>
      </c>
      <c r="E39" t="s">
        <v>114</v>
      </c>
      <c r="F39" t="s">
        <v>140</v>
      </c>
      <c r="G39" t="s">
        <v>98</v>
      </c>
      <c r="H39" t="s">
        <v>115</v>
      </c>
      <c r="I39">
        <v>22</v>
      </c>
      <c r="J39">
        <v>79.260000000000005</v>
      </c>
      <c r="K39">
        <v>179.7</v>
      </c>
      <c r="L39">
        <v>10</v>
      </c>
      <c r="M39">
        <v>4</v>
      </c>
    </row>
    <row r="40" spans="1:13" x14ac:dyDescent="0.45">
      <c r="A40" t="s">
        <v>214</v>
      </c>
      <c r="B40" t="s">
        <v>135</v>
      </c>
      <c r="C40" t="s">
        <v>145</v>
      </c>
      <c r="D40" t="s">
        <v>57</v>
      </c>
      <c r="E40" t="s">
        <v>103</v>
      </c>
      <c r="F40" t="s">
        <v>132</v>
      </c>
      <c r="G40" t="s">
        <v>112</v>
      </c>
      <c r="H40" t="s">
        <v>115</v>
      </c>
      <c r="I40">
        <v>24</v>
      </c>
      <c r="J40">
        <v>95.19</v>
      </c>
      <c r="K40">
        <v>174.35</v>
      </c>
      <c r="L40">
        <v>4</v>
      </c>
      <c r="M40">
        <v>0</v>
      </c>
    </row>
    <row r="41" spans="1:13" x14ac:dyDescent="0.45">
      <c r="A41" t="s">
        <v>214</v>
      </c>
      <c r="B41" t="s">
        <v>101</v>
      </c>
      <c r="C41" t="s">
        <v>147</v>
      </c>
      <c r="D41" t="s">
        <v>57</v>
      </c>
      <c r="E41" t="s">
        <v>111</v>
      </c>
      <c r="F41" t="s">
        <v>97</v>
      </c>
      <c r="G41" t="s">
        <v>105</v>
      </c>
      <c r="H41" t="s">
        <v>115</v>
      </c>
      <c r="I41">
        <v>18</v>
      </c>
      <c r="J41">
        <v>74.38</v>
      </c>
      <c r="K41">
        <v>182.11</v>
      </c>
      <c r="L41">
        <v>5</v>
      </c>
      <c r="M41">
        <v>8</v>
      </c>
    </row>
    <row r="42" spans="1:13" x14ac:dyDescent="0.45">
      <c r="A42" t="s">
        <v>214</v>
      </c>
      <c r="B42" t="s">
        <v>117</v>
      </c>
      <c r="C42" t="s">
        <v>95</v>
      </c>
      <c r="D42" t="s">
        <v>57</v>
      </c>
      <c r="E42" t="s">
        <v>114</v>
      </c>
      <c r="F42" t="s">
        <v>140</v>
      </c>
      <c r="G42" t="s">
        <v>105</v>
      </c>
      <c r="H42" t="s">
        <v>99</v>
      </c>
      <c r="I42">
        <v>28</v>
      </c>
      <c r="J42">
        <v>75.06</v>
      </c>
      <c r="K42">
        <v>190.16</v>
      </c>
      <c r="L42">
        <v>8</v>
      </c>
      <c r="M42">
        <v>9</v>
      </c>
    </row>
    <row r="43" spans="1:13" x14ac:dyDescent="0.45">
      <c r="A43" t="s">
        <v>214</v>
      </c>
      <c r="B43" t="s">
        <v>117</v>
      </c>
      <c r="C43" t="s">
        <v>131</v>
      </c>
      <c r="D43" t="s">
        <v>58</v>
      </c>
      <c r="E43" t="s">
        <v>111</v>
      </c>
      <c r="F43" t="s">
        <v>136</v>
      </c>
      <c r="G43" t="s">
        <v>105</v>
      </c>
      <c r="H43" t="s">
        <v>99</v>
      </c>
      <c r="I43">
        <v>32</v>
      </c>
      <c r="J43">
        <v>57.32</v>
      </c>
      <c r="K43">
        <v>169.01</v>
      </c>
      <c r="L43">
        <v>19</v>
      </c>
      <c r="M43">
        <v>6</v>
      </c>
    </row>
    <row r="44" spans="1:13" x14ac:dyDescent="0.45">
      <c r="A44" t="s">
        <v>172</v>
      </c>
      <c r="B44" t="s">
        <v>101</v>
      </c>
      <c r="C44" t="s">
        <v>145</v>
      </c>
      <c r="D44" t="s">
        <v>57</v>
      </c>
      <c r="E44" t="s">
        <v>103</v>
      </c>
      <c r="F44" t="s">
        <v>118</v>
      </c>
      <c r="G44" t="s">
        <v>98</v>
      </c>
      <c r="H44" t="s">
        <v>115</v>
      </c>
      <c r="I44">
        <v>22</v>
      </c>
      <c r="J44">
        <v>80.459999999999994</v>
      </c>
      <c r="K44">
        <v>160.85</v>
      </c>
      <c r="L44">
        <v>12</v>
      </c>
      <c r="M44">
        <v>2</v>
      </c>
    </row>
    <row r="45" spans="1:13" x14ac:dyDescent="0.45">
      <c r="A45" t="s">
        <v>172</v>
      </c>
      <c r="B45" t="s">
        <v>94</v>
      </c>
      <c r="C45" t="s">
        <v>129</v>
      </c>
      <c r="D45" t="s">
        <v>57</v>
      </c>
      <c r="E45" t="s">
        <v>96</v>
      </c>
      <c r="F45" t="s">
        <v>122</v>
      </c>
      <c r="G45" t="s">
        <v>105</v>
      </c>
      <c r="H45" t="s">
        <v>99</v>
      </c>
      <c r="I45">
        <v>34</v>
      </c>
      <c r="J45">
        <v>92.17</v>
      </c>
      <c r="K45">
        <v>168.32</v>
      </c>
      <c r="L45">
        <v>18</v>
      </c>
      <c r="M45">
        <v>9</v>
      </c>
    </row>
    <row r="46" spans="1:13" x14ac:dyDescent="0.45">
      <c r="A46" t="s">
        <v>172</v>
      </c>
      <c r="B46" t="s">
        <v>117</v>
      </c>
      <c r="C46" t="s">
        <v>108</v>
      </c>
      <c r="D46" t="s">
        <v>58</v>
      </c>
      <c r="E46" t="s">
        <v>96</v>
      </c>
      <c r="F46" t="s">
        <v>118</v>
      </c>
      <c r="G46" t="s">
        <v>105</v>
      </c>
      <c r="H46" t="s">
        <v>115</v>
      </c>
      <c r="I46">
        <v>29</v>
      </c>
      <c r="J46">
        <v>93.1</v>
      </c>
      <c r="K46">
        <v>162.06</v>
      </c>
      <c r="L46">
        <v>7</v>
      </c>
      <c r="M46">
        <v>8</v>
      </c>
    </row>
    <row r="47" spans="1:13" x14ac:dyDescent="0.45">
      <c r="A47" t="s">
        <v>172</v>
      </c>
      <c r="B47" t="s">
        <v>107</v>
      </c>
      <c r="C47" t="s">
        <v>145</v>
      </c>
      <c r="D47" t="s">
        <v>57</v>
      </c>
      <c r="E47" t="s">
        <v>111</v>
      </c>
      <c r="F47" t="s">
        <v>140</v>
      </c>
      <c r="G47" t="s">
        <v>112</v>
      </c>
      <c r="H47" t="s">
        <v>115</v>
      </c>
      <c r="I47">
        <v>28</v>
      </c>
      <c r="J47">
        <v>94.27</v>
      </c>
      <c r="K47">
        <v>168.71</v>
      </c>
      <c r="L47">
        <v>9</v>
      </c>
      <c r="M47">
        <v>3</v>
      </c>
    </row>
    <row r="48" spans="1:13" x14ac:dyDescent="0.45">
      <c r="A48" t="s">
        <v>172</v>
      </c>
      <c r="B48" t="s">
        <v>138</v>
      </c>
      <c r="C48" t="s">
        <v>95</v>
      </c>
      <c r="D48" t="s">
        <v>58</v>
      </c>
      <c r="E48" t="s">
        <v>96</v>
      </c>
      <c r="F48" t="s">
        <v>132</v>
      </c>
      <c r="G48" t="s">
        <v>112</v>
      </c>
      <c r="H48" t="s">
        <v>99</v>
      </c>
      <c r="I48">
        <v>31</v>
      </c>
      <c r="J48">
        <v>75.56</v>
      </c>
      <c r="K48">
        <v>197.11</v>
      </c>
      <c r="L48">
        <v>17</v>
      </c>
      <c r="M48">
        <v>5</v>
      </c>
    </row>
    <row r="49" spans="1:13" x14ac:dyDescent="0.45">
      <c r="A49" t="s">
        <v>172</v>
      </c>
      <c r="B49" t="s">
        <v>138</v>
      </c>
      <c r="C49" t="s">
        <v>147</v>
      </c>
      <c r="D49" t="s">
        <v>57</v>
      </c>
      <c r="E49" t="s">
        <v>103</v>
      </c>
      <c r="F49" t="s">
        <v>97</v>
      </c>
      <c r="G49" t="s">
        <v>112</v>
      </c>
      <c r="H49" t="s">
        <v>99</v>
      </c>
      <c r="I49">
        <v>31</v>
      </c>
      <c r="J49">
        <v>98.42</v>
      </c>
      <c r="K49">
        <v>151.19999999999999</v>
      </c>
      <c r="L49">
        <v>3</v>
      </c>
      <c r="M49">
        <v>2</v>
      </c>
    </row>
    <row r="50" spans="1:13" x14ac:dyDescent="0.45">
      <c r="A50" t="s">
        <v>172</v>
      </c>
      <c r="B50" t="s">
        <v>101</v>
      </c>
      <c r="C50" t="s">
        <v>113</v>
      </c>
      <c r="D50" t="s">
        <v>58</v>
      </c>
      <c r="E50" t="s">
        <v>96</v>
      </c>
      <c r="F50" t="s">
        <v>104</v>
      </c>
      <c r="G50" t="s">
        <v>98</v>
      </c>
      <c r="H50" t="s">
        <v>99</v>
      </c>
      <c r="I50">
        <v>37</v>
      </c>
      <c r="J50">
        <v>56.52</v>
      </c>
      <c r="K50">
        <v>184.98</v>
      </c>
      <c r="L50">
        <v>12</v>
      </c>
      <c r="M50">
        <v>2</v>
      </c>
    </row>
    <row r="51" spans="1:13" x14ac:dyDescent="0.45">
      <c r="A51" t="s">
        <v>195</v>
      </c>
      <c r="B51" t="s">
        <v>135</v>
      </c>
      <c r="C51" t="s">
        <v>121</v>
      </c>
      <c r="D51" t="s">
        <v>57</v>
      </c>
      <c r="E51" t="s">
        <v>103</v>
      </c>
      <c r="F51" t="s">
        <v>118</v>
      </c>
      <c r="G51" t="s">
        <v>98</v>
      </c>
      <c r="H51" t="s">
        <v>115</v>
      </c>
      <c r="I51">
        <v>34</v>
      </c>
      <c r="J51">
        <v>69.760000000000005</v>
      </c>
      <c r="K51">
        <v>162.22999999999999</v>
      </c>
      <c r="L51">
        <v>2</v>
      </c>
      <c r="M51">
        <v>6</v>
      </c>
    </row>
    <row r="52" spans="1:13" x14ac:dyDescent="0.45">
      <c r="A52" t="s">
        <v>195</v>
      </c>
      <c r="B52" t="s">
        <v>107</v>
      </c>
      <c r="C52" t="s">
        <v>113</v>
      </c>
      <c r="D52" t="s">
        <v>58</v>
      </c>
      <c r="E52" t="s">
        <v>111</v>
      </c>
      <c r="F52" t="s">
        <v>122</v>
      </c>
      <c r="G52" t="s">
        <v>112</v>
      </c>
      <c r="H52" t="s">
        <v>99</v>
      </c>
      <c r="I52">
        <v>28</v>
      </c>
      <c r="J52">
        <v>72.44</v>
      </c>
      <c r="K52">
        <v>171.06</v>
      </c>
      <c r="L52">
        <v>20</v>
      </c>
      <c r="M52">
        <v>7</v>
      </c>
    </row>
    <row r="53" spans="1:13" x14ac:dyDescent="0.45">
      <c r="A53" t="s">
        <v>195</v>
      </c>
      <c r="B53" t="s">
        <v>101</v>
      </c>
      <c r="C53" t="s">
        <v>142</v>
      </c>
      <c r="D53" t="s">
        <v>57</v>
      </c>
      <c r="E53" t="s">
        <v>111</v>
      </c>
      <c r="F53" t="s">
        <v>118</v>
      </c>
      <c r="G53" t="s">
        <v>105</v>
      </c>
      <c r="H53" t="s">
        <v>99</v>
      </c>
      <c r="I53">
        <v>25</v>
      </c>
      <c r="J53">
        <v>96.98</v>
      </c>
      <c r="K53">
        <v>185.69</v>
      </c>
      <c r="L53">
        <v>12</v>
      </c>
      <c r="M53">
        <v>7</v>
      </c>
    </row>
    <row r="54" spans="1:13" x14ac:dyDescent="0.45">
      <c r="A54" t="s">
        <v>187</v>
      </c>
      <c r="B54" t="s">
        <v>107</v>
      </c>
      <c r="C54" t="s">
        <v>121</v>
      </c>
      <c r="D54" t="s">
        <v>57</v>
      </c>
      <c r="E54" t="s">
        <v>96</v>
      </c>
      <c r="F54" t="s">
        <v>104</v>
      </c>
      <c r="G54" t="s">
        <v>105</v>
      </c>
      <c r="H54" t="s">
        <v>99</v>
      </c>
      <c r="I54">
        <v>31</v>
      </c>
      <c r="J54">
        <v>87.75</v>
      </c>
      <c r="K54">
        <v>196.11</v>
      </c>
      <c r="L54">
        <v>8</v>
      </c>
      <c r="M54">
        <v>2</v>
      </c>
    </row>
    <row r="55" spans="1:13" x14ac:dyDescent="0.45">
      <c r="A55" t="s">
        <v>187</v>
      </c>
      <c r="B55" t="s">
        <v>101</v>
      </c>
      <c r="C55" t="s">
        <v>145</v>
      </c>
      <c r="D55" t="s">
        <v>57</v>
      </c>
      <c r="E55" t="s">
        <v>103</v>
      </c>
      <c r="F55" t="s">
        <v>136</v>
      </c>
      <c r="G55" t="s">
        <v>98</v>
      </c>
      <c r="H55" t="s">
        <v>99</v>
      </c>
      <c r="I55">
        <v>36</v>
      </c>
      <c r="J55">
        <v>65.8</v>
      </c>
      <c r="K55">
        <v>195.8</v>
      </c>
      <c r="L55">
        <v>7</v>
      </c>
      <c r="M55">
        <v>9</v>
      </c>
    </row>
    <row r="56" spans="1:13" x14ac:dyDescent="0.45">
      <c r="A56" t="s">
        <v>187</v>
      </c>
      <c r="B56" t="s">
        <v>124</v>
      </c>
      <c r="C56" t="s">
        <v>147</v>
      </c>
      <c r="D56" t="s">
        <v>57</v>
      </c>
      <c r="E56" t="s">
        <v>96</v>
      </c>
      <c r="F56" t="s">
        <v>109</v>
      </c>
      <c r="G56" t="s">
        <v>105</v>
      </c>
      <c r="H56" t="s">
        <v>115</v>
      </c>
      <c r="I56">
        <v>22</v>
      </c>
      <c r="J56">
        <v>78.349999999999994</v>
      </c>
      <c r="K56">
        <v>164.94</v>
      </c>
      <c r="L56">
        <v>17</v>
      </c>
      <c r="M56">
        <v>3</v>
      </c>
    </row>
    <row r="57" spans="1:13" x14ac:dyDescent="0.45">
      <c r="A57" t="s">
        <v>184</v>
      </c>
      <c r="B57" t="s">
        <v>101</v>
      </c>
      <c r="C57" t="s">
        <v>131</v>
      </c>
      <c r="D57" t="s">
        <v>58</v>
      </c>
      <c r="E57" t="s">
        <v>114</v>
      </c>
      <c r="F57" t="s">
        <v>122</v>
      </c>
      <c r="G57" t="s">
        <v>105</v>
      </c>
      <c r="H57" t="s">
        <v>99</v>
      </c>
      <c r="I57">
        <v>39</v>
      </c>
      <c r="J57">
        <v>67.09</v>
      </c>
      <c r="K57">
        <v>184.71</v>
      </c>
      <c r="L57">
        <v>17</v>
      </c>
      <c r="M57">
        <v>5</v>
      </c>
    </row>
    <row r="58" spans="1:13" x14ac:dyDescent="0.45">
      <c r="A58" t="s">
        <v>184</v>
      </c>
      <c r="B58" t="s">
        <v>117</v>
      </c>
      <c r="C58" t="s">
        <v>113</v>
      </c>
      <c r="D58" t="s">
        <v>58</v>
      </c>
      <c r="E58" t="s">
        <v>111</v>
      </c>
      <c r="F58" t="s">
        <v>122</v>
      </c>
      <c r="G58" t="s">
        <v>105</v>
      </c>
      <c r="H58" t="s">
        <v>115</v>
      </c>
      <c r="I58">
        <v>29</v>
      </c>
      <c r="J58">
        <v>97.77</v>
      </c>
      <c r="K58">
        <v>161.09</v>
      </c>
      <c r="L58">
        <v>20</v>
      </c>
      <c r="M58">
        <v>0</v>
      </c>
    </row>
    <row r="59" spans="1:13" x14ac:dyDescent="0.45">
      <c r="A59" t="s">
        <v>184</v>
      </c>
      <c r="B59" t="s">
        <v>117</v>
      </c>
      <c r="C59" t="s">
        <v>121</v>
      </c>
      <c r="D59" t="s">
        <v>57</v>
      </c>
      <c r="E59" t="s">
        <v>114</v>
      </c>
      <c r="F59" t="s">
        <v>97</v>
      </c>
      <c r="G59" t="s">
        <v>105</v>
      </c>
      <c r="H59" t="s">
        <v>99</v>
      </c>
      <c r="I59">
        <v>37</v>
      </c>
      <c r="J59">
        <v>62.1</v>
      </c>
      <c r="K59">
        <v>184.72</v>
      </c>
      <c r="L59">
        <v>2</v>
      </c>
      <c r="M59">
        <v>0</v>
      </c>
    </row>
    <row r="60" spans="1:13" x14ac:dyDescent="0.45">
      <c r="A60" t="s">
        <v>184</v>
      </c>
      <c r="B60" t="s">
        <v>117</v>
      </c>
      <c r="C60" t="s">
        <v>95</v>
      </c>
      <c r="D60" t="s">
        <v>57</v>
      </c>
      <c r="E60" t="s">
        <v>103</v>
      </c>
      <c r="F60" t="s">
        <v>140</v>
      </c>
      <c r="G60" t="s">
        <v>98</v>
      </c>
      <c r="H60" t="s">
        <v>99</v>
      </c>
      <c r="I60">
        <v>34</v>
      </c>
      <c r="J60">
        <v>56.55</v>
      </c>
      <c r="K60">
        <v>196.86</v>
      </c>
      <c r="L60">
        <v>2</v>
      </c>
      <c r="M60">
        <v>8</v>
      </c>
    </row>
    <row r="61" spans="1:13" x14ac:dyDescent="0.45">
      <c r="A61" t="s">
        <v>184</v>
      </c>
      <c r="B61" t="s">
        <v>94</v>
      </c>
      <c r="C61" t="s">
        <v>142</v>
      </c>
      <c r="D61" t="s">
        <v>57</v>
      </c>
      <c r="E61" t="s">
        <v>111</v>
      </c>
      <c r="F61" t="s">
        <v>97</v>
      </c>
      <c r="G61" t="s">
        <v>98</v>
      </c>
      <c r="H61" t="s">
        <v>115</v>
      </c>
      <c r="I61">
        <v>22</v>
      </c>
      <c r="J61">
        <v>92.56</v>
      </c>
      <c r="K61">
        <v>170.92</v>
      </c>
      <c r="L61">
        <v>10</v>
      </c>
      <c r="M61">
        <v>8</v>
      </c>
    </row>
    <row r="62" spans="1:13" x14ac:dyDescent="0.45">
      <c r="A62" t="s">
        <v>184</v>
      </c>
      <c r="B62" t="s">
        <v>107</v>
      </c>
      <c r="C62" t="s">
        <v>102</v>
      </c>
      <c r="D62" t="s">
        <v>58</v>
      </c>
      <c r="E62" t="s">
        <v>96</v>
      </c>
      <c r="F62" t="s">
        <v>104</v>
      </c>
      <c r="G62" t="s">
        <v>105</v>
      </c>
      <c r="H62" t="s">
        <v>99</v>
      </c>
      <c r="I62">
        <v>20</v>
      </c>
      <c r="J62">
        <v>76.06</v>
      </c>
      <c r="K62">
        <v>161.58000000000001</v>
      </c>
      <c r="L62">
        <v>3</v>
      </c>
      <c r="M62">
        <v>5</v>
      </c>
    </row>
    <row r="63" spans="1:13" x14ac:dyDescent="0.45">
      <c r="A63" t="s">
        <v>184</v>
      </c>
      <c r="B63" t="s">
        <v>117</v>
      </c>
      <c r="C63" t="s">
        <v>95</v>
      </c>
      <c r="D63" t="s">
        <v>57</v>
      </c>
      <c r="E63" t="s">
        <v>96</v>
      </c>
      <c r="F63" t="s">
        <v>132</v>
      </c>
      <c r="G63" t="s">
        <v>105</v>
      </c>
      <c r="H63" t="s">
        <v>99</v>
      </c>
      <c r="I63">
        <v>18</v>
      </c>
      <c r="J63">
        <v>71.23</v>
      </c>
      <c r="K63">
        <v>165.21</v>
      </c>
      <c r="L63">
        <v>20</v>
      </c>
      <c r="M63">
        <v>9</v>
      </c>
    </row>
    <row r="64" spans="1:13" x14ac:dyDescent="0.45">
      <c r="A64" t="s">
        <v>150</v>
      </c>
      <c r="B64" t="s">
        <v>94</v>
      </c>
      <c r="C64" t="s">
        <v>142</v>
      </c>
      <c r="D64" t="s">
        <v>57</v>
      </c>
      <c r="E64" t="s">
        <v>114</v>
      </c>
      <c r="F64" t="s">
        <v>104</v>
      </c>
      <c r="G64" t="s">
        <v>105</v>
      </c>
      <c r="H64" t="s">
        <v>99</v>
      </c>
      <c r="I64">
        <v>34</v>
      </c>
      <c r="J64">
        <v>57.03</v>
      </c>
      <c r="K64">
        <v>161.69</v>
      </c>
      <c r="L64">
        <v>9</v>
      </c>
      <c r="M64">
        <v>6</v>
      </c>
    </row>
    <row r="65" spans="1:13" x14ac:dyDescent="0.45">
      <c r="A65" t="s">
        <v>150</v>
      </c>
      <c r="B65" t="s">
        <v>117</v>
      </c>
      <c r="C65" t="s">
        <v>131</v>
      </c>
      <c r="D65" t="s">
        <v>58</v>
      </c>
      <c r="E65" t="s">
        <v>96</v>
      </c>
      <c r="F65" t="s">
        <v>140</v>
      </c>
      <c r="G65" t="s">
        <v>105</v>
      </c>
      <c r="H65" t="s">
        <v>99</v>
      </c>
      <c r="I65">
        <v>34</v>
      </c>
      <c r="J65">
        <v>81.23</v>
      </c>
      <c r="K65">
        <v>188.75</v>
      </c>
      <c r="L65">
        <v>18</v>
      </c>
      <c r="M65">
        <v>0</v>
      </c>
    </row>
    <row r="66" spans="1:13" x14ac:dyDescent="0.45">
      <c r="A66" t="s">
        <v>150</v>
      </c>
      <c r="B66" t="s">
        <v>94</v>
      </c>
      <c r="C66" t="s">
        <v>147</v>
      </c>
      <c r="D66" t="s">
        <v>57</v>
      </c>
      <c r="E66" t="s">
        <v>111</v>
      </c>
      <c r="F66" t="s">
        <v>132</v>
      </c>
      <c r="G66" t="s">
        <v>105</v>
      </c>
      <c r="H66" t="s">
        <v>115</v>
      </c>
      <c r="I66">
        <v>30</v>
      </c>
      <c r="J66">
        <v>62.17</v>
      </c>
      <c r="K66">
        <v>162.85</v>
      </c>
      <c r="L66">
        <v>7</v>
      </c>
      <c r="M66">
        <v>9</v>
      </c>
    </row>
    <row r="67" spans="1:13" x14ac:dyDescent="0.45">
      <c r="A67" t="s">
        <v>150</v>
      </c>
      <c r="B67" t="s">
        <v>135</v>
      </c>
      <c r="C67" t="s">
        <v>131</v>
      </c>
      <c r="D67" t="s">
        <v>57</v>
      </c>
      <c r="E67" t="s">
        <v>103</v>
      </c>
      <c r="F67" t="s">
        <v>97</v>
      </c>
      <c r="G67" t="s">
        <v>112</v>
      </c>
      <c r="H67" t="s">
        <v>99</v>
      </c>
      <c r="I67">
        <v>25</v>
      </c>
      <c r="J67">
        <v>96.79</v>
      </c>
      <c r="K67">
        <v>182.88</v>
      </c>
      <c r="L67">
        <v>14</v>
      </c>
      <c r="M67">
        <v>6</v>
      </c>
    </row>
    <row r="68" spans="1:13" x14ac:dyDescent="0.45">
      <c r="A68" t="s">
        <v>150</v>
      </c>
      <c r="B68" t="s">
        <v>124</v>
      </c>
      <c r="C68" t="s">
        <v>142</v>
      </c>
      <c r="D68" t="s">
        <v>58</v>
      </c>
      <c r="E68" t="s">
        <v>111</v>
      </c>
      <c r="F68" t="s">
        <v>122</v>
      </c>
      <c r="G68" t="s">
        <v>98</v>
      </c>
      <c r="H68" t="s">
        <v>99</v>
      </c>
      <c r="I68">
        <v>35</v>
      </c>
      <c r="J68">
        <v>64.19</v>
      </c>
      <c r="K68">
        <v>158.55000000000001</v>
      </c>
      <c r="L68">
        <v>3</v>
      </c>
      <c r="M68">
        <v>6</v>
      </c>
    </row>
    <row r="69" spans="1:13" x14ac:dyDescent="0.45">
      <c r="A69" t="s">
        <v>150</v>
      </c>
      <c r="B69" t="s">
        <v>101</v>
      </c>
      <c r="C69" t="s">
        <v>108</v>
      </c>
      <c r="D69" t="s">
        <v>58</v>
      </c>
      <c r="E69" t="s">
        <v>111</v>
      </c>
      <c r="F69" t="s">
        <v>122</v>
      </c>
      <c r="G69" t="s">
        <v>105</v>
      </c>
      <c r="H69" t="s">
        <v>115</v>
      </c>
      <c r="I69">
        <v>34</v>
      </c>
      <c r="J69">
        <v>91.52</v>
      </c>
      <c r="K69">
        <v>169.85</v>
      </c>
      <c r="L69">
        <v>7</v>
      </c>
      <c r="M69">
        <v>6</v>
      </c>
    </row>
    <row r="70" spans="1:13" x14ac:dyDescent="0.45">
      <c r="A70" t="s">
        <v>150</v>
      </c>
      <c r="B70" t="s">
        <v>101</v>
      </c>
      <c r="C70" t="s">
        <v>95</v>
      </c>
      <c r="D70" t="s">
        <v>58</v>
      </c>
      <c r="E70" t="s">
        <v>103</v>
      </c>
      <c r="F70" t="s">
        <v>118</v>
      </c>
      <c r="G70" t="s">
        <v>98</v>
      </c>
      <c r="H70" t="s">
        <v>115</v>
      </c>
      <c r="I70">
        <v>32</v>
      </c>
      <c r="J70">
        <v>64.11</v>
      </c>
      <c r="K70">
        <v>167.32</v>
      </c>
      <c r="L70">
        <v>11</v>
      </c>
      <c r="M70">
        <v>9</v>
      </c>
    </row>
    <row r="71" spans="1:13" x14ac:dyDescent="0.45">
      <c r="A71" t="s">
        <v>150</v>
      </c>
      <c r="B71" t="s">
        <v>138</v>
      </c>
      <c r="C71" t="s">
        <v>95</v>
      </c>
      <c r="D71" t="s">
        <v>58</v>
      </c>
      <c r="E71" t="s">
        <v>96</v>
      </c>
      <c r="F71" t="s">
        <v>104</v>
      </c>
      <c r="G71" t="s">
        <v>112</v>
      </c>
      <c r="H71" t="s">
        <v>115</v>
      </c>
      <c r="I71">
        <v>34</v>
      </c>
      <c r="J71">
        <v>95.26</v>
      </c>
      <c r="K71">
        <v>176.91</v>
      </c>
      <c r="L71">
        <v>6</v>
      </c>
      <c r="M71">
        <v>7</v>
      </c>
    </row>
    <row r="72" spans="1:13" x14ac:dyDescent="0.45">
      <c r="A72" t="s">
        <v>150</v>
      </c>
      <c r="B72" t="s">
        <v>135</v>
      </c>
      <c r="C72" t="s">
        <v>147</v>
      </c>
      <c r="D72" t="s">
        <v>57</v>
      </c>
      <c r="E72" t="s">
        <v>114</v>
      </c>
      <c r="F72" t="s">
        <v>109</v>
      </c>
      <c r="G72" t="s">
        <v>112</v>
      </c>
      <c r="H72" t="s">
        <v>99</v>
      </c>
      <c r="I72">
        <v>35</v>
      </c>
      <c r="J72">
        <v>93.78</v>
      </c>
      <c r="K72">
        <v>151.32</v>
      </c>
      <c r="L72">
        <v>19</v>
      </c>
      <c r="M72">
        <v>5</v>
      </c>
    </row>
    <row r="73" spans="1:13" x14ac:dyDescent="0.45">
      <c r="A73" t="s">
        <v>202</v>
      </c>
      <c r="B73" t="s">
        <v>135</v>
      </c>
      <c r="C73" t="s">
        <v>129</v>
      </c>
      <c r="D73" t="s">
        <v>57</v>
      </c>
      <c r="E73" t="s">
        <v>103</v>
      </c>
      <c r="F73" t="s">
        <v>118</v>
      </c>
      <c r="G73" t="s">
        <v>105</v>
      </c>
      <c r="H73" t="s">
        <v>99</v>
      </c>
      <c r="I73">
        <v>28</v>
      </c>
      <c r="J73">
        <v>93.32</v>
      </c>
      <c r="K73">
        <v>177.06</v>
      </c>
      <c r="L73">
        <v>8</v>
      </c>
      <c r="M73">
        <v>10</v>
      </c>
    </row>
    <row r="74" spans="1:13" x14ac:dyDescent="0.45">
      <c r="A74" t="s">
        <v>202</v>
      </c>
      <c r="B74" t="s">
        <v>94</v>
      </c>
      <c r="C74" t="s">
        <v>131</v>
      </c>
      <c r="D74" t="s">
        <v>57</v>
      </c>
      <c r="E74" t="s">
        <v>111</v>
      </c>
      <c r="F74" t="s">
        <v>122</v>
      </c>
      <c r="G74" t="s">
        <v>105</v>
      </c>
      <c r="H74" t="s">
        <v>99</v>
      </c>
      <c r="I74">
        <v>29</v>
      </c>
      <c r="J74">
        <v>63.14</v>
      </c>
      <c r="K74">
        <v>156.29</v>
      </c>
      <c r="L74">
        <v>17</v>
      </c>
      <c r="M74">
        <v>6</v>
      </c>
    </row>
    <row r="75" spans="1:13" x14ac:dyDescent="0.45">
      <c r="A75" t="s">
        <v>202</v>
      </c>
      <c r="B75" t="s">
        <v>138</v>
      </c>
      <c r="C75" t="s">
        <v>131</v>
      </c>
      <c r="D75" t="s">
        <v>58</v>
      </c>
      <c r="E75" t="s">
        <v>114</v>
      </c>
      <c r="F75" t="s">
        <v>109</v>
      </c>
      <c r="G75" t="s">
        <v>112</v>
      </c>
      <c r="H75" t="s">
        <v>115</v>
      </c>
      <c r="I75">
        <v>37</v>
      </c>
      <c r="J75">
        <v>84.57</v>
      </c>
      <c r="K75">
        <v>156.13999999999999</v>
      </c>
      <c r="L75">
        <v>20</v>
      </c>
      <c r="M75">
        <v>7</v>
      </c>
    </row>
    <row r="76" spans="1:13" x14ac:dyDescent="0.45">
      <c r="A76" t="s">
        <v>202</v>
      </c>
      <c r="B76" t="s">
        <v>124</v>
      </c>
      <c r="C76" t="s">
        <v>145</v>
      </c>
      <c r="D76" t="s">
        <v>57</v>
      </c>
      <c r="E76" t="s">
        <v>103</v>
      </c>
      <c r="F76" t="s">
        <v>97</v>
      </c>
      <c r="G76" t="s">
        <v>112</v>
      </c>
      <c r="H76" t="s">
        <v>115</v>
      </c>
      <c r="I76">
        <v>25</v>
      </c>
      <c r="J76">
        <v>83.76</v>
      </c>
      <c r="K76">
        <v>180.72</v>
      </c>
      <c r="L76">
        <v>5</v>
      </c>
      <c r="M76">
        <v>7</v>
      </c>
    </row>
    <row r="77" spans="1:13" x14ac:dyDescent="0.45">
      <c r="A77" t="s">
        <v>209</v>
      </c>
      <c r="B77" t="s">
        <v>94</v>
      </c>
      <c r="C77" t="s">
        <v>131</v>
      </c>
      <c r="D77" t="s">
        <v>57</v>
      </c>
      <c r="E77" t="s">
        <v>111</v>
      </c>
      <c r="F77" t="s">
        <v>118</v>
      </c>
      <c r="G77" t="s">
        <v>98</v>
      </c>
      <c r="H77" t="s">
        <v>99</v>
      </c>
      <c r="I77">
        <v>20</v>
      </c>
      <c r="J77">
        <v>72.209999999999994</v>
      </c>
      <c r="K77">
        <v>179.96</v>
      </c>
      <c r="L77">
        <v>14</v>
      </c>
      <c r="M77">
        <v>8</v>
      </c>
    </row>
    <row r="78" spans="1:13" x14ac:dyDescent="0.45">
      <c r="A78" t="s">
        <v>143</v>
      </c>
      <c r="B78" t="s">
        <v>94</v>
      </c>
      <c r="C78" t="s">
        <v>142</v>
      </c>
      <c r="D78" t="s">
        <v>57</v>
      </c>
      <c r="E78" t="s">
        <v>96</v>
      </c>
      <c r="F78" t="s">
        <v>122</v>
      </c>
      <c r="G78" t="s">
        <v>98</v>
      </c>
      <c r="H78" t="s">
        <v>115</v>
      </c>
      <c r="I78">
        <v>27</v>
      </c>
      <c r="J78">
        <v>66.91</v>
      </c>
      <c r="K78">
        <v>182.71</v>
      </c>
      <c r="L78">
        <v>4</v>
      </c>
      <c r="M78">
        <v>4</v>
      </c>
    </row>
    <row r="79" spans="1:13" x14ac:dyDescent="0.45">
      <c r="A79" t="s">
        <v>143</v>
      </c>
      <c r="B79" t="s">
        <v>94</v>
      </c>
      <c r="C79" t="s">
        <v>108</v>
      </c>
      <c r="D79" t="s">
        <v>58</v>
      </c>
      <c r="E79" t="s">
        <v>103</v>
      </c>
      <c r="F79" t="s">
        <v>104</v>
      </c>
      <c r="G79" t="s">
        <v>98</v>
      </c>
      <c r="H79" t="s">
        <v>115</v>
      </c>
      <c r="I79">
        <v>40</v>
      </c>
      <c r="J79">
        <v>76.12</v>
      </c>
      <c r="K79">
        <v>189.09</v>
      </c>
      <c r="L79">
        <v>4</v>
      </c>
      <c r="M79">
        <v>8</v>
      </c>
    </row>
    <row r="80" spans="1:13" x14ac:dyDescent="0.45">
      <c r="A80" t="s">
        <v>143</v>
      </c>
      <c r="B80" t="s">
        <v>135</v>
      </c>
      <c r="C80" t="s">
        <v>113</v>
      </c>
      <c r="D80" t="s">
        <v>58</v>
      </c>
      <c r="E80" t="s">
        <v>114</v>
      </c>
      <c r="F80" t="s">
        <v>122</v>
      </c>
      <c r="G80" t="s">
        <v>98</v>
      </c>
      <c r="H80" t="s">
        <v>115</v>
      </c>
      <c r="I80">
        <v>38</v>
      </c>
      <c r="J80">
        <v>53.01</v>
      </c>
      <c r="K80">
        <v>182.11</v>
      </c>
      <c r="L80">
        <v>15</v>
      </c>
      <c r="M80">
        <v>5</v>
      </c>
    </row>
    <row r="81" spans="1:13" x14ac:dyDescent="0.45">
      <c r="A81" t="s">
        <v>143</v>
      </c>
      <c r="B81" t="s">
        <v>117</v>
      </c>
      <c r="C81" t="s">
        <v>113</v>
      </c>
      <c r="D81" t="s">
        <v>58</v>
      </c>
      <c r="E81" t="s">
        <v>103</v>
      </c>
      <c r="F81" t="s">
        <v>140</v>
      </c>
      <c r="G81" t="s">
        <v>105</v>
      </c>
      <c r="H81" t="s">
        <v>115</v>
      </c>
      <c r="I81">
        <v>21</v>
      </c>
      <c r="J81">
        <v>94.03</v>
      </c>
      <c r="K81">
        <v>193.93</v>
      </c>
      <c r="L81">
        <v>5</v>
      </c>
      <c r="M81">
        <v>8</v>
      </c>
    </row>
    <row r="82" spans="1:13" x14ac:dyDescent="0.45">
      <c r="A82" t="s">
        <v>143</v>
      </c>
      <c r="B82" t="s">
        <v>101</v>
      </c>
      <c r="C82" t="s">
        <v>145</v>
      </c>
      <c r="D82" t="s">
        <v>57</v>
      </c>
      <c r="E82" t="s">
        <v>103</v>
      </c>
      <c r="F82" t="s">
        <v>118</v>
      </c>
      <c r="G82" t="s">
        <v>98</v>
      </c>
      <c r="H82" t="s">
        <v>115</v>
      </c>
      <c r="I82">
        <v>23</v>
      </c>
      <c r="J82">
        <v>75.17</v>
      </c>
      <c r="K82">
        <v>178.34</v>
      </c>
      <c r="L82">
        <v>10</v>
      </c>
      <c r="M82">
        <v>0</v>
      </c>
    </row>
    <row r="83" spans="1:13" x14ac:dyDescent="0.45">
      <c r="A83" t="s">
        <v>143</v>
      </c>
      <c r="B83" t="s">
        <v>94</v>
      </c>
      <c r="C83" t="s">
        <v>142</v>
      </c>
      <c r="D83" t="s">
        <v>58</v>
      </c>
      <c r="E83" t="s">
        <v>96</v>
      </c>
      <c r="F83" t="s">
        <v>118</v>
      </c>
      <c r="G83" t="s">
        <v>98</v>
      </c>
      <c r="H83" t="s">
        <v>115</v>
      </c>
      <c r="I83">
        <v>24</v>
      </c>
      <c r="J83">
        <v>70.28</v>
      </c>
      <c r="K83">
        <v>191.75</v>
      </c>
      <c r="L83">
        <v>17</v>
      </c>
      <c r="M83">
        <v>7</v>
      </c>
    </row>
    <row r="84" spans="1:13" x14ac:dyDescent="0.45">
      <c r="A84" t="s">
        <v>143</v>
      </c>
      <c r="B84" t="s">
        <v>124</v>
      </c>
      <c r="C84" t="s">
        <v>142</v>
      </c>
      <c r="D84" t="s">
        <v>58</v>
      </c>
      <c r="E84" t="s">
        <v>114</v>
      </c>
      <c r="F84" t="s">
        <v>136</v>
      </c>
      <c r="G84" t="s">
        <v>105</v>
      </c>
      <c r="H84" t="s">
        <v>115</v>
      </c>
      <c r="I84">
        <v>33</v>
      </c>
      <c r="J84">
        <v>99.9</v>
      </c>
      <c r="K84">
        <v>166.18</v>
      </c>
      <c r="L84">
        <v>3</v>
      </c>
      <c r="M84">
        <v>1</v>
      </c>
    </row>
    <row r="85" spans="1:13" x14ac:dyDescent="0.45">
      <c r="A85" t="s">
        <v>143</v>
      </c>
      <c r="B85" t="s">
        <v>107</v>
      </c>
      <c r="C85" t="s">
        <v>147</v>
      </c>
      <c r="D85" t="s">
        <v>57</v>
      </c>
      <c r="E85" t="s">
        <v>111</v>
      </c>
      <c r="F85" t="s">
        <v>97</v>
      </c>
      <c r="G85" t="s">
        <v>112</v>
      </c>
      <c r="H85" t="s">
        <v>115</v>
      </c>
      <c r="I85">
        <v>20</v>
      </c>
      <c r="J85">
        <v>95.38</v>
      </c>
      <c r="K85">
        <v>191.97</v>
      </c>
      <c r="L85">
        <v>12</v>
      </c>
      <c r="M85">
        <v>9</v>
      </c>
    </row>
    <row r="86" spans="1:13" x14ac:dyDescent="0.45">
      <c r="A86" t="s">
        <v>158</v>
      </c>
      <c r="B86" t="s">
        <v>138</v>
      </c>
      <c r="C86" t="s">
        <v>108</v>
      </c>
      <c r="D86" t="s">
        <v>57</v>
      </c>
      <c r="E86" t="s">
        <v>103</v>
      </c>
      <c r="F86" t="s">
        <v>109</v>
      </c>
      <c r="G86" t="s">
        <v>98</v>
      </c>
      <c r="H86" t="s">
        <v>115</v>
      </c>
      <c r="I86">
        <v>33</v>
      </c>
      <c r="J86">
        <v>54.92</v>
      </c>
      <c r="K86">
        <v>190.1</v>
      </c>
      <c r="L86">
        <v>11</v>
      </c>
      <c r="M86">
        <v>8</v>
      </c>
    </row>
    <row r="87" spans="1:13" x14ac:dyDescent="0.45">
      <c r="A87" t="s">
        <v>158</v>
      </c>
      <c r="B87" t="s">
        <v>94</v>
      </c>
      <c r="C87" t="s">
        <v>147</v>
      </c>
      <c r="D87" t="s">
        <v>57</v>
      </c>
      <c r="E87" t="s">
        <v>111</v>
      </c>
      <c r="F87" t="s">
        <v>136</v>
      </c>
      <c r="G87" t="s">
        <v>112</v>
      </c>
      <c r="H87" t="s">
        <v>99</v>
      </c>
      <c r="I87">
        <v>35</v>
      </c>
      <c r="J87">
        <v>62.17</v>
      </c>
      <c r="K87">
        <v>155.30000000000001</v>
      </c>
      <c r="L87">
        <v>7</v>
      </c>
      <c r="M87">
        <v>2</v>
      </c>
    </row>
    <row r="88" spans="1:13" x14ac:dyDescent="0.45">
      <c r="A88" t="s">
        <v>158</v>
      </c>
      <c r="B88" t="s">
        <v>107</v>
      </c>
      <c r="C88" t="s">
        <v>129</v>
      </c>
      <c r="D88" t="s">
        <v>58</v>
      </c>
      <c r="E88" t="s">
        <v>96</v>
      </c>
      <c r="F88" t="s">
        <v>140</v>
      </c>
      <c r="G88" t="s">
        <v>98</v>
      </c>
      <c r="H88" t="s">
        <v>115</v>
      </c>
      <c r="I88">
        <v>23</v>
      </c>
      <c r="J88">
        <v>58.31</v>
      </c>
      <c r="K88">
        <v>186.5</v>
      </c>
      <c r="L88">
        <v>19</v>
      </c>
      <c r="M88">
        <v>5</v>
      </c>
    </row>
    <row r="89" spans="1:13" x14ac:dyDescent="0.45">
      <c r="A89" t="s">
        <v>158</v>
      </c>
      <c r="B89" t="s">
        <v>94</v>
      </c>
      <c r="C89" t="s">
        <v>131</v>
      </c>
      <c r="D89" t="s">
        <v>57</v>
      </c>
      <c r="E89" t="s">
        <v>96</v>
      </c>
      <c r="F89" t="s">
        <v>109</v>
      </c>
      <c r="G89" t="s">
        <v>98</v>
      </c>
      <c r="H89" t="s">
        <v>115</v>
      </c>
      <c r="I89">
        <v>39</v>
      </c>
      <c r="J89">
        <v>57.32</v>
      </c>
      <c r="K89">
        <v>188.89</v>
      </c>
      <c r="L89">
        <v>7</v>
      </c>
      <c r="M89">
        <v>2</v>
      </c>
    </row>
    <row r="90" spans="1:13" x14ac:dyDescent="0.45">
      <c r="A90" t="s">
        <v>188</v>
      </c>
      <c r="B90" t="s">
        <v>107</v>
      </c>
      <c r="C90" t="s">
        <v>102</v>
      </c>
      <c r="D90" t="s">
        <v>57</v>
      </c>
      <c r="E90" t="s">
        <v>114</v>
      </c>
      <c r="F90" t="s">
        <v>104</v>
      </c>
      <c r="G90" t="s">
        <v>98</v>
      </c>
      <c r="H90" t="s">
        <v>115</v>
      </c>
      <c r="I90">
        <v>34</v>
      </c>
      <c r="J90">
        <v>69.97</v>
      </c>
      <c r="K90">
        <v>192.72</v>
      </c>
      <c r="L90">
        <v>3</v>
      </c>
      <c r="M90">
        <v>7</v>
      </c>
    </row>
    <row r="91" spans="1:13" x14ac:dyDescent="0.45">
      <c r="A91" t="s">
        <v>188</v>
      </c>
      <c r="B91" t="s">
        <v>135</v>
      </c>
      <c r="C91" t="s">
        <v>113</v>
      </c>
      <c r="D91" t="s">
        <v>58</v>
      </c>
      <c r="E91" t="s">
        <v>96</v>
      </c>
      <c r="F91" t="s">
        <v>122</v>
      </c>
      <c r="G91" t="s">
        <v>98</v>
      </c>
      <c r="H91" t="s">
        <v>115</v>
      </c>
      <c r="I91">
        <v>29</v>
      </c>
      <c r="J91">
        <v>87.45</v>
      </c>
      <c r="K91">
        <v>162.09</v>
      </c>
      <c r="L91">
        <v>5</v>
      </c>
      <c r="M91">
        <v>9</v>
      </c>
    </row>
    <row r="92" spans="1:13" x14ac:dyDescent="0.45">
      <c r="A92" t="s">
        <v>188</v>
      </c>
      <c r="B92" t="s">
        <v>124</v>
      </c>
      <c r="C92" t="s">
        <v>121</v>
      </c>
      <c r="D92" t="s">
        <v>58</v>
      </c>
      <c r="E92" t="s">
        <v>114</v>
      </c>
      <c r="F92" t="s">
        <v>132</v>
      </c>
      <c r="G92" t="s">
        <v>98</v>
      </c>
      <c r="H92" t="s">
        <v>99</v>
      </c>
      <c r="I92">
        <v>39</v>
      </c>
      <c r="J92">
        <v>92.68</v>
      </c>
      <c r="K92">
        <v>157.22999999999999</v>
      </c>
      <c r="L92">
        <v>5</v>
      </c>
      <c r="M92">
        <v>5</v>
      </c>
    </row>
    <row r="93" spans="1:13" x14ac:dyDescent="0.45">
      <c r="A93" t="s">
        <v>188</v>
      </c>
      <c r="B93" t="s">
        <v>124</v>
      </c>
      <c r="C93" t="s">
        <v>121</v>
      </c>
      <c r="D93" t="s">
        <v>57</v>
      </c>
      <c r="E93" t="s">
        <v>114</v>
      </c>
      <c r="F93" t="s">
        <v>104</v>
      </c>
      <c r="G93" t="s">
        <v>105</v>
      </c>
      <c r="H93" t="s">
        <v>115</v>
      </c>
      <c r="I93">
        <v>23</v>
      </c>
      <c r="J93">
        <v>63.71</v>
      </c>
      <c r="K93">
        <v>176.08</v>
      </c>
      <c r="L93">
        <v>15</v>
      </c>
      <c r="M93">
        <v>8</v>
      </c>
    </row>
    <row r="94" spans="1:13" x14ac:dyDescent="0.45">
      <c r="A94" t="s">
        <v>188</v>
      </c>
      <c r="B94" t="s">
        <v>107</v>
      </c>
      <c r="C94" t="s">
        <v>113</v>
      </c>
      <c r="D94" t="s">
        <v>58</v>
      </c>
      <c r="E94" t="s">
        <v>111</v>
      </c>
      <c r="F94" t="s">
        <v>97</v>
      </c>
      <c r="G94" t="s">
        <v>112</v>
      </c>
      <c r="H94" t="s">
        <v>115</v>
      </c>
      <c r="I94">
        <v>29</v>
      </c>
      <c r="J94">
        <v>73.25</v>
      </c>
      <c r="K94">
        <v>169.62</v>
      </c>
      <c r="L94">
        <v>3</v>
      </c>
      <c r="M94">
        <v>3</v>
      </c>
    </row>
    <row r="95" spans="1:13" x14ac:dyDescent="0.45">
      <c r="A95" t="s">
        <v>188</v>
      </c>
      <c r="B95" t="s">
        <v>135</v>
      </c>
      <c r="C95" t="s">
        <v>102</v>
      </c>
      <c r="D95" t="s">
        <v>58</v>
      </c>
      <c r="E95" t="s">
        <v>111</v>
      </c>
      <c r="F95" t="s">
        <v>109</v>
      </c>
      <c r="G95" t="s">
        <v>112</v>
      </c>
      <c r="H95" t="s">
        <v>99</v>
      </c>
      <c r="I95">
        <v>26</v>
      </c>
      <c r="J95">
        <v>97.11</v>
      </c>
      <c r="K95">
        <v>166.93</v>
      </c>
      <c r="L95">
        <v>12</v>
      </c>
      <c r="M95">
        <v>1</v>
      </c>
    </row>
    <row r="96" spans="1:13" x14ac:dyDescent="0.45">
      <c r="A96" t="s">
        <v>188</v>
      </c>
      <c r="B96" t="s">
        <v>135</v>
      </c>
      <c r="C96" t="s">
        <v>129</v>
      </c>
      <c r="D96" t="s">
        <v>58</v>
      </c>
      <c r="E96" t="s">
        <v>111</v>
      </c>
      <c r="F96" t="s">
        <v>140</v>
      </c>
      <c r="G96" t="s">
        <v>112</v>
      </c>
      <c r="H96" t="s">
        <v>115</v>
      </c>
      <c r="I96">
        <v>33</v>
      </c>
      <c r="J96">
        <v>83.85</v>
      </c>
      <c r="K96">
        <v>165.75</v>
      </c>
      <c r="L96">
        <v>1</v>
      </c>
      <c r="M96">
        <v>2</v>
      </c>
    </row>
    <row r="97" spans="1:13" x14ac:dyDescent="0.45">
      <c r="A97" t="s">
        <v>188</v>
      </c>
      <c r="B97" t="s">
        <v>117</v>
      </c>
      <c r="C97" t="s">
        <v>95</v>
      </c>
      <c r="D97" t="s">
        <v>57</v>
      </c>
      <c r="E97" t="s">
        <v>114</v>
      </c>
      <c r="F97" t="s">
        <v>136</v>
      </c>
      <c r="G97" t="s">
        <v>98</v>
      </c>
      <c r="H97" t="s">
        <v>115</v>
      </c>
      <c r="I97">
        <v>26</v>
      </c>
      <c r="J97">
        <v>82.7</v>
      </c>
      <c r="K97">
        <v>185.1</v>
      </c>
      <c r="L97">
        <v>13</v>
      </c>
      <c r="M97">
        <v>2</v>
      </c>
    </row>
    <row r="98" spans="1:13" x14ac:dyDescent="0.45">
      <c r="A98" t="s">
        <v>188</v>
      </c>
      <c r="B98" t="s">
        <v>124</v>
      </c>
      <c r="C98" t="s">
        <v>131</v>
      </c>
      <c r="D98" t="s">
        <v>57</v>
      </c>
      <c r="E98" t="s">
        <v>111</v>
      </c>
      <c r="F98" t="s">
        <v>136</v>
      </c>
      <c r="G98" t="s">
        <v>98</v>
      </c>
      <c r="H98" t="s">
        <v>99</v>
      </c>
      <c r="I98">
        <v>21</v>
      </c>
      <c r="J98">
        <v>57</v>
      </c>
      <c r="K98">
        <v>186.11</v>
      </c>
      <c r="L98">
        <v>4</v>
      </c>
      <c r="M98">
        <v>10</v>
      </c>
    </row>
    <row r="99" spans="1:13" x14ac:dyDescent="0.45">
      <c r="A99" t="s">
        <v>201</v>
      </c>
      <c r="B99" t="s">
        <v>124</v>
      </c>
      <c r="C99" t="s">
        <v>102</v>
      </c>
      <c r="D99" t="s">
        <v>58</v>
      </c>
      <c r="E99" t="s">
        <v>114</v>
      </c>
      <c r="F99" t="s">
        <v>140</v>
      </c>
      <c r="G99" t="s">
        <v>105</v>
      </c>
      <c r="H99" t="s">
        <v>99</v>
      </c>
      <c r="I99">
        <v>19</v>
      </c>
      <c r="J99">
        <v>85.28</v>
      </c>
      <c r="K99">
        <v>199.95</v>
      </c>
      <c r="L99">
        <v>5</v>
      </c>
      <c r="M99">
        <v>5</v>
      </c>
    </row>
    <row r="100" spans="1:13" x14ac:dyDescent="0.45">
      <c r="A100" t="s">
        <v>201</v>
      </c>
      <c r="B100" t="s">
        <v>124</v>
      </c>
      <c r="C100" t="s">
        <v>131</v>
      </c>
      <c r="D100" t="s">
        <v>57</v>
      </c>
      <c r="E100" t="s">
        <v>96</v>
      </c>
      <c r="F100" t="s">
        <v>118</v>
      </c>
      <c r="G100" t="s">
        <v>98</v>
      </c>
      <c r="H100" t="s">
        <v>115</v>
      </c>
      <c r="I100">
        <v>26</v>
      </c>
      <c r="J100">
        <v>91.03</v>
      </c>
      <c r="K100">
        <v>156.72</v>
      </c>
      <c r="L100">
        <v>20</v>
      </c>
      <c r="M100">
        <v>3</v>
      </c>
    </row>
    <row r="101" spans="1:13" x14ac:dyDescent="0.45">
      <c r="A101" t="s">
        <v>201</v>
      </c>
      <c r="B101" t="s">
        <v>117</v>
      </c>
      <c r="C101" t="s">
        <v>131</v>
      </c>
      <c r="D101" t="s">
        <v>58</v>
      </c>
      <c r="E101" t="s">
        <v>111</v>
      </c>
      <c r="F101" t="s">
        <v>109</v>
      </c>
      <c r="G101" t="s">
        <v>105</v>
      </c>
      <c r="H101" t="s">
        <v>99</v>
      </c>
      <c r="I101">
        <v>34</v>
      </c>
      <c r="J101">
        <v>85.1</v>
      </c>
      <c r="K101">
        <v>172.47</v>
      </c>
      <c r="L101">
        <v>10</v>
      </c>
      <c r="M101">
        <v>1</v>
      </c>
    </row>
    <row r="102" spans="1:13" x14ac:dyDescent="0.45">
      <c r="A102" t="s">
        <v>201</v>
      </c>
      <c r="B102" t="s">
        <v>94</v>
      </c>
      <c r="C102" t="s">
        <v>145</v>
      </c>
      <c r="D102" t="s">
        <v>58</v>
      </c>
      <c r="E102" t="s">
        <v>111</v>
      </c>
      <c r="F102" t="s">
        <v>104</v>
      </c>
      <c r="G102" t="s">
        <v>105</v>
      </c>
      <c r="H102" t="s">
        <v>115</v>
      </c>
      <c r="I102">
        <v>18</v>
      </c>
      <c r="J102">
        <v>69.78</v>
      </c>
      <c r="K102">
        <v>167.6</v>
      </c>
      <c r="L102">
        <v>14</v>
      </c>
      <c r="M102">
        <v>0</v>
      </c>
    </row>
    <row r="103" spans="1:13" x14ac:dyDescent="0.45">
      <c r="A103" t="s">
        <v>201</v>
      </c>
      <c r="B103" t="s">
        <v>117</v>
      </c>
      <c r="C103" t="s">
        <v>142</v>
      </c>
      <c r="D103" t="s">
        <v>57</v>
      </c>
      <c r="E103" t="s">
        <v>114</v>
      </c>
      <c r="F103" t="s">
        <v>136</v>
      </c>
      <c r="G103" t="s">
        <v>105</v>
      </c>
      <c r="H103" t="s">
        <v>115</v>
      </c>
      <c r="I103">
        <v>20</v>
      </c>
      <c r="J103">
        <v>79.61</v>
      </c>
      <c r="K103">
        <v>151.94</v>
      </c>
      <c r="L103">
        <v>6</v>
      </c>
      <c r="M103">
        <v>3</v>
      </c>
    </row>
    <row r="104" spans="1:13" x14ac:dyDescent="0.45">
      <c r="A104" t="s">
        <v>206</v>
      </c>
      <c r="B104" t="s">
        <v>94</v>
      </c>
      <c r="C104" t="s">
        <v>131</v>
      </c>
      <c r="D104" t="s">
        <v>58</v>
      </c>
      <c r="E104" t="s">
        <v>111</v>
      </c>
      <c r="F104" t="s">
        <v>104</v>
      </c>
      <c r="G104" t="s">
        <v>112</v>
      </c>
      <c r="H104" t="s">
        <v>99</v>
      </c>
      <c r="I104">
        <v>30</v>
      </c>
      <c r="J104">
        <v>68.87</v>
      </c>
      <c r="K104">
        <v>193</v>
      </c>
      <c r="L104">
        <v>7</v>
      </c>
      <c r="M104">
        <v>1</v>
      </c>
    </row>
    <row r="105" spans="1:13" x14ac:dyDescent="0.45">
      <c r="A105" t="s">
        <v>206</v>
      </c>
      <c r="B105" t="s">
        <v>94</v>
      </c>
      <c r="C105" t="s">
        <v>95</v>
      </c>
      <c r="D105" t="s">
        <v>58</v>
      </c>
      <c r="E105" t="s">
        <v>103</v>
      </c>
      <c r="F105" t="s">
        <v>122</v>
      </c>
      <c r="G105" t="s">
        <v>105</v>
      </c>
      <c r="H105" t="s">
        <v>99</v>
      </c>
      <c r="I105">
        <v>37</v>
      </c>
      <c r="J105">
        <v>79.8</v>
      </c>
      <c r="K105">
        <v>185.4</v>
      </c>
      <c r="L105">
        <v>8</v>
      </c>
      <c r="M105">
        <v>4</v>
      </c>
    </row>
    <row r="106" spans="1:13" x14ac:dyDescent="0.45">
      <c r="A106" t="s">
        <v>206</v>
      </c>
      <c r="B106" t="s">
        <v>94</v>
      </c>
      <c r="C106" t="s">
        <v>108</v>
      </c>
      <c r="D106" t="s">
        <v>58</v>
      </c>
      <c r="E106" t="s">
        <v>96</v>
      </c>
      <c r="F106" t="s">
        <v>118</v>
      </c>
      <c r="G106" t="s">
        <v>112</v>
      </c>
      <c r="H106" t="s">
        <v>115</v>
      </c>
      <c r="I106">
        <v>34</v>
      </c>
      <c r="J106">
        <v>56.23</v>
      </c>
      <c r="K106">
        <v>199.43</v>
      </c>
      <c r="L106">
        <v>20</v>
      </c>
      <c r="M106">
        <v>5</v>
      </c>
    </row>
    <row r="107" spans="1:13" x14ac:dyDescent="0.45">
      <c r="A107" t="s">
        <v>123</v>
      </c>
      <c r="B107" t="s">
        <v>124</v>
      </c>
      <c r="C107" t="s">
        <v>113</v>
      </c>
      <c r="D107" t="s">
        <v>57</v>
      </c>
      <c r="E107" t="s">
        <v>96</v>
      </c>
      <c r="F107" t="s">
        <v>104</v>
      </c>
      <c r="G107" t="s">
        <v>98</v>
      </c>
      <c r="H107" t="s">
        <v>99</v>
      </c>
      <c r="I107">
        <v>30</v>
      </c>
      <c r="J107">
        <v>77.03</v>
      </c>
      <c r="K107">
        <v>188.25</v>
      </c>
      <c r="L107">
        <v>19</v>
      </c>
      <c r="M107">
        <v>0</v>
      </c>
    </row>
    <row r="108" spans="1:13" x14ac:dyDescent="0.45">
      <c r="A108" t="s">
        <v>123</v>
      </c>
      <c r="B108" t="s">
        <v>135</v>
      </c>
      <c r="C108" t="s">
        <v>102</v>
      </c>
      <c r="D108" t="s">
        <v>57</v>
      </c>
      <c r="E108" t="s">
        <v>114</v>
      </c>
      <c r="F108" t="s">
        <v>97</v>
      </c>
      <c r="G108" t="s">
        <v>112</v>
      </c>
      <c r="H108" t="s">
        <v>99</v>
      </c>
      <c r="I108">
        <v>37</v>
      </c>
      <c r="J108">
        <v>53.49</v>
      </c>
      <c r="K108">
        <v>187.97</v>
      </c>
      <c r="L108">
        <v>7</v>
      </c>
      <c r="M108">
        <v>1</v>
      </c>
    </row>
    <row r="109" spans="1:13" x14ac:dyDescent="0.45">
      <c r="A109" t="s">
        <v>123</v>
      </c>
      <c r="B109" t="s">
        <v>107</v>
      </c>
      <c r="C109" t="s">
        <v>95</v>
      </c>
      <c r="D109" t="s">
        <v>57</v>
      </c>
      <c r="E109" t="s">
        <v>96</v>
      </c>
      <c r="F109" t="s">
        <v>122</v>
      </c>
      <c r="G109" t="s">
        <v>98</v>
      </c>
      <c r="H109" t="s">
        <v>115</v>
      </c>
      <c r="I109">
        <v>30</v>
      </c>
      <c r="J109">
        <v>68.709999999999994</v>
      </c>
      <c r="K109">
        <v>171.19</v>
      </c>
      <c r="L109">
        <v>16</v>
      </c>
      <c r="M109">
        <v>9</v>
      </c>
    </row>
    <row r="110" spans="1:13" x14ac:dyDescent="0.45">
      <c r="A110" t="s">
        <v>123</v>
      </c>
      <c r="B110" t="s">
        <v>94</v>
      </c>
      <c r="C110" t="s">
        <v>95</v>
      </c>
      <c r="D110" t="s">
        <v>58</v>
      </c>
      <c r="E110" t="s">
        <v>96</v>
      </c>
      <c r="F110" t="s">
        <v>140</v>
      </c>
      <c r="G110" t="s">
        <v>98</v>
      </c>
      <c r="H110" t="s">
        <v>99</v>
      </c>
      <c r="I110">
        <v>33</v>
      </c>
      <c r="J110">
        <v>78.64</v>
      </c>
      <c r="K110">
        <v>182.12</v>
      </c>
      <c r="L110">
        <v>4</v>
      </c>
      <c r="M110">
        <v>7</v>
      </c>
    </row>
    <row r="111" spans="1:13" x14ac:dyDescent="0.45">
      <c r="A111" t="s">
        <v>123</v>
      </c>
      <c r="B111" t="s">
        <v>138</v>
      </c>
      <c r="C111" t="s">
        <v>129</v>
      </c>
      <c r="D111" t="s">
        <v>57</v>
      </c>
      <c r="E111" t="s">
        <v>111</v>
      </c>
      <c r="F111" t="s">
        <v>104</v>
      </c>
      <c r="G111" t="s">
        <v>112</v>
      </c>
      <c r="H111" t="s">
        <v>99</v>
      </c>
      <c r="I111">
        <v>40</v>
      </c>
      <c r="J111">
        <v>86.68</v>
      </c>
      <c r="K111">
        <v>190.91</v>
      </c>
      <c r="L111">
        <v>7</v>
      </c>
      <c r="M111">
        <v>2</v>
      </c>
    </row>
    <row r="112" spans="1:13" x14ac:dyDescent="0.45">
      <c r="A112" t="s">
        <v>123</v>
      </c>
      <c r="B112" t="s">
        <v>94</v>
      </c>
      <c r="C112" t="s">
        <v>113</v>
      </c>
      <c r="D112" t="s">
        <v>57</v>
      </c>
      <c r="E112" t="s">
        <v>114</v>
      </c>
      <c r="F112" t="s">
        <v>122</v>
      </c>
      <c r="G112" t="s">
        <v>98</v>
      </c>
      <c r="H112" t="s">
        <v>115</v>
      </c>
      <c r="I112">
        <v>18</v>
      </c>
      <c r="J112">
        <v>88.16</v>
      </c>
      <c r="K112">
        <v>171.93</v>
      </c>
      <c r="L112">
        <v>2</v>
      </c>
      <c r="M112">
        <v>6</v>
      </c>
    </row>
    <row r="113" spans="1:13" x14ac:dyDescent="0.45">
      <c r="A113" t="s">
        <v>123</v>
      </c>
      <c r="B113" t="s">
        <v>117</v>
      </c>
      <c r="C113" t="s">
        <v>129</v>
      </c>
      <c r="D113" t="s">
        <v>57</v>
      </c>
      <c r="E113" t="s">
        <v>103</v>
      </c>
      <c r="F113" t="s">
        <v>136</v>
      </c>
      <c r="G113" t="s">
        <v>98</v>
      </c>
      <c r="H113" t="s">
        <v>99</v>
      </c>
      <c r="I113">
        <v>25</v>
      </c>
      <c r="J113">
        <v>95.67</v>
      </c>
      <c r="K113">
        <v>197.17</v>
      </c>
      <c r="L113">
        <v>8</v>
      </c>
      <c r="M113">
        <v>7</v>
      </c>
    </row>
    <row r="114" spans="1:13" x14ac:dyDescent="0.45">
      <c r="A114" t="s">
        <v>210</v>
      </c>
      <c r="B114" t="s">
        <v>101</v>
      </c>
      <c r="C114" t="s">
        <v>145</v>
      </c>
      <c r="D114" t="s">
        <v>58</v>
      </c>
      <c r="E114" t="s">
        <v>114</v>
      </c>
      <c r="F114" t="s">
        <v>109</v>
      </c>
      <c r="G114" t="s">
        <v>112</v>
      </c>
      <c r="H114" t="s">
        <v>115</v>
      </c>
      <c r="I114">
        <v>38</v>
      </c>
      <c r="J114">
        <v>90.6</v>
      </c>
      <c r="K114">
        <v>184.27</v>
      </c>
      <c r="L114">
        <v>12</v>
      </c>
      <c r="M114">
        <v>8</v>
      </c>
    </row>
    <row r="115" spans="1:13" x14ac:dyDescent="0.45">
      <c r="A115" t="s">
        <v>179</v>
      </c>
      <c r="B115" t="s">
        <v>117</v>
      </c>
      <c r="C115" t="s">
        <v>102</v>
      </c>
      <c r="D115" t="s">
        <v>57</v>
      </c>
      <c r="E115" t="s">
        <v>96</v>
      </c>
      <c r="F115" t="s">
        <v>136</v>
      </c>
      <c r="G115" t="s">
        <v>105</v>
      </c>
      <c r="H115" t="s">
        <v>99</v>
      </c>
      <c r="I115">
        <v>23</v>
      </c>
      <c r="J115">
        <v>68</v>
      </c>
      <c r="K115">
        <v>199.82</v>
      </c>
      <c r="L115">
        <v>10</v>
      </c>
      <c r="M115">
        <v>3</v>
      </c>
    </row>
    <row r="116" spans="1:13" x14ac:dyDescent="0.45">
      <c r="A116" t="s">
        <v>179</v>
      </c>
      <c r="B116" t="s">
        <v>94</v>
      </c>
      <c r="C116" t="s">
        <v>142</v>
      </c>
      <c r="D116" t="s">
        <v>57</v>
      </c>
      <c r="E116" t="s">
        <v>114</v>
      </c>
      <c r="F116" t="s">
        <v>104</v>
      </c>
      <c r="G116" t="s">
        <v>112</v>
      </c>
      <c r="H116" t="s">
        <v>115</v>
      </c>
      <c r="I116">
        <v>37</v>
      </c>
      <c r="J116">
        <v>77.540000000000006</v>
      </c>
      <c r="K116">
        <v>171.04</v>
      </c>
      <c r="L116">
        <v>9</v>
      </c>
      <c r="M116">
        <v>10</v>
      </c>
    </row>
    <row r="117" spans="1:13" x14ac:dyDescent="0.45">
      <c r="A117" t="s">
        <v>179</v>
      </c>
      <c r="B117" t="s">
        <v>124</v>
      </c>
      <c r="C117" t="s">
        <v>142</v>
      </c>
      <c r="D117" t="s">
        <v>57</v>
      </c>
      <c r="E117" t="s">
        <v>96</v>
      </c>
      <c r="F117" t="s">
        <v>140</v>
      </c>
      <c r="G117" t="s">
        <v>112</v>
      </c>
      <c r="H117" t="s">
        <v>115</v>
      </c>
      <c r="I117">
        <v>32</v>
      </c>
      <c r="J117">
        <v>91.12</v>
      </c>
      <c r="K117">
        <v>173.35</v>
      </c>
      <c r="L117">
        <v>2</v>
      </c>
      <c r="M117">
        <v>6</v>
      </c>
    </row>
    <row r="118" spans="1:13" x14ac:dyDescent="0.45">
      <c r="A118" t="s">
        <v>179</v>
      </c>
      <c r="B118" t="s">
        <v>101</v>
      </c>
      <c r="C118" t="s">
        <v>113</v>
      </c>
      <c r="D118" t="s">
        <v>58</v>
      </c>
      <c r="E118" t="s">
        <v>111</v>
      </c>
      <c r="F118" t="s">
        <v>97</v>
      </c>
      <c r="G118" t="s">
        <v>105</v>
      </c>
      <c r="H118" t="s">
        <v>99</v>
      </c>
      <c r="I118">
        <v>22</v>
      </c>
      <c r="J118">
        <v>90.96</v>
      </c>
      <c r="K118">
        <v>193.72</v>
      </c>
      <c r="L118">
        <v>10</v>
      </c>
      <c r="M118">
        <v>0</v>
      </c>
    </row>
    <row r="119" spans="1:13" x14ac:dyDescent="0.45">
      <c r="A119" t="s">
        <v>179</v>
      </c>
      <c r="B119" t="s">
        <v>107</v>
      </c>
      <c r="C119" t="s">
        <v>121</v>
      </c>
      <c r="D119" t="s">
        <v>57</v>
      </c>
      <c r="E119" t="s">
        <v>103</v>
      </c>
      <c r="F119" t="s">
        <v>122</v>
      </c>
      <c r="G119" t="s">
        <v>112</v>
      </c>
      <c r="H119" t="s">
        <v>99</v>
      </c>
      <c r="I119">
        <v>30</v>
      </c>
      <c r="J119">
        <v>76.25</v>
      </c>
      <c r="K119">
        <v>177.96</v>
      </c>
      <c r="L119">
        <v>2</v>
      </c>
      <c r="M119">
        <v>3</v>
      </c>
    </row>
    <row r="120" spans="1:13" x14ac:dyDescent="0.45">
      <c r="A120" t="s">
        <v>179</v>
      </c>
      <c r="B120" t="s">
        <v>101</v>
      </c>
      <c r="C120" t="s">
        <v>129</v>
      </c>
      <c r="D120" t="s">
        <v>57</v>
      </c>
      <c r="E120" t="s">
        <v>103</v>
      </c>
      <c r="F120" t="s">
        <v>122</v>
      </c>
      <c r="G120" t="s">
        <v>105</v>
      </c>
      <c r="H120" t="s">
        <v>99</v>
      </c>
      <c r="I120">
        <v>30</v>
      </c>
      <c r="J120">
        <v>71.680000000000007</v>
      </c>
      <c r="K120">
        <v>192.9</v>
      </c>
      <c r="L120">
        <v>7</v>
      </c>
      <c r="M120">
        <v>7</v>
      </c>
    </row>
    <row r="121" spans="1:13" x14ac:dyDescent="0.45">
      <c r="A121" t="s">
        <v>218</v>
      </c>
      <c r="B121" t="s">
        <v>94</v>
      </c>
      <c r="C121" t="s">
        <v>142</v>
      </c>
      <c r="D121" t="s">
        <v>58</v>
      </c>
      <c r="E121" t="s">
        <v>103</v>
      </c>
      <c r="F121" t="s">
        <v>109</v>
      </c>
      <c r="G121" t="s">
        <v>98</v>
      </c>
      <c r="H121" t="s">
        <v>99</v>
      </c>
      <c r="I121">
        <v>25</v>
      </c>
      <c r="J121">
        <v>81.22</v>
      </c>
      <c r="K121">
        <v>164.43</v>
      </c>
      <c r="L121">
        <v>19</v>
      </c>
      <c r="M121">
        <v>6</v>
      </c>
    </row>
    <row r="122" spans="1:13" x14ac:dyDescent="0.45">
      <c r="A122" t="s">
        <v>218</v>
      </c>
      <c r="B122" t="s">
        <v>135</v>
      </c>
      <c r="C122" t="s">
        <v>142</v>
      </c>
      <c r="D122" t="s">
        <v>57</v>
      </c>
      <c r="E122" t="s">
        <v>114</v>
      </c>
      <c r="F122" t="s">
        <v>104</v>
      </c>
      <c r="G122" t="s">
        <v>105</v>
      </c>
      <c r="H122" t="s">
        <v>115</v>
      </c>
      <c r="I122">
        <v>40</v>
      </c>
      <c r="J122">
        <v>60.55</v>
      </c>
      <c r="K122">
        <v>173.51</v>
      </c>
      <c r="L122">
        <v>2</v>
      </c>
      <c r="M122">
        <v>3</v>
      </c>
    </row>
    <row r="123" spans="1:13" x14ac:dyDescent="0.45">
      <c r="A123" t="s">
        <v>200</v>
      </c>
      <c r="B123" t="s">
        <v>138</v>
      </c>
      <c r="C123" t="s">
        <v>121</v>
      </c>
      <c r="D123" t="s">
        <v>57</v>
      </c>
      <c r="E123" t="s">
        <v>103</v>
      </c>
      <c r="F123" t="s">
        <v>109</v>
      </c>
      <c r="G123" t="s">
        <v>105</v>
      </c>
      <c r="H123" t="s">
        <v>99</v>
      </c>
      <c r="I123">
        <v>40</v>
      </c>
      <c r="J123">
        <v>70.760000000000005</v>
      </c>
      <c r="K123">
        <v>178.61</v>
      </c>
      <c r="L123">
        <v>7</v>
      </c>
      <c r="M123">
        <v>7</v>
      </c>
    </row>
    <row r="124" spans="1:13" x14ac:dyDescent="0.45">
      <c r="A124" t="s">
        <v>200</v>
      </c>
      <c r="B124" t="s">
        <v>124</v>
      </c>
      <c r="C124" t="s">
        <v>142</v>
      </c>
      <c r="D124" t="s">
        <v>57</v>
      </c>
      <c r="E124" t="s">
        <v>114</v>
      </c>
      <c r="F124" t="s">
        <v>132</v>
      </c>
      <c r="G124" t="s">
        <v>98</v>
      </c>
      <c r="H124" t="s">
        <v>115</v>
      </c>
      <c r="I124">
        <v>31</v>
      </c>
      <c r="J124">
        <v>66.86</v>
      </c>
      <c r="K124">
        <v>182.95</v>
      </c>
      <c r="L124">
        <v>9</v>
      </c>
      <c r="M124">
        <v>6</v>
      </c>
    </row>
    <row r="125" spans="1:13" x14ac:dyDescent="0.45">
      <c r="A125" t="s">
        <v>200</v>
      </c>
      <c r="B125" t="s">
        <v>107</v>
      </c>
      <c r="C125" t="s">
        <v>113</v>
      </c>
      <c r="D125" t="s">
        <v>58</v>
      </c>
      <c r="E125" t="s">
        <v>103</v>
      </c>
      <c r="F125" t="s">
        <v>104</v>
      </c>
      <c r="G125" t="s">
        <v>98</v>
      </c>
      <c r="H125" t="s">
        <v>115</v>
      </c>
      <c r="I125">
        <v>28</v>
      </c>
      <c r="J125">
        <v>94.19</v>
      </c>
      <c r="K125">
        <v>163.9</v>
      </c>
      <c r="L125">
        <v>10</v>
      </c>
      <c r="M125">
        <v>10</v>
      </c>
    </row>
    <row r="126" spans="1:13" x14ac:dyDescent="0.45">
      <c r="A126" t="s">
        <v>200</v>
      </c>
      <c r="B126" t="s">
        <v>124</v>
      </c>
      <c r="C126" t="s">
        <v>145</v>
      </c>
      <c r="D126" t="s">
        <v>58</v>
      </c>
      <c r="E126" t="s">
        <v>114</v>
      </c>
      <c r="F126" t="s">
        <v>122</v>
      </c>
      <c r="G126" t="s">
        <v>105</v>
      </c>
      <c r="H126" t="s">
        <v>99</v>
      </c>
      <c r="I126">
        <v>22</v>
      </c>
      <c r="J126">
        <v>78</v>
      </c>
      <c r="K126">
        <v>192.12</v>
      </c>
      <c r="L126">
        <v>9</v>
      </c>
      <c r="M126">
        <v>8</v>
      </c>
    </row>
    <row r="127" spans="1:13" x14ac:dyDescent="0.45">
      <c r="A127" t="s">
        <v>200</v>
      </c>
      <c r="B127" t="s">
        <v>135</v>
      </c>
      <c r="C127" t="s">
        <v>147</v>
      </c>
      <c r="D127" t="s">
        <v>58</v>
      </c>
      <c r="E127" t="s">
        <v>96</v>
      </c>
      <c r="F127" t="s">
        <v>122</v>
      </c>
      <c r="G127" t="s">
        <v>98</v>
      </c>
      <c r="H127" t="s">
        <v>115</v>
      </c>
      <c r="I127">
        <v>21</v>
      </c>
      <c r="J127">
        <v>54.71</v>
      </c>
      <c r="K127">
        <v>158.63</v>
      </c>
      <c r="L127">
        <v>2</v>
      </c>
      <c r="M127">
        <v>2</v>
      </c>
    </row>
    <row r="128" spans="1:13" x14ac:dyDescent="0.45">
      <c r="A128" t="s">
        <v>200</v>
      </c>
      <c r="B128" t="s">
        <v>135</v>
      </c>
      <c r="C128" t="s">
        <v>145</v>
      </c>
      <c r="D128" t="s">
        <v>58</v>
      </c>
      <c r="E128" t="s">
        <v>96</v>
      </c>
      <c r="F128" t="s">
        <v>118</v>
      </c>
      <c r="G128" t="s">
        <v>105</v>
      </c>
      <c r="H128" t="s">
        <v>115</v>
      </c>
      <c r="I128">
        <v>40</v>
      </c>
      <c r="J128">
        <v>87.96</v>
      </c>
      <c r="K128">
        <v>187.26</v>
      </c>
      <c r="L128">
        <v>19</v>
      </c>
      <c r="M128">
        <v>9</v>
      </c>
    </row>
    <row r="129" spans="1:13" x14ac:dyDescent="0.45">
      <c r="A129" t="s">
        <v>200</v>
      </c>
      <c r="B129" t="s">
        <v>138</v>
      </c>
      <c r="C129" t="s">
        <v>121</v>
      </c>
      <c r="D129" t="s">
        <v>57</v>
      </c>
      <c r="E129" t="s">
        <v>114</v>
      </c>
      <c r="F129" t="s">
        <v>132</v>
      </c>
      <c r="G129" t="s">
        <v>105</v>
      </c>
      <c r="H129" t="s">
        <v>115</v>
      </c>
      <c r="I129">
        <v>38</v>
      </c>
      <c r="J129">
        <v>82.61</v>
      </c>
      <c r="K129">
        <v>152.05000000000001</v>
      </c>
      <c r="L129">
        <v>1</v>
      </c>
      <c r="M129">
        <v>7</v>
      </c>
    </row>
    <row r="130" spans="1:13" x14ac:dyDescent="0.45">
      <c r="A130" t="s">
        <v>200</v>
      </c>
      <c r="B130" t="s">
        <v>94</v>
      </c>
      <c r="C130" t="s">
        <v>108</v>
      </c>
      <c r="D130" t="s">
        <v>57</v>
      </c>
      <c r="E130" t="s">
        <v>96</v>
      </c>
      <c r="F130" t="s">
        <v>132</v>
      </c>
      <c r="G130" t="s">
        <v>112</v>
      </c>
      <c r="H130" t="s">
        <v>99</v>
      </c>
      <c r="I130">
        <v>35</v>
      </c>
      <c r="J130">
        <v>98.32</v>
      </c>
      <c r="K130">
        <v>185.05</v>
      </c>
      <c r="L130">
        <v>20</v>
      </c>
      <c r="M130">
        <v>0</v>
      </c>
    </row>
    <row r="131" spans="1:13" x14ac:dyDescent="0.45">
      <c r="A131" t="s">
        <v>211</v>
      </c>
      <c r="B131" t="s">
        <v>107</v>
      </c>
      <c r="C131" t="s">
        <v>147</v>
      </c>
      <c r="D131" t="s">
        <v>57</v>
      </c>
      <c r="E131" t="s">
        <v>96</v>
      </c>
      <c r="F131" t="s">
        <v>118</v>
      </c>
      <c r="G131" t="s">
        <v>98</v>
      </c>
      <c r="H131" t="s">
        <v>99</v>
      </c>
      <c r="I131">
        <v>28</v>
      </c>
      <c r="J131">
        <v>68.38</v>
      </c>
      <c r="K131">
        <v>172.24</v>
      </c>
      <c r="L131">
        <v>4</v>
      </c>
      <c r="M131">
        <v>8</v>
      </c>
    </row>
    <row r="132" spans="1:13" x14ac:dyDescent="0.45">
      <c r="A132" t="s">
        <v>211</v>
      </c>
      <c r="B132" t="s">
        <v>117</v>
      </c>
      <c r="C132" t="s">
        <v>121</v>
      </c>
      <c r="D132" t="s">
        <v>57</v>
      </c>
      <c r="E132" t="s">
        <v>96</v>
      </c>
      <c r="F132" t="s">
        <v>118</v>
      </c>
      <c r="G132" t="s">
        <v>112</v>
      </c>
      <c r="H132" t="s">
        <v>99</v>
      </c>
      <c r="I132">
        <v>19</v>
      </c>
      <c r="J132">
        <v>76.48</v>
      </c>
      <c r="K132">
        <v>162.83000000000001</v>
      </c>
      <c r="L132">
        <v>19</v>
      </c>
      <c r="M132">
        <v>3</v>
      </c>
    </row>
    <row r="133" spans="1:13" x14ac:dyDescent="0.45">
      <c r="A133" t="s">
        <v>100</v>
      </c>
      <c r="B133" t="s">
        <v>101</v>
      </c>
      <c r="C133" t="s">
        <v>102</v>
      </c>
      <c r="D133" t="s">
        <v>57</v>
      </c>
      <c r="E133" t="s">
        <v>103</v>
      </c>
      <c r="F133" t="s">
        <v>104</v>
      </c>
      <c r="G133" t="s">
        <v>105</v>
      </c>
      <c r="H133" t="s">
        <v>99</v>
      </c>
      <c r="I133">
        <v>31</v>
      </c>
      <c r="J133">
        <v>86.48</v>
      </c>
      <c r="K133">
        <v>175.45</v>
      </c>
      <c r="L133">
        <v>4</v>
      </c>
      <c r="M133">
        <v>1</v>
      </c>
    </row>
    <row r="134" spans="1:13" x14ac:dyDescent="0.45">
      <c r="A134" t="s">
        <v>100</v>
      </c>
      <c r="B134" t="s">
        <v>101</v>
      </c>
      <c r="C134" t="s">
        <v>108</v>
      </c>
      <c r="D134" t="s">
        <v>57</v>
      </c>
      <c r="E134" t="s">
        <v>96</v>
      </c>
      <c r="F134" t="s">
        <v>136</v>
      </c>
      <c r="G134" t="s">
        <v>105</v>
      </c>
      <c r="H134" t="s">
        <v>99</v>
      </c>
      <c r="I134">
        <v>28</v>
      </c>
      <c r="J134">
        <v>89.95</v>
      </c>
      <c r="K134">
        <v>172.53</v>
      </c>
      <c r="L134">
        <v>9</v>
      </c>
      <c r="M134">
        <v>0</v>
      </c>
    </row>
    <row r="135" spans="1:13" x14ac:dyDescent="0.45">
      <c r="A135" t="s">
        <v>100</v>
      </c>
      <c r="B135" t="s">
        <v>117</v>
      </c>
      <c r="C135" t="s">
        <v>121</v>
      </c>
      <c r="D135" t="s">
        <v>58</v>
      </c>
      <c r="E135" t="s">
        <v>111</v>
      </c>
      <c r="F135" t="s">
        <v>118</v>
      </c>
      <c r="G135" t="s">
        <v>105</v>
      </c>
      <c r="H135" t="s">
        <v>115</v>
      </c>
      <c r="I135">
        <v>21</v>
      </c>
      <c r="J135">
        <v>58.32</v>
      </c>
      <c r="K135">
        <v>195.38</v>
      </c>
      <c r="L135">
        <v>9</v>
      </c>
      <c r="M135">
        <v>0</v>
      </c>
    </row>
    <row r="136" spans="1:13" x14ac:dyDescent="0.45">
      <c r="A136" t="s">
        <v>100</v>
      </c>
      <c r="B136" t="s">
        <v>124</v>
      </c>
      <c r="C136" t="s">
        <v>142</v>
      </c>
      <c r="D136" t="s">
        <v>57</v>
      </c>
      <c r="E136" t="s">
        <v>111</v>
      </c>
      <c r="F136" t="s">
        <v>140</v>
      </c>
      <c r="G136" t="s">
        <v>105</v>
      </c>
      <c r="H136" t="s">
        <v>99</v>
      </c>
      <c r="I136">
        <v>27</v>
      </c>
      <c r="J136">
        <v>65.540000000000006</v>
      </c>
      <c r="K136">
        <v>167.72</v>
      </c>
      <c r="L136">
        <v>20</v>
      </c>
      <c r="M136">
        <v>8</v>
      </c>
    </row>
    <row r="137" spans="1:13" x14ac:dyDescent="0.45">
      <c r="A137" t="s">
        <v>100</v>
      </c>
      <c r="B137" t="s">
        <v>117</v>
      </c>
      <c r="C137" t="s">
        <v>147</v>
      </c>
      <c r="D137" t="s">
        <v>57</v>
      </c>
      <c r="E137" t="s">
        <v>103</v>
      </c>
      <c r="F137" t="s">
        <v>122</v>
      </c>
      <c r="G137" t="s">
        <v>112</v>
      </c>
      <c r="H137" t="s">
        <v>99</v>
      </c>
      <c r="I137">
        <v>28</v>
      </c>
      <c r="J137">
        <v>53.79</v>
      </c>
      <c r="K137">
        <v>173.71</v>
      </c>
      <c r="L137">
        <v>10</v>
      </c>
      <c r="M137">
        <v>4</v>
      </c>
    </row>
    <row r="138" spans="1:13" x14ac:dyDescent="0.45">
      <c r="A138" t="s">
        <v>100</v>
      </c>
      <c r="B138" t="s">
        <v>94</v>
      </c>
      <c r="C138" t="s">
        <v>95</v>
      </c>
      <c r="D138" t="s">
        <v>58</v>
      </c>
      <c r="E138" t="s">
        <v>111</v>
      </c>
      <c r="F138" t="s">
        <v>104</v>
      </c>
      <c r="G138" t="s">
        <v>105</v>
      </c>
      <c r="H138" t="s">
        <v>99</v>
      </c>
      <c r="I138">
        <v>24</v>
      </c>
      <c r="J138">
        <v>97.62</v>
      </c>
      <c r="K138">
        <v>181.56</v>
      </c>
      <c r="L138">
        <v>14</v>
      </c>
      <c r="M138">
        <v>8</v>
      </c>
    </row>
    <row r="139" spans="1:13" x14ac:dyDescent="0.45">
      <c r="A139" t="s">
        <v>106</v>
      </c>
      <c r="B139" t="s">
        <v>107</v>
      </c>
      <c r="C139" t="s">
        <v>108</v>
      </c>
      <c r="D139" t="s">
        <v>58</v>
      </c>
      <c r="E139" t="s">
        <v>96</v>
      </c>
      <c r="F139" t="s">
        <v>109</v>
      </c>
      <c r="G139" t="s">
        <v>105</v>
      </c>
      <c r="H139" t="s">
        <v>99</v>
      </c>
      <c r="I139">
        <v>36</v>
      </c>
      <c r="J139">
        <v>89.15</v>
      </c>
      <c r="K139">
        <v>178.53</v>
      </c>
      <c r="L139">
        <v>17</v>
      </c>
      <c r="M139">
        <v>5</v>
      </c>
    </row>
    <row r="140" spans="1:13" x14ac:dyDescent="0.45">
      <c r="A140" t="s">
        <v>106</v>
      </c>
      <c r="B140" t="s">
        <v>117</v>
      </c>
      <c r="C140" t="s">
        <v>108</v>
      </c>
      <c r="D140" t="s">
        <v>57</v>
      </c>
      <c r="E140" t="s">
        <v>103</v>
      </c>
      <c r="F140" t="s">
        <v>118</v>
      </c>
      <c r="G140" t="s">
        <v>105</v>
      </c>
      <c r="H140" t="s">
        <v>115</v>
      </c>
      <c r="I140">
        <v>37</v>
      </c>
      <c r="J140">
        <v>53.71</v>
      </c>
      <c r="K140">
        <v>154.04</v>
      </c>
      <c r="L140">
        <v>7</v>
      </c>
      <c r="M140">
        <v>6</v>
      </c>
    </row>
    <row r="141" spans="1:13" x14ac:dyDescent="0.45">
      <c r="A141" t="s">
        <v>106</v>
      </c>
      <c r="B141" t="s">
        <v>138</v>
      </c>
      <c r="C141" t="s">
        <v>102</v>
      </c>
      <c r="D141" t="s">
        <v>57</v>
      </c>
      <c r="E141" t="s">
        <v>103</v>
      </c>
      <c r="F141" t="s">
        <v>109</v>
      </c>
      <c r="G141" t="s">
        <v>98</v>
      </c>
      <c r="H141" t="s">
        <v>115</v>
      </c>
      <c r="I141">
        <v>24</v>
      </c>
      <c r="J141">
        <v>96.13</v>
      </c>
      <c r="K141">
        <v>189.4</v>
      </c>
      <c r="L141">
        <v>8</v>
      </c>
      <c r="M141">
        <v>10</v>
      </c>
    </row>
    <row r="142" spans="1:13" x14ac:dyDescent="0.45">
      <c r="A142" t="s">
        <v>106</v>
      </c>
      <c r="B142" t="s">
        <v>101</v>
      </c>
      <c r="C142" t="s">
        <v>142</v>
      </c>
      <c r="D142" t="s">
        <v>58</v>
      </c>
      <c r="E142" t="s">
        <v>114</v>
      </c>
      <c r="F142" t="s">
        <v>122</v>
      </c>
      <c r="G142" t="s">
        <v>98</v>
      </c>
      <c r="H142" t="s">
        <v>99</v>
      </c>
      <c r="I142">
        <v>18</v>
      </c>
      <c r="J142">
        <v>72.349999999999994</v>
      </c>
      <c r="K142">
        <v>159.01</v>
      </c>
      <c r="L142">
        <v>9</v>
      </c>
      <c r="M142">
        <v>3</v>
      </c>
    </row>
    <row r="143" spans="1:13" x14ac:dyDescent="0.45">
      <c r="A143" t="s">
        <v>106</v>
      </c>
      <c r="B143" t="s">
        <v>101</v>
      </c>
      <c r="C143" t="s">
        <v>129</v>
      </c>
      <c r="D143" t="s">
        <v>57</v>
      </c>
      <c r="E143" t="s">
        <v>103</v>
      </c>
      <c r="F143" t="s">
        <v>136</v>
      </c>
      <c r="G143" t="s">
        <v>112</v>
      </c>
      <c r="H143" t="s">
        <v>115</v>
      </c>
      <c r="I143">
        <v>26</v>
      </c>
      <c r="J143">
        <v>85.01</v>
      </c>
      <c r="K143">
        <v>198.73</v>
      </c>
      <c r="L143">
        <v>20</v>
      </c>
      <c r="M143">
        <v>0</v>
      </c>
    </row>
    <row r="144" spans="1:13" x14ac:dyDescent="0.45">
      <c r="A144" t="s">
        <v>106</v>
      </c>
      <c r="B144" t="s">
        <v>138</v>
      </c>
      <c r="C144" t="s">
        <v>145</v>
      </c>
      <c r="D144" t="s">
        <v>58</v>
      </c>
      <c r="E144" t="s">
        <v>114</v>
      </c>
      <c r="F144" t="s">
        <v>132</v>
      </c>
      <c r="G144" t="s">
        <v>105</v>
      </c>
      <c r="H144" t="s">
        <v>115</v>
      </c>
      <c r="I144">
        <v>21</v>
      </c>
      <c r="J144">
        <v>93.7</v>
      </c>
      <c r="K144">
        <v>167.6</v>
      </c>
      <c r="L144">
        <v>7</v>
      </c>
      <c r="M144">
        <v>3</v>
      </c>
    </row>
    <row r="145" spans="1:13" x14ac:dyDescent="0.45">
      <c r="A145" t="s">
        <v>106</v>
      </c>
      <c r="B145" t="s">
        <v>138</v>
      </c>
      <c r="C145" t="s">
        <v>108</v>
      </c>
      <c r="D145" t="s">
        <v>58</v>
      </c>
      <c r="E145" t="s">
        <v>96</v>
      </c>
      <c r="F145" t="s">
        <v>118</v>
      </c>
      <c r="G145" t="s">
        <v>112</v>
      </c>
      <c r="H145" t="s">
        <v>115</v>
      </c>
      <c r="I145">
        <v>18</v>
      </c>
      <c r="J145">
        <v>64.45</v>
      </c>
      <c r="K145">
        <v>199.5</v>
      </c>
      <c r="L145">
        <v>5</v>
      </c>
      <c r="M145">
        <v>6</v>
      </c>
    </row>
    <row r="146" spans="1:13" x14ac:dyDescent="0.45">
      <c r="A146" t="s">
        <v>192</v>
      </c>
      <c r="B146" t="s">
        <v>138</v>
      </c>
      <c r="C146" t="s">
        <v>113</v>
      </c>
      <c r="D146" t="s">
        <v>57</v>
      </c>
      <c r="E146" t="s">
        <v>103</v>
      </c>
      <c r="F146" t="s">
        <v>104</v>
      </c>
      <c r="G146" t="s">
        <v>105</v>
      </c>
      <c r="H146" t="s">
        <v>115</v>
      </c>
      <c r="I146">
        <v>22</v>
      </c>
      <c r="J146">
        <v>97.87</v>
      </c>
      <c r="K146">
        <v>162.08000000000001</v>
      </c>
      <c r="L146">
        <v>6</v>
      </c>
      <c r="M146">
        <v>10</v>
      </c>
    </row>
    <row r="147" spans="1:13" x14ac:dyDescent="0.45">
      <c r="A147" t="s">
        <v>192</v>
      </c>
      <c r="B147" t="s">
        <v>94</v>
      </c>
      <c r="C147" t="s">
        <v>108</v>
      </c>
      <c r="D147" t="s">
        <v>57</v>
      </c>
      <c r="E147" t="s">
        <v>111</v>
      </c>
      <c r="F147" t="s">
        <v>140</v>
      </c>
      <c r="G147" t="s">
        <v>112</v>
      </c>
      <c r="H147" t="s">
        <v>99</v>
      </c>
      <c r="I147">
        <v>37</v>
      </c>
      <c r="J147">
        <v>81.709999999999994</v>
      </c>
      <c r="K147">
        <v>178.02</v>
      </c>
      <c r="L147">
        <v>3</v>
      </c>
      <c r="M147">
        <v>3</v>
      </c>
    </row>
    <row r="148" spans="1:13" x14ac:dyDescent="0.45">
      <c r="A148" t="s">
        <v>198</v>
      </c>
      <c r="B148" t="s">
        <v>135</v>
      </c>
      <c r="C148" t="s">
        <v>108</v>
      </c>
      <c r="D148" t="s">
        <v>58</v>
      </c>
      <c r="E148" t="s">
        <v>111</v>
      </c>
      <c r="F148" t="s">
        <v>97</v>
      </c>
      <c r="G148" t="s">
        <v>112</v>
      </c>
      <c r="H148" t="s">
        <v>115</v>
      </c>
      <c r="I148">
        <v>22</v>
      </c>
      <c r="J148">
        <v>87.28</v>
      </c>
      <c r="K148">
        <v>193.6</v>
      </c>
      <c r="L148">
        <v>19</v>
      </c>
      <c r="M148">
        <v>3</v>
      </c>
    </row>
    <row r="149" spans="1:13" x14ac:dyDescent="0.45">
      <c r="A149" t="s">
        <v>198</v>
      </c>
      <c r="B149" t="s">
        <v>107</v>
      </c>
      <c r="C149" t="s">
        <v>95</v>
      </c>
      <c r="D149" t="s">
        <v>58</v>
      </c>
      <c r="E149" t="s">
        <v>103</v>
      </c>
      <c r="F149" t="s">
        <v>97</v>
      </c>
      <c r="G149" t="s">
        <v>98</v>
      </c>
      <c r="H149" t="s">
        <v>99</v>
      </c>
      <c r="I149">
        <v>40</v>
      </c>
      <c r="J149">
        <v>73.28</v>
      </c>
      <c r="K149">
        <v>150.69</v>
      </c>
      <c r="L149">
        <v>13</v>
      </c>
      <c r="M149">
        <v>2</v>
      </c>
    </row>
    <row r="150" spans="1:13" x14ac:dyDescent="0.45">
      <c r="A150" t="s">
        <v>198</v>
      </c>
      <c r="B150" t="s">
        <v>117</v>
      </c>
      <c r="C150" t="s">
        <v>147</v>
      </c>
      <c r="D150" t="s">
        <v>57</v>
      </c>
      <c r="E150" t="s">
        <v>96</v>
      </c>
      <c r="F150" t="s">
        <v>122</v>
      </c>
      <c r="G150" t="s">
        <v>98</v>
      </c>
      <c r="H150" t="s">
        <v>99</v>
      </c>
      <c r="I150">
        <v>40</v>
      </c>
      <c r="J150">
        <v>66.430000000000007</v>
      </c>
      <c r="K150">
        <v>194.53</v>
      </c>
      <c r="L150">
        <v>13</v>
      </c>
      <c r="M150">
        <v>0</v>
      </c>
    </row>
    <row r="151" spans="1:13" x14ac:dyDescent="0.45">
      <c r="A151" t="s">
        <v>198</v>
      </c>
      <c r="B151" t="s">
        <v>124</v>
      </c>
      <c r="C151" t="s">
        <v>131</v>
      </c>
      <c r="D151" t="s">
        <v>58</v>
      </c>
      <c r="E151" t="s">
        <v>114</v>
      </c>
      <c r="F151" t="s">
        <v>104</v>
      </c>
      <c r="G151" t="s">
        <v>98</v>
      </c>
      <c r="H151" t="s">
        <v>99</v>
      </c>
      <c r="I151">
        <v>32</v>
      </c>
      <c r="J151">
        <v>73.55</v>
      </c>
      <c r="K151">
        <v>189.84</v>
      </c>
      <c r="L151">
        <v>11</v>
      </c>
      <c r="M151">
        <v>0</v>
      </c>
    </row>
    <row r="152" spans="1:13" x14ac:dyDescent="0.45">
      <c r="A152" t="s">
        <v>177</v>
      </c>
      <c r="B152" t="s">
        <v>94</v>
      </c>
      <c r="C152" t="s">
        <v>145</v>
      </c>
      <c r="D152" t="s">
        <v>57</v>
      </c>
      <c r="E152" t="s">
        <v>111</v>
      </c>
      <c r="F152" t="s">
        <v>136</v>
      </c>
      <c r="G152" t="s">
        <v>105</v>
      </c>
      <c r="H152" t="s">
        <v>99</v>
      </c>
      <c r="I152">
        <v>39</v>
      </c>
      <c r="J152">
        <v>78.069999999999993</v>
      </c>
      <c r="K152">
        <v>152.26</v>
      </c>
      <c r="L152">
        <v>8</v>
      </c>
      <c r="M152">
        <v>1</v>
      </c>
    </row>
    <row r="153" spans="1:13" x14ac:dyDescent="0.45">
      <c r="A153" t="s">
        <v>177</v>
      </c>
      <c r="B153" t="s">
        <v>135</v>
      </c>
      <c r="C153" t="s">
        <v>131</v>
      </c>
      <c r="D153" t="s">
        <v>57</v>
      </c>
      <c r="E153" t="s">
        <v>103</v>
      </c>
      <c r="F153" t="s">
        <v>97</v>
      </c>
      <c r="G153" t="s">
        <v>112</v>
      </c>
      <c r="H153" t="s">
        <v>99</v>
      </c>
      <c r="I153">
        <v>19</v>
      </c>
      <c r="J153">
        <v>90.21</v>
      </c>
      <c r="K153">
        <v>172.01</v>
      </c>
      <c r="L153">
        <v>3</v>
      </c>
      <c r="M153">
        <v>2</v>
      </c>
    </row>
    <row r="154" spans="1:13" x14ac:dyDescent="0.45">
      <c r="A154" t="s">
        <v>177</v>
      </c>
      <c r="B154" t="s">
        <v>135</v>
      </c>
      <c r="C154" t="s">
        <v>147</v>
      </c>
      <c r="D154" t="s">
        <v>57</v>
      </c>
      <c r="E154" t="s">
        <v>103</v>
      </c>
      <c r="F154" t="s">
        <v>118</v>
      </c>
      <c r="G154" t="s">
        <v>112</v>
      </c>
      <c r="H154" t="s">
        <v>115</v>
      </c>
      <c r="I154">
        <v>24</v>
      </c>
      <c r="J154">
        <v>66.8</v>
      </c>
      <c r="K154">
        <v>161.91999999999999</v>
      </c>
      <c r="L154">
        <v>3</v>
      </c>
      <c r="M154">
        <v>9</v>
      </c>
    </row>
    <row r="155" spans="1:13" x14ac:dyDescent="0.45">
      <c r="A155" t="s">
        <v>177</v>
      </c>
      <c r="B155" t="s">
        <v>107</v>
      </c>
      <c r="C155" t="s">
        <v>113</v>
      </c>
      <c r="D155" t="s">
        <v>58</v>
      </c>
      <c r="E155" t="s">
        <v>96</v>
      </c>
      <c r="F155" t="s">
        <v>122</v>
      </c>
      <c r="G155" t="s">
        <v>105</v>
      </c>
      <c r="H155" t="s">
        <v>115</v>
      </c>
      <c r="I155">
        <v>21</v>
      </c>
      <c r="J155">
        <v>86.87</v>
      </c>
      <c r="K155">
        <v>156.22999999999999</v>
      </c>
      <c r="L155">
        <v>14</v>
      </c>
      <c r="M155">
        <v>0</v>
      </c>
    </row>
    <row r="156" spans="1:13" x14ac:dyDescent="0.45">
      <c r="A156" t="s">
        <v>177</v>
      </c>
      <c r="B156" t="s">
        <v>107</v>
      </c>
      <c r="C156" t="s">
        <v>102</v>
      </c>
      <c r="D156" t="s">
        <v>58</v>
      </c>
      <c r="E156" t="s">
        <v>103</v>
      </c>
      <c r="F156" t="s">
        <v>97</v>
      </c>
      <c r="G156" t="s">
        <v>112</v>
      </c>
      <c r="H156" t="s">
        <v>115</v>
      </c>
      <c r="I156">
        <v>24</v>
      </c>
      <c r="J156">
        <v>63.65</v>
      </c>
      <c r="K156">
        <v>171.31</v>
      </c>
      <c r="L156">
        <v>9</v>
      </c>
      <c r="M156">
        <v>1</v>
      </c>
    </row>
    <row r="157" spans="1:13" x14ac:dyDescent="0.45">
      <c r="A157" t="s">
        <v>177</v>
      </c>
      <c r="B157" t="s">
        <v>124</v>
      </c>
      <c r="C157" t="s">
        <v>131</v>
      </c>
      <c r="D157" t="s">
        <v>57</v>
      </c>
      <c r="E157" t="s">
        <v>111</v>
      </c>
      <c r="F157" t="s">
        <v>104</v>
      </c>
      <c r="G157" t="s">
        <v>105</v>
      </c>
      <c r="H157" t="s">
        <v>115</v>
      </c>
      <c r="I157">
        <v>23</v>
      </c>
      <c r="J157">
        <v>85.45</v>
      </c>
      <c r="K157">
        <v>196.62</v>
      </c>
      <c r="L157">
        <v>12</v>
      </c>
      <c r="M157">
        <v>8</v>
      </c>
    </row>
    <row r="158" spans="1:13" x14ac:dyDescent="0.45">
      <c r="A158" t="s">
        <v>110</v>
      </c>
      <c r="B158" t="s">
        <v>101</v>
      </c>
      <c r="C158" t="s">
        <v>95</v>
      </c>
      <c r="D158" t="s">
        <v>57</v>
      </c>
      <c r="E158" t="s">
        <v>111</v>
      </c>
      <c r="F158" t="s">
        <v>97</v>
      </c>
      <c r="G158" t="s">
        <v>112</v>
      </c>
      <c r="H158" t="s">
        <v>99</v>
      </c>
      <c r="I158">
        <v>37</v>
      </c>
      <c r="J158">
        <v>97.92</v>
      </c>
      <c r="K158">
        <v>185.05</v>
      </c>
      <c r="L158">
        <v>5</v>
      </c>
      <c r="M158">
        <v>4</v>
      </c>
    </row>
    <row r="159" spans="1:13" x14ac:dyDescent="0.45">
      <c r="A159" t="s">
        <v>110</v>
      </c>
      <c r="B159" t="s">
        <v>101</v>
      </c>
      <c r="C159" t="s">
        <v>113</v>
      </c>
      <c r="D159" t="s">
        <v>57</v>
      </c>
      <c r="E159" t="s">
        <v>114</v>
      </c>
      <c r="F159" t="s">
        <v>97</v>
      </c>
      <c r="G159" t="s">
        <v>112</v>
      </c>
      <c r="H159" t="s">
        <v>115</v>
      </c>
      <c r="I159">
        <v>35</v>
      </c>
      <c r="J159">
        <v>96.8</v>
      </c>
      <c r="K159">
        <v>194.15</v>
      </c>
      <c r="L159">
        <v>11</v>
      </c>
      <c r="M159">
        <v>4</v>
      </c>
    </row>
    <row r="160" spans="1:13" x14ac:dyDescent="0.45">
      <c r="A160" t="s">
        <v>110</v>
      </c>
      <c r="B160" t="s">
        <v>94</v>
      </c>
      <c r="C160" t="s">
        <v>131</v>
      </c>
      <c r="D160" t="s">
        <v>57</v>
      </c>
      <c r="E160" t="s">
        <v>103</v>
      </c>
      <c r="F160" t="s">
        <v>136</v>
      </c>
      <c r="G160" t="s">
        <v>105</v>
      </c>
      <c r="H160" t="s">
        <v>115</v>
      </c>
      <c r="I160">
        <v>32</v>
      </c>
      <c r="J160">
        <v>89.21</v>
      </c>
      <c r="K160">
        <v>185.17</v>
      </c>
      <c r="L160">
        <v>7</v>
      </c>
      <c r="M160">
        <v>10</v>
      </c>
    </row>
    <row r="161" spans="1:13" x14ac:dyDescent="0.45">
      <c r="A161" t="s">
        <v>110</v>
      </c>
      <c r="B161" t="s">
        <v>135</v>
      </c>
      <c r="C161" t="s">
        <v>129</v>
      </c>
      <c r="D161" t="s">
        <v>57</v>
      </c>
      <c r="E161" t="s">
        <v>111</v>
      </c>
      <c r="F161" t="s">
        <v>132</v>
      </c>
      <c r="G161" t="s">
        <v>105</v>
      </c>
      <c r="H161" t="s">
        <v>115</v>
      </c>
      <c r="I161">
        <v>23</v>
      </c>
      <c r="J161">
        <v>52.38</v>
      </c>
      <c r="K161">
        <v>165.91</v>
      </c>
      <c r="L161">
        <v>18</v>
      </c>
      <c r="M161">
        <v>0</v>
      </c>
    </row>
    <row r="162" spans="1:13" x14ac:dyDescent="0.45">
      <c r="A162" t="s">
        <v>110</v>
      </c>
      <c r="B162" t="s">
        <v>135</v>
      </c>
      <c r="C162" t="s">
        <v>145</v>
      </c>
      <c r="D162" t="s">
        <v>58</v>
      </c>
      <c r="E162" t="s">
        <v>96</v>
      </c>
      <c r="F162" t="s">
        <v>132</v>
      </c>
      <c r="G162" t="s">
        <v>98</v>
      </c>
      <c r="H162" t="s">
        <v>99</v>
      </c>
      <c r="I162">
        <v>19</v>
      </c>
      <c r="J162">
        <v>85.48</v>
      </c>
      <c r="K162">
        <v>196.68</v>
      </c>
      <c r="L162">
        <v>11</v>
      </c>
      <c r="M162">
        <v>8</v>
      </c>
    </row>
    <row r="163" spans="1:13" x14ac:dyDescent="0.45">
      <c r="A163" t="s">
        <v>110</v>
      </c>
      <c r="B163" t="s">
        <v>94</v>
      </c>
      <c r="C163" t="s">
        <v>113</v>
      </c>
      <c r="D163" t="s">
        <v>57</v>
      </c>
      <c r="E163" t="s">
        <v>111</v>
      </c>
      <c r="F163" t="s">
        <v>97</v>
      </c>
      <c r="G163" t="s">
        <v>105</v>
      </c>
      <c r="H163" t="s">
        <v>115</v>
      </c>
      <c r="I163">
        <v>29</v>
      </c>
      <c r="J163">
        <v>54.38</v>
      </c>
      <c r="K163">
        <v>192.18</v>
      </c>
      <c r="L163">
        <v>5</v>
      </c>
      <c r="M163">
        <v>6</v>
      </c>
    </row>
    <row r="164" spans="1:13" x14ac:dyDescent="0.45">
      <c r="A164" t="s">
        <v>110</v>
      </c>
      <c r="B164" t="s">
        <v>101</v>
      </c>
      <c r="C164" t="s">
        <v>145</v>
      </c>
      <c r="D164" t="s">
        <v>58</v>
      </c>
      <c r="E164" t="s">
        <v>96</v>
      </c>
      <c r="F164" t="s">
        <v>118</v>
      </c>
      <c r="G164" t="s">
        <v>112</v>
      </c>
      <c r="H164" t="s">
        <v>99</v>
      </c>
      <c r="I164">
        <v>32</v>
      </c>
      <c r="J164">
        <v>67.069999999999993</v>
      </c>
      <c r="K164">
        <v>157.52000000000001</v>
      </c>
      <c r="L164">
        <v>18</v>
      </c>
      <c r="M164">
        <v>4</v>
      </c>
    </row>
    <row r="165" spans="1:13" x14ac:dyDescent="0.45">
      <c r="A165" t="s">
        <v>110</v>
      </c>
      <c r="B165" t="s">
        <v>101</v>
      </c>
      <c r="C165" t="s">
        <v>102</v>
      </c>
      <c r="D165" t="s">
        <v>57</v>
      </c>
      <c r="E165" t="s">
        <v>103</v>
      </c>
      <c r="F165" t="s">
        <v>132</v>
      </c>
      <c r="G165" t="s">
        <v>98</v>
      </c>
      <c r="H165" t="s">
        <v>99</v>
      </c>
      <c r="I165">
        <v>38</v>
      </c>
      <c r="J165">
        <v>76.87</v>
      </c>
      <c r="K165">
        <v>188.72</v>
      </c>
      <c r="L165">
        <v>8</v>
      </c>
      <c r="M165">
        <v>9</v>
      </c>
    </row>
    <row r="166" spans="1:13" x14ac:dyDescent="0.45">
      <c r="A166" t="s">
        <v>110</v>
      </c>
      <c r="B166" t="s">
        <v>94</v>
      </c>
      <c r="C166" t="s">
        <v>95</v>
      </c>
      <c r="D166" t="s">
        <v>57</v>
      </c>
      <c r="E166" t="s">
        <v>103</v>
      </c>
      <c r="F166" t="s">
        <v>118</v>
      </c>
      <c r="G166" t="s">
        <v>98</v>
      </c>
      <c r="H166" t="s">
        <v>115</v>
      </c>
      <c r="I166">
        <v>39</v>
      </c>
      <c r="J166">
        <v>80.84</v>
      </c>
      <c r="K166">
        <v>182.44</v>
      </c>
      <c r="L166">
        <v>4</v>
      </c>
      <c r="M166">
        <v>5</v>
      </c>
    </row>
    <row r="167" spans="1:13" x14ac:dyDescent="0.45">
      <c r="A167" t="s">
        <v>219</v>
      </c>
      <c r="B167" t="s">
        <v>135</v>
      </c>
      <c r="C167" t="s">
        <v>129</v>
      </c>
      <c r="D167" t="s">
        <v>58</v>
      </c>
      <c r="E167" t="s">
        <v>103</v>
      </c>
      <c r="F167" t="s">
        <v>104</v>
      </c>
      <c r="G167" t="s">
        <v>105</v>
      </c>
      <c r="H167" t="s">
        <v>99</v>
      </c>
      <c r="I167">
        <v>18</v>
      </c>
      <c r="J167">
        <v>77.040000000000006</v>
      </c>
      <c r="K167">
        <v>198.06</v>
      </c>
      <c r="L167">
        <v>15</v>
      </c>
      <c r="M167">
        <v>6</v>
      </c>
    </row>
    <row r="168" spans="1:13" x14ac:dyDescent="0.45">
      <c r="A168" t="s">
        <v>219</v>
      </c>
      <c r="B168" t="s">
        <v>138</v>
      </c>
      <c r="C168" t="s">
        <v>108</v>
      </c>
      <c r="D168" t="s">
        <v>58</v>
      </c>
      <c r="E168" t="s">
        <v>96</v>
      </c>
      <c r="F168" t="s">
        <v>136</v>
      </c>
      <c r="G168" t="s">
        <v>112</v>
      </c>
      <c r="H168" t="s">
        <v>115</v>
      </c>
      <c r="I168">
        <v>37</v>
      </c>
      <c r="J168">
        <v>80.38</v>
      </c>
      <c r="K168">
        <v>151.77000000000001</v>
      </c>
      <c r="L168">
        <v>10</v>
      </c>
      <c r="M168">
        <v>6</v>
      </c>
    </row>
    <row r="169" spans="1:13" x14ac:dyDescent="0.45">
      <c r="A169" t="s">
        <v>219</v>
      </c>
      <c r="B169" t="s">
        <v>117</v>
      </c>
      <c r="C169" t="s">
        <v>131</v>
      </c>
      <c r="D169" t="s">
        <v>57</v>
      </c>
      <c r="E169" t="s">
        <v>111</v>
      </c>
      <c r="F169" t="s">
        <v>140</v>
      </c>
      <c r="G169" t="s">
        <v>105</v>
      </c>
      <c r="H169" t="s">
        <v>115</v>
      </c>
      <c r="I169">
        <v>34</v>
      </c>
      <c r="J169">
        <v>51.78</v>
      </c>
      <c r="K169">
        <v>160.04</v>
      </c>
      <c r="L169">
        <v>17</v>
      </c>
      <c r="M169">
        <v>0</v>
      </c>
    </row>
    <row r="170" spans="1:13" x14ac:dyDescent="0.45">
      <c r="A170" t="s">
        <v>168</v>
      </c>
      <c r="B170" t="s">
        <v>135</v>
      </c>
      <c r="C170" t="s">
        <v>147</v>
      </c>
      <c r="D170" t="s">
        <v>57</v>
      </c>
      <c r="E170" t="s">
        <v>103</v>
      </c>
      <c r="F170" t="s">
        <v>109</v>
      </c>
      <c r="G170" t="s">
        <v>112</v>
      </c>
      <c r="H170" t="s">
        <v>99</v>
      </c>
      <c r="I170">
        <v>39</v>
      </c>
      <c r="J170">
        <v>89.96</v>
      </c>
      <c r="K170">
        <v>199.45</v>
      </c>
      <c r="L170">
        <v>7</v>
      </c>
      <c r="M170">
        <v>10</v>
      </c>
    </row>
    <row r="171" spans="1:13" x14ac:dyDescent="0.45">
      <c r="A171" t="s">
        <v>168</v>
      </c>
      <c r="B171" t="s">
        <v>124</v>
      </c>
      <c r="C171" t="s">
        <v>129</v>
      </c>
      <c r="D171" t="s">
        <v>58</v>
      </c>
      <c r="E171" t="s">
        <v>114</v>
      </c>
      <c r="F171" t="s">
        <v>97</v>
      </c>
      <c r="G171" t="s">
        <v>98</v>
      </c>
      <c r="H171" t="s">
        <v>115</v>
      </c>
      <c r="I171">
        <v>23</v>
      </c>
      <c r="J171">
        <v>80.040000000000006</v>
      </c>
      <c r="K171">
        <v>184.66</v>
      </c>
      <c r="L171">
        <v>4</v>
      </c>
      <c r="M171">
        <v>1</v>
      </c>
    </row>
    <row r="172" spans="1:13" x14ac:dyDescent="0.45">
      <c r="A172" t="s">
        <v>168</v>
      </c>
      <c r="B172" t="s">
        <v>117</v>
      </c>
      <c r="C172" t="s">
        <v>121</v>
      </c>
      <c r="D172" t="s">
        <v>58</v>
      </c>
      <c r="E172" t="s">
        <v>111</v>
      </c>
      <c r="F172" t="s">
        <v>136</v>
      </c>
      <c r="G172" t="s">
        <v>105</v>
      </c>
      <c r="H172" t="s">
        <v>99</v>
      </c>
      <c r="I172">
        <v>39</v>
      </c>
      <c r="J172">
        <v>55.18</v>
      </c>
      <c r="K172">
        <v>196.86</v>
      </c>
      <c r="L172">
        <v>1</v>
      </c>
      <c r="M172">
        <v>5</v>
      </c>
    </row>
    <row r="173" spans="1:13" x14ac:dyDescent="0.45">
      <c r="A173" t="s">
        <v>168</v>
      </c>
      <c r="B173" t="s">
        <v>101</v>
      </c>
      <c r="C173" t="s">
        <v>145</v>
      </c>
      <c r="D173" t="s">
        <v>57</v>
      </c>
      <c r="E173" t="s">
        <v>114</v>
      </c>
      <c r="F173" t="s">
        <v>140</v>
      </c>
      <c r="G173" t="s">
        <v>98</v>
      </c>
      <c r="H173" t="s">
        <v>99</v>
      </c>
      <c r="I173">
        <v>28</v>
      </c>
      <c r="J173">
        <v>51.08</v>
      </c>
      <c r="K173">
        <v>194.11</v>
      </c>
      <c r="L173">
        <v>1</v>
      </c>
      <c r="M173">
        <v>5</v>
      </c>
    </row>
    <row r="174" spans="1:13" x14ac:dyDescent="0.45">
      <c r="A174" t="s">
        <v>168</v>
      </c>
      <c r="B174" t="s">
        <v>124</v>
      </c>
      <c r="C174" t="s">
        <v>113</v>
      </c>
      <c r="D174" t="s">
        <v>58</v>
      </c>
      <c r="E174" t="s">
        <v>96</v>
      </c>
      <c r="F174" t="s">
        <v>118</v>
      </c>
      <c r="G174" t="s">
        <v>98</v>
      </c>
      <c r="H174" t="s">
        <v>99</v>
      </c>
      <c r="I174">
        <v>22</v>
      </c>
      <c r="J174">
        <v>74.239999999999995</v>
      </c>
      <c r="K174">
        <v>182.5</v>
      </c>
      <c r="L174">
        <v>16</v>
      </c>
      <c r="M174">
        <v>3</v>
      </c>
    </row>
    <row r="175" spans="1:13" x14ac:dyDescent="0.45">
      <c r="A175" t="s">
        <v>168</v>
      </c>
      <c r="B175" t="s">
        <v>101</v>
      </c>
      <c r="C175" t="s">
        <v>147</v>
      </c>
      <c r="D175" t="s">
        <v>58</v>
      </c>
      <c r="E175" t="s">
        <v>103</v>
      </c>
      <c r="F175" t="s">
        <v>132</v>
      </c>
      <c r="G175" t="s">
        <v>98</v>
      </c>
      <c r="H175" t="s">
        <v>99</v>
      </c>
      <c r="I175">
        <v>28</v>
      </c>
      <c r="J175">
        <v>62.08</v>
      </c>
      <c r="K175">
        <v>166.56</v>
      </c>
      <c r="L175">
        <v>3</v>
      </c>
      <c r="M175">
        <v>1</v>
      </c>
    </row>
    <row r="176" spans="1:13" x14ac:dyDescent="0.45">
      <c r="A176" t="s">
        <v>119</v>
      </c>
      <c r="B176" t="s">
        <v>101</v>
      </c>
      <c r="C176" t="s">
        <v>113</v>
      </c>
      <c r="D176" t="s">
        <v>58</v>
      </c>
      <c r="E176" t="s">
        <v>114</v>
      </c>
      <c r="F176" t="s">
        <v>104</v>
      </c>
      <c r="G176" t="s">
        <v>98</v>
      </c>
      <c r="H176" t="s">
        <v>115</v>
      </c>
      <c r="I176">
        <v>24</v>
      </c>
      <c r="J176">
        <v>87.74</v>
      </c>
      <c r="K176">
        <v>175.34</v>
      </c>
      <c r="L176">
        <v>18</v>
      </c>
      <c r="M176">
        <v>5</v>
      </c>
    </row>
    <row r="177" spans="1:13" x14ac:dyDescent="0.45">
      <c r="A177" t="s">
        <v>119</v>
      </c>
      <c r="B177" t="s">
        <v>135</v>
      </c>
      <c r="C177" t="s">
        <v>121</v>
      </c>
      <c r="D177" t="s">
        <v>58</v>
      </c>
      <c r="E177" t="s">
        <v>114</v>
      </c>
      <c r="F177" t="s">
        <v>132</v>
      </c>
      <c r="G177" t="s">
        <v>112</v>
      </c>
      <c r="H177" t="s">
        <v>115</v>
      </c>
      <c r="I177">
        <v>20</v>
      </c>
      <c r="J177">
        <v>94.19</v>
      </c>
      <c r="K177">
        <v>185.95</v>
      </c>
      <c r="L177">
        <v>9</v>
      </c>
      <c r="M177">
        <v>9</v>
      </c>
    </row>
    <row r="178" spans="1:13" x14ac:dyDescent="0.45">
      <c r="A178" t="s">
        <v>119</v>
      </c>
      <c r="B178" t="s">
        <v>101</v>
      </c>
      <c r="C178" t="s">
        <v>129</v>
      </c>
      <c r="D178" t="s">
        <v>57</v>
      </c>
      <c r="E178" t="s">
        <v>114</v>
      </c>
      <c r="F178" t="s">
        <v>122</v>
      </c>
      <c r="G178" t="s">
        <v>105</v>
      </c>
      <c r="H178" t="s">
        <v>115</v>
      </c>
      <c r="I178">
        <v>19</v>
      </c>
      <c r="J178">
        <v>72.569999999999993</v>
      </c>
      <c r="K178">
        <v>176.4</v>
      </c>
      <c r="L178">
        <v>19</v>
      </c>
      <c r="M178">
        <v>2</v>
      </c>
    </row>
    <row r="179" spans="1:13" x14ac:dyDescent="0.45">
      <c r="A179" t="s">
        <v>119</v>
      </c>
      <c r="B179" t="s">
        <v>138</v>
      </c>
      <c r="C179" t="s">
        <v>95</v>
      </c>
      <c r="D179" t="s">
        <v>58</v>
      </c>
      <c r="E179" t="s">
        <v>103</v>
      </c>
      <c r="F179" t="s">
        <v>140</v>
      </c>
      <c r="G179" t="s">
        <v>105</v>
      </c>
      <c r="H179" t="s">
        <v>115</v>
      </c>
      <c r="I179">
        <v>35</v>
      </c>
      <c r="J179">
        <v>73.08</v>
      </c>
      <c r="K179">
        <v>189.48</v>
      </c>
      <c r="L179">
        <v>19</v>
      </c>
      <c r="M179">
        <v>5</v>
      </c>
    </row>
    <row r="180" spans="1:13" x14ac:dyDescent="0.45">
      <c r="A180" t="s">
        <v>119</v>
      </c>
      <c r="B180" t="s">
        <v>135</v>
      </c>
      <c r="C180" t="s">
        <v>147</v>
      </c>
      <c r="D180" t="s">
        <v>58</v>
      </c>
      <c r="E180" t="s">
        <v>111</v>
      </c>
      <c r="F180" t="s">
        <v>132</v>
      </c>
      <c r="G180" t="s">
        <v>105</v>
      </c>
      <c r="H180" t="s">
        <v>99</v>
      </c>
      <c r="I180">
        <v>24</v>
      </c>
      <c r="J180">
        <v>74.69</v>
      </c>
      <c r="K180">
        <v>181.89</v>
      </c>
      <c r="L180">
        <v>5</v>
      </c>
      <c r="M180">
        <v>2</v>
      </c>
    </row>
    <row r="181" spans="1:13" x14ac:dyDescent="0.45">
      <c r="A181" t="s">
        <v>149</v>
      </c>
      <c r="B181" t="s">
        <v>117</v>
      </c>
      <c r="C181" t="s">
        <v>121</v>
      </c>
      <c r="D181" t="s">
        <v>58</v>
      </c>
      <c r="E181" t="s">
        <v>96</v>
      </c>
      <c r="F181" t="s">
        <v>122</v>
      </c>
      <c r="G181" t="s">
        <v>105</v>
      </c>
      <c r="H181" t="s">
        <v>115</v>
      </c>
      <c r="I181">
        <v>39</v>
      </c>
      <c r="J181">
        <v>84.09</v>
      </c>
      <c r="K181">
        <v>184.69</v>
      </c>
      <c r="L181">
        <v>12</v>
      </c>
      <c r="M181">
        <v>1</v>
      </c>
    </row>
    <row r="182" spans="1:13" x14ac:dyDescent="0.45">
      <c r="A182" t="s">
        <v>149</v>
      </c>
      <c r="B182" t="s">
        <v>107</v>
      </c>
      <c r="C182" t="s">
        <v>147</v>
      </c>
      <c r="D182" t="s">
        <v>57</v>
      </c>
      <c r="E182" t="s">
        <v>103</v>
      </c>
      <c r="F182" t="s">
        <v>109</v>
      </c>
      <c r="G182" t="s">
        <v>112</v>
      </c>
      <c r="H182" t="s">
        <v>115</v>
      </c>
      <c r="I182">
        <v>38</v>
      </c>
      <c r="J182">
        <v>94.34</v>
      </c>
      <c r="K182">
        <v>164.39</v>
      </c>
      <c r="L182">
        <v>3</v>
      </c>
      <c r="M182">
        <v>1</v>
      </c>
    </row>
    <row r="183" spans="1:13" x14ac:dyDescent="0.45">
      <c r="A183" t="s">
        <v>149</v>
      </c>
      <c r="B183" t="s">
        <v>135</v>
      </c>
      <c r="C183" t="s">
        <v>131</v>
      </c>
      <c r="D183" t="s">
        <v>58</v>
      </c>
      <c r="E183" t="s">
        <v>111</v>
      </c>
      <c r="F183" t="s">
        <v>118</v>
      </c>
      <c r="G183" t="s">
        <v>112</v>
      </c>
      <c r="H183" t="s">
        <v>115</v>
      </c>
      <c r="I183">
        <v>31</v>
      </c>
      <c r="J183">
        <v>81.22</v>
      </c>
      <c r="K183">
        <v>164.74</v>
      </c>
      <c r="L183">
        <v>15</v>
      </c>
      <c r="M183">
        <v>5</v>
      </c>
    </row>
    <row r="184" spans="1:13" x14ac:dyDescent="0.45">
      <c r="A184" t="s">
        <v>149</v>
      </c>
      <c r="B184" t="s">
        <v>107</v>
      </c>
      <c r="C184" t="s">
        <v>95</v>
      </c>
      <c r="D184" t="s">
        <v>57</v>
      </c>
      <c r="E184" t="s">
        <v>114</v>
      </c>
      <c r="F184" t="s">
        <v>140</v>
      </c>
      <c r="G184" t="s">
        <v>105</v>
      </c>
      <c r="H184" t="s">
        <v>115</v>
      </c>
      <c r="I184">
        <v>39</v>
      </c>
      <c r="J184">
        <v>88.55</v>
      </c>
      <c r="K184">
        <v>188.25</v>
      </c>
      <c r="L184">
        <v>10</v>
      </c>
      <c r="M184">
        <v>1</v>
      </c>
    </row>
    <row r="185" spans="1:13" x14ac:dyDescent="0.45">
      <c r="A185" t="s">
        <v>149</v>
      </c>
      <c r="B185" t="s">
        <v>135</v>
      </c>
      <c r="C185" t="s">
        <v>131</v>
      </c>
      <c r="D185" t="s">
        <v>58</v>
      </c>
      <c r="E185" t="s">
        <v>103</v>
      </c>
      <c r="F185" t="s">
        <v>140</v>
      </c>
      <c r="G185" t="s">
        <v>112</v>
      </c>
      <c r="H185" t="s">
        <v>115</v>
      </c>
      <c r="I185">
        <v>21</v>
      </c>
      <c r="J185">
        <v>80.88</v>
      </c>
      <c r="K185">
        <v>197.81</v>
      </c>
      <c r="L185">
        <v>20</v>
      </c>
      <c r="M185">
        <v>3</v>
      </c>
    </row>
    <row r="186" spans="1:13" x14ac:dyDescent="0.45">
      <c r="A186" t="s">
        <v>149</v>
      </c>
      <c r="B186" t="s">
        <v>94</v>
      </c>
      <c r="C186" t="s">
        <v>129</v>
      </c>
      <c r="D186" t="s">
        <v>58</v>
      </c>
      <c r="E186" t="s">
        <v>114</v>
      </c>
      <c r="F186" t="s">
        <v>140</v>
      </c>
      <c r="G186" t="s">
        <v>105</v>
      </c>
      <c r="H186" t="s">
        <v>99</v>
      </c>
      <c r="I186">
        <v>27</v>
      </c>
      <c r="J186">
        <v>54.23</v>
      </c>
      <c r="K186">
        <v>177.63</v>
      </c>
      <c r="L186">
        <v>8</v>
      </c>
      <c r="M186">
        <v>10</v>
      </c>
    </row>
    <row r="187" spans="1:13" x14ac:dyDescent="0.45">
      <c r="A187" t="s">
        <v>149</v>
      </c>
      <c r="B187" t="s">
        <v>117</v>
      </c>
      <c r="C187" t="s">
        <v>129</v>
      </c>
      <c r="D187" t="s">
        <v>58</v>
      </c>
      <c r="E187" t="s">
        <v>111</v>
      </c>
      <c r="F187" t="s">
        <v>109</v>
      </c>
      <c r="G187" t="s">
        <v>98</v>
      </c>
      <c r="H187" t="s">
        <v>99</v>
      </c>
      <c r="I187">
        <v>36</v>
      </c>
      <c r="J187">
        <v>83.95</v>
      </c>
      <c r="K187">
        <v>166.77</v>
      </c>
      <c r="L187">
        <v>5</v>
      </c>
      <c r="M187">
        <v>0</v>
      </c>
    </row>
    <row r="188" spans="1:13" x14ac:dyDescent="0.45">
      <c r="A188" t="s">
        <v>149</v>
      </c>
      <c r="B188" t="s">
        <v>117</v>
      </c>
      <c r="C188" t="s">
        <v>95</v>
      </c>
      <c r="D188" t="s">
        <v>57</v>
      </c>
      <c r="E188" t="s">
        <v>103</v>
      </c>
      <c r="F188" t="s">
        <v>122</v>
      </c>
      <c r="G188" t="s">
        <v>112</v>
      </c>
      <c r="H188" t="s">
        <v>115</v>
      </c>
      <c r="I188">
        <v>18</v>
      </c>
      <c r="J188">
        <v>50.71</v>
      </c>
      <c r="K188">
        <v>172.13</v>
      </c>
      <c r="L188">
        <v>8</v>
      </c>
      <c r="M188">
        <v>9</v>
      </c>
    </row>
    <row r="189" spans="1:13" x14ac:dyDescent="0.45">
      <c r="A189" t="s">
        <v>155</v>
      </c>
      <c r="B189" t="s">
        <v>94</v>
      </c>
      <c r="C189" t="s">
        <v>121</v>
      </c>
      <c r="D189" t="s">
        <v>57</v>
      </c>
      <c r="E189" t="s">
        <v>103</v>
      </c>
      <c r="F189" t="s">
        <v>140</v>
      </c>
      <c r="G189" t="s">
        <v>98</v>
      </c>
      <c r="H189" t="s">
        <v>115</v>
      </c>
      <c r="I189">
        <v>24</v>
      </c>
      <c r="J189">
        <v>87.37</v>
      </c>
      <c r="K189">
        <v>159.81</v>
      </c>
      <c r="L189">
        <v>7</v>
      </c>
      <c r="M189">
        <v>0</v>
      </c>
    </row>
    <row r="190" spans="1:13" x14ac:dyDescent="0.45">
      <c r="A190" t="s">
        <v>155</v>
      </c>
      <c r="B190" t="s">
        <v>94</v>
      </c>
      <c r="C190" t="s">
        <v>129</v>
      </c>
      <c r="D190" t="s">
        <v>58</v>
      </c>
      <c r="E190" t="s">
        <v>103</v>
      </c>
      <c r="F190" t="s">
        <v>140</v>
      </c>
      <c r="G190" t="s">
        <v>105</v>
      </c>
      <c r="H190" t="s">
        <v>99</v>
      </c>
      <c r="I190">
        <v>33</v>
      </c>
      <c r="J190">
        <v>88.39</v>
      </c>
      <c r="K190">
        <v>184.38</v>
      </c>
      <c r="L190">
        <v>8</v>
      </c>
      <c r="M190">
        <v>6</v>
      </c>
    </row>
    <row r="191" spans="1:13" x14ac:dyDescent="0.45">
      <c r="A191" t="s">
        <v>155</v>
      </c>
      <c r="B191" t="s">
        <v>101</v>
      </c>
      <c r="C191" t="s">
        <v>129</v>
      </c>
      <c r="D191" t="s">
        <v>58</v>
      </c>
      <c r="E191" t="s">
        <v>103</v>
      </c>
      <c r="F191" t="s">
        <v>132</v>
      </c>
      <c r="G191" t="s">
        <v>112</v>
      </c>
      <c r="H191" t="s">
        <v>99</v>
      </c>
      <c r="I191">
        <v>36</v>
      </c>
      <c r="J191">
        <v>79.510000000000005</v>
      </c>
      <c r="K191">
        <v>153.24</v>
      </c>
      <c r="L191">
        <v>12</v>
      </c>
      <c r="M191">
        <v>4</v>
      </c>
    </row>
    <row r="192" spans="1:13" x14ac:dyDescent="0.45">
      <c r="A192" t="s">
        <v>155</v>
      </c>
      <c r="B192" t="s">
        <v>117</v>
      </c>
      <c r="C192" t="s">
        <v>108</v>
      </c>
      <c r="D192" t="s">
        <v>57</v>
      </c>
      <c r="E192" t="s">
        <v>103</v>
      </c>
      <c r="F192" t="s">
        <v>118</v>
      </c>
      <c r="G192" t="s">
        <v>98</v>
      </c>
      <c r="H192" t="s">
        <v>115</v>
      </c>
      <c r="I192">
        <v>38</v>
      </c>
      <c r="J192">
        <v>64.98</v>
      </c>
      <c r="K192">
        <v>170.71</v>
      </c>
      <c r="L192">
        <v>13</v>
      </c>
      <c r="M192">
        <v>1</v>
      </c>
    </row>
    <row r="193" spans="1:13" x14ac:dyDescent="0.45">
      <c r="A193" t="s">
        <v>204</v>
      </c>
      <c r="B193" t="s">
        <v>135</v>
      </c>
      <c r="C193" t="s">
        <v>142</v>
      </c>
      <c r="D193" t="s">
        <v>58</v>
      </c>
      <c r="E193" t="s">
        <v>114</v>
      </c>
      <c r="F193" t="s">
        <v>132</v>
      </c>
      <c r="G193" t="s">
        <v>98</v>
      </c>
      <c r="H193" t="s">
        <v>115</v>
      </c>
      <c r="I193">
        <v>34</v>
      </c>
      <c r="J193">
        <v>58.04</v>
      </c>
      <c r="K193">
        <v>153.54</v>
      </c>
      <c r="L193">
        <v>8</v>
      </c>
      <c r="M193">
        <v>4</v>
      </c>
    </row>
    <row r="194" spans="1:13" x14ac:dyDescent="0.45">
      <c r="A194" t="s">
        <v>204</v>
      </c>
      <c r="B194" t="s">
        <v>135</v>
      </c>
      <c r="C194" t="s">
        <v>113</v>
      </c>
      <c r="D194" t="s">
        <v>57</v>
      </c>
      <c r="E194" t="s">
        <v>111</v>
      </c>
      <c r="F194" t="s">
        <v>132</v>
      </c>
      <c r="G194" t="s">
        <v>105</v>
      </c>
      <c r="H194" t="s">
        <v>115</v>
      </c>
      <c r="I194">
        <v>30</v>
      </c>
      <c r="J194">
        <v>52.85</v>
      </c>
      <c r="K194">
        <v>194.33</v>
      </c>
      <c r="L194">
        <v>14</v>
      </c>
      <c r="M194">
        <v>6</v>
      </c>
    </row>
    <row r="195" spans="1:13" x14ac:dyDescent="0.45">
      <c r="A195" t="s">
        <v>204</v>
      </c>
      <c r="B195" t="s">
        <v>107</v>
      </c>
      <c r="C195" t="s">
        <v>142</v>
      </c>
      <c r="D195" t="s">
        <v>57</v>
      </c>
      <c r="E195" t="s">
        <v>111</v>
      </c>
      <c r="F195" t="s">
        <v>109</v>
      </c>
      <c r="G195" t="s">
        <v>105</v>
      </c>
      <c r="H195" t="s">
        <v>115</v>
      </c>
      <c r="I195">
        <v>22</v>
      </c>
      <c r="J195">
        <v>85.71</v>
      </c>
      <c r="K195">
        <v>187.69</v>
      </c>
      <c r="L195">
        <v>5</v>
      </c>
      <c r="M195">
        <v>1</v>
      </c>
    </row>
    <row r="196" spans="1:13" x14ac:dyDescent="0.45">
      <c r="A196" t="s">
        <v>171</v>
      </c>
      <c r="B196" t="s">
        <v>107</v>
      </c>
      <c r="C196" t="s">
        <v>142</v>
      </c>
      <c r="D196" t="s">
        <v>57</v>
      </c>
      <c r="E196" t="s">
        <v>103</v>
      </c>
      <c r="F196" t="s">
        <v>136</v>
      </c>
      <c r="G196" t="s">
        <v>112</v>
      </c>
      <c r="H196" t="s">
        <v>99</v>
      </c>
      <c r="I196">
        <v>39</v>
      </c>
      <c r="J196">
        <v>58.99</v>
      </c>
      <c r="K196">
        <v>182.76</v>
      </c>
      <c r="L196">
        <v>19</v>
      </c>
      <c r="M196">
        <v>9</v>
      </c>
    </row>
    <row r="197" spans="1:13" x14ac:dyDescent="0.45">
      <c r="A197" t="s">
        <v>171</v>
      </c>
      <c r="B197" t="s">
        <v>124</v>
      </c>
      <c r="C197" t="s">
        <v>131</v>
      </c>
      <c r="D197" t="s">
        <v>57</v>
      </c>
      <c r="E197" t="s">
        <v>96</v>
      </c>
      <c r="F197" t="s">
        <v>104</v>
      </c>
      <c r="G197" t="s">
        <v>98</v>
      </c>
      <c r="H197" t="s">
        <v>115</v>
      </c>
      <c r="I197">
        <v>39</v>
      </c>
      <c r="J197">
        <v>96.62</v>
      </c>
      <c r="K197">
        <v>185.22</v>
      </c>
      <c r="L197">
        <v>16</v>
      </c>
      <c r="M197">
        <v>2</v>
      </c>
    </row>
    <row r="198" spans="1:13" x14ac:dyDescent="0.45">
      <c r="A198" t="s">
        <v>171</v>
      </c>
      <c r="B198" t="s">
        <v>124</v>
      </c>
      <c r="C198" t="s">
        <v>142</v>
      </c>
      <c r="D198" t="s">
        <v>58</v>
      </c>
      <c r="E198" t="s">
        <v>114</v>
      </c>
      <c r="F198" t="s">
        <v>140</v>
      </c>
      <c r="G198" t="s">
        <v>98</v>
      </c>
      <c r="H198" t="s">
        <v>115</v>
      </c>
      <c r="I198">
        <v>20</v>
      </c>
      <c r="J198">
        <v>93.87</v>
      </c>
      <c r="K198">
        <v>167.89</v>
      </c>
      <c r="L198">
        <v>3</v>
      </c>
      <c r="M198">
        <v>0</v>
      </c>
    </row>
    <row r="199" spans="1:13" x14ac:dyDescent="0.45">
      <c r="A199" t="s">
        <v>190</v>
      </c>
      <c r="B199" t="s">
        <v>94</v>
      </c>
      <c r="C199" t="s">
        <v>147</v>
      </c>
      <c r="D199" t="s">
        <v>58</v>
      </c>
      <c r="E199" t="s">
        <v>114</v>
      </c>
      <c r="F199" t="s">
        <v>118</v>
      </c>
      <c r="G199" t="s">
        <v>105</v>
      </c>
      <c r="H199" t="s">
        <v>115</v>
      </c>
      <c r="I199">
        <v>31</v>
      </c>
      <c r="J199">
        <v>79.37</v>
      </c>
      <c r="K199">
        <v>170.11</v>
      </c>
      <c r="L199">
        <v>12</v>
      </c>
      <c r="M199">
        <v>1</v>
      </c>
    </row>
    <row r="200" spans="1:13" x14ac:dyDescent="0.45">
      <c r="A200" t="s">
        <v>190</v>
      </c>
      <c r="B200" t="s">
        <v>135</v>
      </c>
      <c r="C200" t="s">
        <v>102</v>
      </c>
      <c r="D200" t="s">
        <v>58</v>
      </c>
      <c r="E200" t="s">
        <v>103</v>
      </c>
      <c r="F200" t="s">
        <v>122</v>
      </c>
      <c r="G200" t="s">
        <v>112</v>
      </c>
      <c r="H200" t="s">
        <v>99</v>
      </c>
      <c r="I200">
        <v>27</v>
      </c>
      <c r="J200">
        <v>60.15</v>
      </c>
      <c r="K200">
        <v>178.25</v>
      </c>
      <c r="L200">
        <v>10</v>
      </c>
      <c r="M200">
        <v>10</v>
      </c>
    </row>
    <row r="201" spans="1:13" x14ac:dyDescent="0.45">
      <c r="A201" t="s">
        <v>190</v>
      </c>
      <c r="B201" t="s">
        <v>94</v>
      </c>
      <c r="C201" t="s">
        <v>142</v>
      </c>
      <c r="D201" t="s">
        <v>58</v>
      </c>
      <c r="E201" t="s">
        <v>103</v>
      </c>
      <c r="F201" t="s">
        <v>140</v>
      </c>
      <c r="G201" t="s">
        <v>112</v>
      </c>
      <c r="H201" t="s">
        <v>115</v>
      </c>
      <c r="I201">
        <v>24</v>
      </c>
      <c r="J201">
        <v>69.150000000000006</v>
      </c>
      <c r="K201">
        <v>164.15</v>
      </c>
      <c r="L201">
        <v>19</v>
      </c>
      <c r="M201">
        <v>7</v>
      </c>
    </row>
    <row r="202" spans="1:13" x14ac:dyDescent="0.45">
      <c r="A202" t="s">
        <v>190</v>
      </c>
      <c r="B202" t="s">
        <v>135</v>
      </c>
      <c r="C202" t="s">
        <v>102</v>
      </c>
      <c r="D202" t="s">
        <v>58</v>
      </c>
      <c r="E202" t="s">
        <v>114</v>
      </c>
      <c r="F202" t="s">
        <v>140</v>
      </c>
      <c r="G202" t="s">
        <v>105</v>
      </c>
      <c r="H202" t="s">
        <v>99</v>
      </c>
      <c r="I202">
        <v>32</v>
      </c>
      <c r="J202">
        <v>83.18</v>
      </c>
      <c r="K202">
        <v>192.18</v>
      </c>
      <c r="L202">
        <v>17</v>
      </c>
      <c r="M202">
        <v>1</v>
      </c>
    </row>
    <row r="203" spans="1:13" x14ac:dyDescent="0.45">
      <c r="A203" t="s">
        <v>169</v>
      </c>
      <c r="B203" t="s">
        <v>94</v>
      </c>
      <c r="C203" t="s">
        <v>102</v>
      </c>
      <c r="D203" t="s">
        <v>57</v>
      </c>
      <c r="E203" t="s">
        <v>96</v>
      </c>
      <c r="F203" t="s">
        <v>118</v>
      </c>
      <c r="G203" t="s">
        <v>112</v>
      </c>
      <c r="H203" t="s">
        <v>115</v>
      </c>
      <c r="I203">
        <v>34</v>
      </c>
      <c r="J203">
        <v>60.77</v>
      </c>
      <c r="K203">
        <v>156.47</v>
      </c>
      <c r="L203">
        <v>7</v>
      </c>
      <c r="M203">
        <v>6</v>
      </c>
    </row>
    <row r="204" spans="1:13" x14ac:dyDescent="0.45">
      <c r="A204" t="s">
        <v>169</v>
      </c>
      <c r="B204" t="s">
        <v>94</v>
      </c>
      <c r="C204" t="s">
        <v>121</v>
      </c>
      <c r="D204" t="s">
        <v>58</v>
      </c>
      <c r="E204" t="s">
        <v>103</v>
      </c>
      <c r="F204" t="s">
        <v>109</v>
      </c>
      <c r="G204" t="s">
        <v>112</v>
      </c>
      <c r="H204" t="s">
        <v>99</v>
      </c>
      <c r="I204">
        <v>31</v>
      </c>
      <c r="J204">
        <v>91.05</v>
      </c>
      <c r="K204">
        <v>196.17</v>
      </c>
      <c r="L204">
        <v>3</v>
      </c>
      <c r="M204">
        <v>4</v>
      </c>
    </row>
    <row r="205" spans="1:13" x14ac:dyDescent="0.45">
      <c r="A205" t="s">
        <v>169</v>
      </c>
      <c r="B205" t="s">
        <v>101</v>
      </c>
      <c r="C205" t="s">
        <v>142</v>
      </c>
      <c r="D205" t="s">
        <v>57</v>
      </c>
      <c r="E205" t="s">
        <v>103</v>
      </c>
      <c r="F205" t="s">
        <v>118</v>
      </c>
      <c r="G205" t="s">
        <v>112</v>
      </c>
      <c r="H205" t="s">
        <v>99</v>
      </c>
      <c r="I205">
        <v>31</v>
      </c>
      <c r="J205">
        <v>56.65</v>
      </c>
      <c r="K205">
        <v>182.68</v>
      </c>
      <c r="L205">
        <v>15</v>
      </c>
      <c r="M205">
        <v>6</v>
      </c>
    </row>
    <row r="206" spans="1:13" x14ac:dyDescent="0.45">
      <c r="A206" t="s">
        <v>169</v>
      </c>
      <c r="B206" t="s">
        <v>135</v>
      </c>
      <c r="C206" t="s">
        <v>145</v>
      </c>
      <c r="D206" t="s">
        <v>57</v>
      </c>
      <c r="E206" t="s">
        <v>96</v>
      </c>
      <c r="F206" t="s">
        <v>140</v>
      </c>
      <c r="G206" t="s">
        <v>112</v>
      </c>
      <c r="H206" t="s">
        <v>115</v>
      </c>
      <c r="I206">
        <v>31</v>
      </c>
      <c r="J206">
        <v>97.78</v>
      </c>
      <c r="K206">
        <v>160.85</v>
      </c>
      <c r="L206">
        <v>13</v>
      </c>
      <c r="M206">
        <v>9</v>
      </c>
    </row>
    <row r="207" spans="1:13" x14ac:dyDescent="0.45">
      <c r="A207" t="s">
        <v>166</v>
      </c>
      <c r="B207" t="s">
        <v>101</v>
      </c>
      <c r="C207" t="s">
        <v>129</v>
      </c>
      <c r="D207" t="s">
        <v>57</v>
      </c>
      <c r="E207" t="s">
        <v>96</v>
      </c>
      <c r="F207" t="s">
        <v>136</v>
      </c>
      <c r="G207" t="s">
        <v>98</v>
      </c>
      <c r="H207" t="s">
        <v>115</v>
      </c>
      <c r="I207">
        <v>25</v>
      </c>
      <c r="J207">
        <v>54.05</v>
      </c>
      <c r="K207">
        <v>174.92</v>
      </c>
      <c r="L207">
        <v>4</v>
      </c>
      <c r="M207">
        <v>10</v>
      </c>
    </row>
    <row r="208" spans="1:13" x14ac:dyDescent="0.45">
      <c r="A208" t="s">
        <v>166</v>
      </c>
      <c r="B208" t="s">
        <v>101</v>
      </c>
      <c r="C208" t="s">
        <v>113</v>
      </c>
      <c r="D208" t="s">
        <v>58</v>
      </c>
      <c r="E208" t="s">
        <v>103</v>
      </c>
      <c r="F208" t="s">
        <v>118</v>
      </c>
      <c r="G208" t="s">
        <v>98</v>
      </c>
      <c r="H208" t="s">
        <v>115</v>
      </c>
      <c r="I208">
        <v>27</v>
      </c>
      <c r="J208">
        <v>88.81</v>
      </c>
      <c r="K208">
        <v>186.74</v>
      </c>
      <c r="L208">
        <v>2</v>
      </c>
      <c r="M208">
        <v>5</v>
      </c>
    </row>
    <row r="209" spans="1:13" x14ac:dyDescent="0.45">
      <c r="A209" t="s">
        <v>166</v>
      </c>
      <c r="B209" t="s">
        <v>101</v>
      </c>
      <c r="C209" t="s">
        <v>131</v>
      </c>
      <c r="D209" t="s">
        <v>58</v>
      </c>
      <c r="E209" t="s">
        <v>103</v>
      </c>
      <c r="F209" t="s">
        <v>122</v>
      </c>
      <c r="G209" t="s">
        <v>98</v>
      </c>
      <c r="H209" t="s">
        <v>115</v>
      </c>
      <c r="I209">
        <v>39</v>
      </c>
      <c r="J209">
        <v>87.05</v>
      </c>
      <c r="K209">
        <v>163.63</v>
      </c>
      <c r="L209">
        <v>6</v>
      </c>
      <c r="M209">
        <v>4</v>
      </c>
    </row>
    <row r="210" spans="1:13" x14ac:dyDescent="0.45">
      <c r="A210" t="s">
        <v>156</v>
      </c>
      <c r="B210" t="s">
        <v>138</v>
      </c>
      <c r="C210" t="s">
        <v>102</v>
      </c>
      <c r="D210" t="s">
        <v>57</v>
      </c>
      <c r="E210" t="s">
        <v>111</v>
      </c>
      <c r="F210" t="s">
        <v>118</v>
      </c>
      <c r="G210" t="s">
        <v>98</v>
      </c>
      <c r="H210" t="s">
        <v>99</v>
      </c>
      <c r="I210">
        <v>23</v>
      </c>
      <c r="J210">
        <v>55.57</v>
      </c>
      <c r="K210">
        <v>198.9</v>
      </c>
      <c r="L210">
        <v>7</v>
      </c>
      <c r="M210">
        <v>10</v>
      </c>
    </row>
    <row r="211" spans="1:13" x14ac:dyDescent="0.45">
      <c r="A211" t="s">
        <v>156</v>
      </c>
      <c r="B211" t="s">
        <v>101</v>
      </c>
      <c r="C211" t="s">
        <v>95</v>
      </c>
      <c r="D211" t="s">
        <v>58</v>
      </c>
      <c r="E211" t="s">
        <v>111</v>
      </c>
      <c r="F211" t="s">
        <v>140</v>
      </c>
      <c r="G211" t="s">
        <v>112</v>
      </c>
      <c r="H211" t="s">
        <v>115</v>
      </c>
      <c r="I211">
        <v>35</v>
      </c>
      <c r="J211">
        <v>64.680000000000007</v>
      </c>
      <c r="K211">
        <v>176.35</v>
      </c>
      <c r="L211">
        <v>18</v>
      </c>
      <c r="M211">
        <v>6</v>
      </c>
    </row>
    <row r="212" spans="1:13" x14ac:dyDescent="0.45">
      <c r="A212" t="s">
        <v>156</v>
      </c>
      <c r="B212" t="s">
        <v>94</v>
      </c>
      <c r="C212" t="s">
        <v>102</v>
      </c>
      <c r="D212" t="s">
        <v>58</v>
      </c>
      <c r="E212" t="s">
        <v>111</v>
      </c>
      <c r="F212" t="s">
        <v>122</v>
      </c>
      <c r="G212" t="s">
        <v>98</v>
      </c>
      <c r="H212" t="s">
        <v>99</v>
      </c>
      <c r="I212">
        <v>33</v>
      </c>
      <c r="J212">
        <v>71.59</v>
      </c>
      <c r="K212">
        <v>181.61</v>
      </c>
      <c r="L212">
        <v>11</v>
      </c>
      <c r="M212">
        <v>9</v>
      </c>
    </row>
    <row r="213" spans="1:13" x14ac:dyDescent="0.45">
      <c r="A213" t="s">
        <v>156</v>
      </c>
      <c r="B213" t="s">
        <v>94</v>
      </c>
      <c r="C213" t="s">
        <v>145</v>
      </c>
      <c r="D213" t="s">
        <v>57</v>
      </c>
      <c r="E213" t="s">
        <v>114</v>
      </c>
      <c r="F213" t="s">
        <v>132</v>
      </c>
      <c r="G213" t="s">
        <v>98</v>
      </c>
      <c r="H213" t="s">
        <v>99</v>
      </c>
      <c r="I213">
        <v>18</v>
      </c>
      <c r="J213">
        <v>65.569999999999993</v>
      </c>
      <c r="K213">
        <v>182.07</v>
      </c>
      <c r="L213">
        <v>11</v>
      </c>
      <c r="M213">
        <v>7</v>
      </c>
    </row>
    <row r="214" spans="1:13" x14ac:dyDescent="0.45">
      <c r="A214" t="s">
        <v>194</v>
      </c>
      <c r="B214" t="s">
        <v>117</v>
      </c>
      <c r="C214" t="s">
        <v>147</v>
      </c>
      <c r="D214" t="s">
        <v>57</v>
      </c>
      <c r="E214" t="s">
        <v>111</v>
      </c>
      <c r="F214" t="s">
        <v>122</v>
      </c>
      <c r="G214" t="s">
        <v>112</v>
      </c>
      <c r="H214" t="s">
        <v>115</v>
      </c>
      <c r="I214">
        <v>25</v>
      </c>
      <c r="J214">
        <v>61.77</v>
      </c>
      <c r="K214">
        <v>190.16</v>
      </c>
      <c r="L214">
        <v>5</v>
      </c>
      <c r="M214">
        <v>7</v>
      </c>
    </row>
    <row r="215" spans="1:13" x14ac:dyDescent="0.45">
      <c r="A215" t="s">
        <v>194</v>
      </c>
      <c r="B215" t="s">
        <v>124</v>
      </c>
      <c r="C215" t="s">
        <v>108</v>
      </c>
      <c r="D215" t="s">
        <v>57</v>
      </c>
      <c r="E215" t="s">
        <v>111</v>
      </c>
      <c r="F215" t="s">
        <v>104</v>
      </c>
      <c r="G215" t="s">
        <v>112</v>
      </c>
      <c r="H215" t="s">
        <v>99</v>
      </c>
      <c r="I215">
        <v>30</v>
      </c>
      <c r="J215">
        <v>70.17</v>
      </c>
      <c r="K215">
        <v>169.39</v>
      </c>
      <c r="L215">
        <v>9</v>
      </c>
      <c r="M215">
        <v>4</v>
      </c>
    </row>
    <row r="216" spans="1:13" x14ac:dyDescent="0.45">
      <c r="A216" t="s">
        <v>194</v>
      </c>
      <c r="B216" t="s">
        <v>94</v>
      </c>
      <c r="C216" t="s">
        <v>147</v>
      </c>
      <c r="D216" t="s">
        <v>57</v>
      </c>
      <c r="E216" t="s">
        <v>103</v>
      </c>
      <c r="F216" t="s">
        <v>132</v>
      </c>
      <c r="G216" t="s">
        <v>98</v>
      </c>
      <c r="H216" t="s">
        <v>115</v>
      </c>
      <c r="I216">
        <v>36</v>
      </c>
      <c r="J216">
        <v>84.15</v>
      </c>
      <c r="K216">
        <v>172.77</v>
      </c>
      <c r="L216">
        <v>4</v>
      </c>
      <c r="M216">
        <v>7</v>
      </c>
    </row>
    <row r="217" spans="1:13" x14ac:dyDescent="0.45">
      <c r="A217" t="s">
        <v>205</v>
      </c>
      <c r="B217" t="s">
        <v>117</v>
      </c>
      <c r="C217" t="s">
        <v>131</v>
      </c>
      <c r="D217" t="s">
        <v>58</v>
      </c>
      <c r="E217" t="s">
        <v>114</v>
      </c>
      <c r="F217" t="s">
        <v>132</v>
      </c>
      <c r="G217" t="s">
        <v>105</v>
      </c>
      <c r="H217" t="s">
        <v>115</v>
      </c>
      <c r="I217">
        <v>37</v>
      </c>
      <c r="J217">
        <v>78.25</v>
      </c>
      <c r="K217">
        <v>194.09</v>
      </c>
      <c r="L217">
        <v>10</v>
      </c>
      <c r="M217">
        <v>7</v>
      </c>
    </row>
    <row r="218" spans="1:13" x14ac:dyDescent="0.45">
      <c r="A218" t="s">
        <v>205</v>
      </c>
      <c r="B218" t="s">
        <v>135</v>
      </c>
      <c r="C218" t="s">
        <v>131</v>
      </c>
      <c r="D218" t="s">
        <v>58</v>
      </c>
      <c r="E218" t="s">
        <v>103</v>
      </c>
      <c r="F218" t="s">
        <v>104</v>
      </c>
      <c r="G218" t="s">
        <v>105</v>
      </c>
      <c r="H218" t="s">
        <v>115</v>
      </c>
      <c r="I218">
        <v>20</v>
      </c>
      <c r="J218">
        <v>61</v>
      </c>
      <c r="K218">
        <v>191.26</v>
      </c>
      <c r="L218">
        <v>17</v>
      </c>
      <c r="M218">
        <v>6</v>
      </c>
    </row>
    <row r="219" spans="1:13" x14ac:dyDescent="0.45">
      <c r="A219" t="s">
        <v>205</v>
      </c>
      <c r="B219" t="s">
        <v>138</v>
      </c>
      <c r="C219" t="s">
        <v>129</v>
      </c>
      <c r="D219" t="s">
        <v>58</v>
      </c>
      <c r="E219" t="s">
        <v>96</v>
      </c>
      <c r="F219" t="s">
        <v>122</v>
      </c>
      <c r="G219" t="s">
        <v>105</v>
      </c>
      <c r="H219" t="s">
        <v>115</v>
      </c>
      <c r="I219">
        <v>31</v>
      </c>
      <c r="J219">
        <v>58.96</v>
      </c>
      <c r="K219">
        <v>159.01</v>
      </c>
      <c r="L219">
        <v>7</v>
      </c>
      <c r="M219">
        <v>3</v>
      </c>
    </row>
    <row r="220" spans="1:13" x14ac:dyDescent="0.45">
      <c r="A220" t="s">
        <v>205</v>
      </c>
      <c r="B220" t="s">
        <v>138</v>
      </c>
      <c r="C220" t="s">
        <v>145</v>
      </c>
      <c r="D220" t="s">
        <v>58</v>
      </c>
      <c r="E220" t="s">
        <v>114</v>
      </c>
      <c r="F220" t="s">
        <v>140</v>
      </c>
      <c r="G220" t="s">
        <v>112</v>
      </c>
      <c r="H220" t="s">
        <v>115</v>
      </c>
      <c r="I220">
        <v>35</v>
      </c>
      <c r="J220">
        <v>61.02</v>
      </c>
      <c r="K220">
        <v>167.69</v>
      </c>
      <c r="L220">
        <v>14</v>
      </c>
      <c r="M220">
        <v>10</v>
      </c>
    </row>
    <row r="221" spans="1:13" x14ac:dyDescent="0.45">
      <c r="A221" t="s">
        <v>180</v>
      </c>
      <c r="B221" t="s">
        <v>107</v>
      </c>
      <c r="C221" t="s">
        <v>145</v>
      </c>
      <c r="D221" t="s">
        <v>57</v>
      </c>
      <c r="E221" t="s">
        <v>111</v>
      </c>
      <c r="F221" t="s">
        <v>136</v>
      </c>
      <c r="G221" t="s">
        <v>98</v>
      </c>
      <c r="H221" t="s">
        <v>99</v>
      </c>
      <c r="I221">
        <v>18</v>
      </c>
      <c r="J221">
        <v>70.19</v>
      </c>
      <c r="K221">
        <v>188.25</v>
      </c>
      <c r="L221">
        <v>10</v>
      </c>
      <c r="M221">
        <v>8</v>
      </c>
    </row>
    <row r="222" spans="1:13" x14ac:dyDescent="0.45">
      <c r="A222" t="s">
        <v>180</v>
      </c>
      <c r="B222" t="s">
        <v>138</v>
      </c>
      <c r="C222" t="s">
        <v>131</v>
      </c>
      <c r="D222" t="s">
        <v>57</v>
      </c>
      <c r="E222" t="s">
        <v>111</v>
      </c>
      <c r="F222" t="s">
        <v>109</v>
      </c>
      <c r="G222" t="s">
        <v>105</v>
      </c>
      <c r="H222" t="s">
        <v>99</v>
      </c>
      <c r="I222">
        <v>30</v>
      </c>
      <c r="J222">
        <v>83.2</v>
      </c>
      <c r="K222">
        <v>161.01</v>
      </c>
      <c r="L222">
        <v>2</v>
      </c>
      <c r="M222">
        <v>9</v>
      </c>
    </row>
    <row r="223" spans="1:13" x14ac:dyDescent="0.45">
      <c r="A223" t="s">
        <v>180</v>
      </c>
      <c r="B223" t="s">
        <v>124</v>
      </c>
      <c r="C223" t="s">
        <v>142</v>
      </c>
      <c r="D223" t="s">
        <v>57</v>
      </c>
      <c r="E223" t="s">
        <v>96</v>
      </c>
      <c r="F223" t="s">
        <v>97</v>
      </c>
      <c r="G223" t="s">
        <v>112</v>
      </c>
      <c r="H223" t="s">
        <v>115</v>
      </c>
      <c r="I223">
        <v>23</v>
      </c>
      <c r="J223">
        <v>79.760000000000005</v>
      </c>
      <c r="K223">
        <v>151.08000000000001</v>
      </c>
      <c r="L223">
        <v>5</v>
      </c>
      <c r="M223">
        <v>6</v>
      </c>
    </row>
    <row r="224" spans="1:13" x14ac:dyDescent="0.45">
      <c r="A224" t="s">
        <v>128</v>
      </c>
      <c r="B224" t="s">
        <v>94</v>
      </c>
      <c r="C224" t="s">
        <v>129</v>
      </c>
      <c r="D224" t="s">
        <v>58</v>
      </c>
      <c r="E224" t="s">
        <v>103</v>
      </c>
      <c r="F224" t="s">
        <v>104</v>
      </c>
      <c r="G224" t="s">
        <v>105</v>
      </c>
      <c r="H224" t="s">
        <v>115</v>
      </c>
      <c r="I224">
        <v>22</v>
      </c>
      <c r="J224">
        <v>63.53</v>
      </c>
      <c r="K224">
        <v>152.01</v>
      </c>
      <c r="L224">
        <v>15</v>
      </c>
      <c r="M224">
        <v>8</v>
      </c>
    </row>
    <row r="225" spans="1:13" x14ac:dyDescent="0.45">
      <c r="A225" t="s">
        <v>128</v>
      </c>
      <c r="B225" t="s">
        <v>124</v>
      </c>
      <c r="C225" t="s">
        <v>95</v>
      </c>
      <c r="D225" t="s">
        <v>57</v>
      </c>
      <c r="E225" t="s">
        <v>103</v>
      </c>
      <c r="F225" t="s">
        <v>122</v>
      </c>
      <c r="G225" t="s">
        <v>98</v>
      </c>
      <c r="H225" t="s">
        <v>99</v>
      </c>
      <c r="I225">
        <v>37</v>
      </c>
      <c r="J225">
        <v>55.11</v>
      </c>
      <c r="K225">
        <v>157.88999999999999</v>
      </c>
      <c r="L225">
        <v>4</v>
      </c>
      <c r="M225">
        <v>7</v>
      </c>
    </row>
    <row r="226" spans="1:13" x14ac:dyDescent="0.45">
      <c r="A226" t="s">
        <v>128</v>
      </c>
      <c r="B226" t="s">
        <v>107</v>
      </c>
      <c r="C226" t="s">
        <v>145</v>
      </c>
      <c r="D226" t="s">
        <v>57</v>
      </c>
      <c r="E226" t="s">
        <v>114</v>
      </c>
      <c r="F226" t="s">
        <v>132</v>
      </c>
      <c r="G226" t="s">
        <v>112</v>
      </c>
      <c r="H226" t="s">
        <v>115</v>
      </c>
      <c r="I226">
        <v>28</v>
      </c>
      <c r="J226">
        <v>79.22</v>
      </c>
      <c r="K226">
        <v>164.01</v>
      </c>
      <c r="L226">
        <v>16</v>
      </c>
      <c r="M226">
        <v>4</v>
      </c>
    </row>
    <row r="227" spans="1:13" x14ac:dyDescent="0.45">
      <c r="A227" t="s">
        <v>128</v>
      </c>
      <c r="B227" t="s">
        <v>94</v>
      </c>
      <c r="C227" t="s">
        <v>113</v>
      </c>
      <c r="D227" t="s">
        <v>57</v>
      </c>
      <c r="E227" t="s">
        <v>96</v>
      </c>
      <c r="F227" t="s">
        <v>140</v>
      </c>
      <c r="G227" t="s">
        <v>105</v>
      </c>
      <c r="H227" t="s">
        <v>99</v>
      </c>
      <c r="I227">
        <v>38</v>
      </c>
      <c r="J227">
        <v>65.75</v>
      </c>
      <c r="K227">
        <v>188</v>
      </c>
      <c r="L227">
        <v>6</v>
      </c>
      <c r="M227">
        <v>10</v>
      </c>
    </row>
    <row r="228" spans="1:13" x14ac:dyDescent="0.45">
      <c r="A228" t="s">
        <v>128</v>
      </c>
      <c r="B228" t="s">
        <v>138</v>
      </c>
      <c r="C228" t="s">
        <v>147</v>
      </c>
      <c r="D228" t="s">
        <v>58</v>
      </c>
      <c r="E228" t="s">
        <v>114</v>
      </c>
      <c r="F228" t="s">
        <v>109</v>
      </c>
      <c r="G228" t="s">
        <v>105</v>
      </c>
      <c r="H228" t="s">
        <v>99</v>
      </c>
      <c r="I228">
        <v>40</v>
      </c>
      <c r="J228">
        <v>87.48</v>
      </c>
      <c r="K228">
        <v>156.75</v>
      </c>
      <c r="L228">
        <v>11</v>
      </c>
      <c r="M228">
        <v>2</v>
      </c>
    </row>
    <row r="229" spans="1:13" x14ac:dyDescent="0.45">
      <c r="A229" t="s">
        <v>128</v>
      </c>
      <c r="B229" t="s">
        <v>124</v>
      </c>
      <c r="C229" t="s">
        <v>145</v>
      </c>
      <c r="D229" t="s">
        <v>58</v>
      </c>
      <c r="E229" t="s">
        <v>96</v>
      </c>
      <c r="F229" t="s">
        <v>118</v>
      </c>
      <c r="G229" t="s">
        <v>105</v>
      </c>
      <c r="H229" t="s">
        <v>115</v>
      </c>
      <c r="I229">
        <v>19</v>
      </c>
      <c r="J229">
        <v>52.59</v>
      </c>
      <c r="K229">
        <v>181.1</v>
      </c>
      <c r="L229">
        <v>11</v>
      </c>
      <c r="M229">
        <v>5</v>
      </c>
    </row>
    <row r="230" spans="1:13" x14ac:dyDescent="0.45">
      <c r="A230" t="s">
        <v>128</v>
      </c>
      <c r="B230" t="s">
        <v>94</v>
      </c>
      <c r="C230" t="s">
        <v>147</v>
      </c>
      <c r="D230" t="s">
        <v>57</v>
      </c>
      <c r="E230" t="s">
        <v>96</v>
      </c>
      <c r="F230" t="s">
        <v>140</v>
      </c>
      <c r="G230" t="s">
        <v>98</v>
      </c>
      <c r="H230" t="s">
        <v>115</v>
      </c>
      <c r="I230">
        <v>24</v>
      </c>
      <c r="J230">
        <v>92.46</v>
      </c>
      <c r="K230">
        <v>162.03</v>
      </c>
      <c r="L230">
        <v>8</v>
      </c>
      <c r="M230">
        <v>8</v>
      </c>
    </row>
    <row r="231" spans="1:13" x14ac:dyDescent="0.45">
      <c r="A231" t="s">
        <v>128</v>
      </c>
      <c r="B231" t="s">
        <v>94</v>
      </c>
      <c r="C231" t="s">
        <v>131</v>
      </c>
      <c r="D231" t="s">
        <v>58</v>
      </c>
      <c r="E231" t="s">
        <v>103</v>
      </c>
      <c r="F231" t="s">
        <v>132</v>
      </c>
      <c r="G231" t="s">
        <v>98</v>
      </c>
      <c r="H231" t="s">
        <v>99</v>
      </c>
      <c r="I231">
        <v>22</v>
      </c>
      <c r="J231">
        <v>77.94</v>
      </c>
      <c r="K231">
        <v>183.74</v>
      </c>
      <c r="L231">
        <v>6</v>
      </c>
      <c r="M231">
        <v>2</v>
      </c>
    </row>
    <row r="232" spans="1:13" x14ac:dyDescent="0.45">
      <c r="A232" t="s">
        <v>128</v>
      </c>
      <c r="B232" t="s">
        <v>107</v>
      </c>
      <c r="C232" t="s">
        <v>121</v>
      </c>
      <c r="D232" t="s">
        <v>58</v>
      </c>
      <c r="E232" t="s">
        <v>103</v>
      </c>
      <c r="F232" t="s">
        <v>140</v>
      </c>
      <c r="G232" t="s">
        <v>112</v>
      </c>
      <c r="H232" t="s">
        <v>115</v>
      </c>
      <c r="I232">
        <v>25</v>
      </c>
      <c r="J232">
        <v>56.65</v>
      </c>
      <c r="K232">
        <v>160.93</v>
      </c>
      <c r="L232">
        <v>3</v>
      </c>
      <c r="M232">
        <v>1</v>
      </c>
    </row>
    <row r="233" spans="1:13" x14ac:dyDescent="0.45">
      <c r="A233" t="s">
        <v>152</v>
      </c>
      <c r="B233" t="s">
        <v>94</v>
      </c>
      <c r="C233" t="s">
        <v>129</v>
      </c>
      <c r="D233" t="s">
        <v>57</v>
      </c>
      <c r="E233" t="s">
        <v>111</v>
      </c>
      <c r="F233" t="s">
        <v>140</v>
      </c>
      <c r="G233" t="s">
        <v>112</v>
      </c>
      <c r="H233" t="s">
        <v>115</v>
      </c>
      <c r="I233">
        <v>33</v>
      </c>
      <c r="J233">
        <v>89.28</v>
      </c>
      <c r="K233">
        <v>175.67</v>
      </c>
      <c r="L233">
        <v>12</v>
      </c>
      <c r="M233">
        <v>4</v>
      </c>
    </row>
    <row r="234" spans="1:13" x14ac:dyDescent="0.45">
      <c r="A234" t="s">
        <v>152</v>
      </c>
      <c r="B234" t="s">
        <v>101</v>
      </c>
      <c r="C234" t="s">
        <v>131</v>
      </c>
      <c r="D234" t="s">
        <v>58</v>
      </c>
      <c r="E234" t="s">
        <v>111</v>
      </c>
      <c r="F234" t="s">
        <v>104</v>
      </c>
      <c r="G234" t="s">
        <v>112</v>
      </c>
      <c r="H234" t="s">
        <v>99</v>
      </c>
      <c r="I234">
        <v>25</v>
      </c>
      <c r="J234">
        <v>53.65</v>
      </c>
      <c r="K234">
        <v>191.6</v>
      </c>
      <c r="L234">
        <v>19</v>
      </c>
      <c r="M234">
        <v>1</v>
      </c>
    </row>
    <row r="235" spans="1:13" x14ac:dyDescent="0.45">
      <c r="A235" t="s">
        <v>152</v>
      </c>
      <c r="B235" t="s">
        <v>138</v>
      </c>
      <c r="C235" t="s">
        <v>147</v>
      </c>
      <c r="D235" t="s">
        <v>57</v>
      </c>
      <c r="E235" t="s">
        <v>114</v>
      </c>
      <c r="F235" t="s">
        <v>136</v>
      </c>
      <c r="G235" t="s">
        <v>105</v>
      </c>
      <c r="H235" t="s">
        <v>99</v>
      </c>
      <c r="I235">
        <v>24</v>
      </c>
      <c r="J235">
        <v>60.81</v>
      </c>
      <c r="K235">
        <v>164.39</v>
      </c>
      <c r="L235">
        <v>1</v>
      </c>
      <c r="M235">
        <v>8</v>
      </c>
    </row>
    <row r="236" spans="1:13" x14ac:dyDescent="0.45">
      <c r="A236" t="s">
        <v>152</v>
      </c>
      <c r="B236" t="s">
        <v>117</v>
      </c>
      <c r="C236" t="s">
        <v>147</v>
      </c>
      <c r="D236" t="s">
        <v>57</v>
      </c>
      <c r="E236" t="s">
        <v>96</v>
      </c>
      <c r="F236" t="s">
        <v>104</v>
      </c>
      <c r="G236" t="s">
        <v>112</v>
      </c>
      <c r="H236" t="s">
        <v>115</v>
      </c>
      <c r="I236">
        <v>35</v>
      </c>
      <c r="J236">
        <v>85.26</v>
      </c>
      <c r="K236">
        <v>152.41999999999999</v>
      </c>
      <c r="L236">
        <v>8</v>
      </c>
      <c r="M236">
        <v>3</v>
      </c>
    </row>
    <row r="237" spans="1:13" x14ac:dyDescent="0.45">
      <c r="A237" t="s">
        <v>152</v>
      </c>
      <c r="B237" t="s">
        <v>101</v>
      </c>
      <c r="C237" t="s">
        <v>145</v>
      </c>
      <c r="D237" t="s">
        <v>57</v>
      </c>
      <c r="E237" t="s">
        <v>96</v>
      </c>
      <c r="F237" t="s">
        <v>132</v>
      </c>
      <c r="G237" t="s">
        <v>98</v>
      </c>
      <c r="H237" t="s">
        <v>99</v>
      </c>
      <c r="I237">
        <v>21</v>
      </c>
      <c r="J237">
        <v>56.31</v>
      </c>
      <c r="K237">
        <v>160.33000000000001</v>
      </c>
      <c r="L237">
        <v>20</v>
      </c>
      <c r="M237">
        <v>3</v>
      </c>
    </row>
    <row r="238" spans="1:13" x14ac:dyDescent="0.45">
      <c r="A238" t="s">
        <v>185</v>
      </c>
      <c r="B238" t="s">
        <v>101</v>
      </c>
      <c r="C238" t="s">
        <v>102</v>
      </c>
      <c r="D238" t="s">
        <v>58</v>
      </c>
      <c r="E238" t="s">
        <v>96</v>
      </c>
      <c r="F238" t="s">
        <v>136</v>
      </c>
      <c r="G238" t="s">
        <v>105</v>
      </c>
      <c r="H238" t="s">
        <v>99</v>
      </c>
      <c r="I238">
        <v>34</v>
      </c>
      <c r="J238">
        <v>62.19</v>
      </c>
      <c r="K238">
        <v>196.35</v>
      </c>
      <c r="L238">
        <v>14</v>
      </c>
      <c r="M238">
        <v>6</v>
      </c>
    </row>
    <row r="239" spans="1:13" x14ac:dyDescent="0.45">
      <c r="A239" t="s">
        <v>185</v>
      </c>
      <c r="B239" t="s">
        <v>138</v>
      </c>
      <c r="C239" t="s">
        <v>145</v>
      </c>
      <c r="D239" t="s">
        <v>57</v>
      </c>
      <c r="E239" t="s">
        <v>96</v>
      </c>
      <c r="F239" t="s">
        <v>97</v>
      </c>
      <c r="G239" t="s">
        <v>105</v>
      </c>
      <c r="H239" t="s">
        <v>99</v>
      </c>
      <c r="I239">
        <v>20</v>
      </c>
      <c r="J239">
        <v>67.760000000000005</v>
      </c>
      <c r="K239">
        <v>190.71</v>
      </c>
      <c r="L239">
        <v>20</v>
      </c>
      <c r="M239">
        <v>2</v>
      </c>
    </row>
    <row r="240" spans="1:13" x14ac:dyDescent="0.45">
      <c r="A240" t="s">
        <v>185</v>
      </c>
      <c r="B240" t="s">
        <v>94</v>
      </c>
      <c r="C240" t="s">
        <v>129</v>
      </c>
      <c r="D240" t="s">
        <v>57</v>
      </c>
      <c r="E240" t="s">
        <v>103</v>
      </c>
      <c r="F240" t="s">
        <v>136</v>
      </c>
      <c r="G240" t="s">
        <v>105</v>
      </c>
      <c r="H240" t="s">
        <v>115</v>
      </c>
      <c r="I240">
        <v>18</v>
      </c>
      <c r="J240">
        <v>65</v>
      </c>
      <c r="K240">
        <v>194.52</v>
      </c>
      <c r="L240">
        <v>2</v>
      </c>
      <c r="M240">
        <v>0</v>
      </c>
    </row>
    <row r="241" spans="1:13" x14ac:dyDescent="0.45">
      <c r="A241" t="s">
        <v>185</v>
      </c>
      <c r="B241" t="s">
        <v>107</v>
      </c>
      <c r="C241" t="s">
        <v>129</v>
      </c>
      <c r="D241" t="s">
        <v>58</v>
      </c>
      <c r="E241" t="s">
        <v>103</v>
      </c>
      <c r="F241" t="s">
        <v>109</v>
      </c>
      <c r="G241" t="s">
        <v>105</v>
      </c>
      <c r="H241" t="s">
        <v>115</v>
      </c>
      <c r="I241">
        <v>38</v>
      </c>
      <c r="J241">
        <v>53.44</v>
      </c>
      <c r="K241">
        <v>156.08000000000001</v>
      </c>
      <c r="L241">
        <v>5</v>
      </c>
      <c r="M241">
        <v>2</v>
      </c>
    </row>
    <row r="242" spans="1:13" x14ac:dyDescent="0.45">
      <c r="A242" t="s">
        <v>185</v>
      </c>
      <c r="B242" t="s">
        <v>107</v>
      </c>
      <c r="C242" t="s">
        <v>145</v>
      </c>
      <c r="D242" t="s">
        <v>58</v>
      </c>
      <c r="E242" t="s">
        <v>111</v>
      </c>
      <c r="F242" t="s">
        <v>118</v>
      </c>
      <c r="G242" t="s">
        <v>98</v>
      </c>
      <c r="H242" t="s">
        <v>115</v>
      </c>
      <c r="I242">
        <v>19</v>
      </c>
      <c r="J242">
        <v>90.13</v>
      </c>
      <c r="K242">
        <v>181.63</v>
      </c>
      <c r="L242">
        <v>15</v>
      </c>
      <c r="M242">
        <v>6</v>
      </c>
    </row>
    <row r="243" spans="1:13" x14ac:dyDescent="0.45">
      <c r="A243" t="s">
        <v>185</v>
      </c>
      <c r="B243" t="s">
        <v>135</v>
      </c>
      <c r="C243" t="s">
        <v>121</v>
      </c>
      <c r="D243" t="s">
        <v>58</v>
      </c>
      <c r="E243" t="s">
        <v>103</v>
      </c>
      <c r="F243" t="s">
        <v>97</v>
      </c>
      <c r="G243" t="s">
        <v>105</v>
      </c>
      <c r="H243" t="s">
        <v>99</v>
      </c>
      <c r="I243">
        <v>32</v>
      </c>
      <c r="J243">
        <v>63.21</v>
      </c>
      <c r="K243">
        <v>153.04</v>
      </c>
      <c r="L243">
        <v>20</v>
      </c>
      <c r="M243">
        <v>7</v>
      </c>
    </row>
    <row r="244" spans="1:13" x14ac:dyDescent="0.45">
      <c r="A244" t="s">
        <v>185</v>
      </c>
      <c r="B244" t="s">
        <v>138</v>
      </c>
      <c r="C244" t="s">
        <v>108</v>
      </c>
      <c r="D244" t="s">
        <v>58</v>
      </c>
      <c r="E244" t="s">
        <v>111</v>
      </c>
      <c r="F244" t="s">
        <v>118</v>
      </c>
      <c r="G244" t="s">
        <v>112</v>
      </c>
      <c r="H244" t="s">
        <v>99</v>
      </c>
      <c r="I244">
        <v>39</v>
      </c>
      <c r="J244">
        <v>77.959999999999994</v>
      </c>
      <c r="K244">
        <v>158.66</v>
      </c>
      <c r="L244">
        <v>5</v>
      </c>
      <c r="M244">
        <v>8</v>
      </c>
    </row>
    <row r="245" spans="1:13" x14ac:dyDescent="0.45">
      <c r="A245" t="s">
        <v>185</v>
      </c>
      <c r="B245" t="s">
        <v>107</v>
      </c>
      <c r="C245" t="s">
        <v>145</v>
      </c>
      <c r="D245" t="s">
        <v>58</v>
      </c>
      <c r="E245" t="s">
        <v>96</v>
      </c>
      <c r="F245" t="s">
        <v>136</v>
      </c>
      <c r="G245" t="s">
        <v>105</v>
      </c>
      <c r="H245" t="s">
        <v>99</v>
      </c>
      <c r="I245">
        <v>26</v>
      </c>
      <c r="J245">
        <v>54.03</v>
      </c>
      <c r="K245">
        <v>163.63</v>
      </c>
      <c r="L245">
        <v>5</v>
      </c>
      <c r="M245">
        <v>10</v>
      </c>
    </row>
    <row r="246" spans="1:13" x14ac:dyDescent="0.45">
      <c r="A246" t="s">
        <v>165</v>
      </c>
      <c r="B246" t="s">
        <v>117</v>
      </c>
      <c r="C246" t="s">
        <v>95</v>
      </c>
      <c r="D246" t="s">
        <v>57</v>
      </c>
      <c r="E246" t="s">
        <v>96</v>
      </c>
      <c r="F246" t="s">
        <v>132</v>
      </c>
      <c r="G246" t="s">
        <v>98</v>
      </c>
      <c r="H246" t="s">
        <v>99</v>
      </c>
      <c r="I246">
        <v>19</v>
      </c>
      <c r="J246">
        <v>54.7</v>
      </c>
      <c r="K246">
        <v>162.6</v>
      </c>
      <c r="L246">
        <v>8</v>
      </c>
      <c r="M246">
        <v>4</v>
      </c>
    </row>
    <row r="247" spans="1:13" x14ac:dyDescent="0.45">
      <c r="A247" t="s">
        <v>165</v>
      </c>
      <c r="B247" t="s">
        <v>101</v>
      </c>
      <c r="C247" t="s">
        <v>131</v>
      </c>
      <c r="D247" t="s">
        <v>58</v>
      </c>
      <c r="E247" t="s">
        <v>96</v>
      </c>
      <c r="F247" t="s">
        <v>118</v>
      </c>
      <c r="G247" t="s">
        <v>98</v>
      </c>
      <c r="H247" t="s">
        <v>99</v>
      </c>
      <c r="I247">
        <v>23</v>
      </c>
      <c r="J247">
        <v>89.9</v>
      </c>
      <c r="K247">
        <v>190.29</v>
      </c>
      <c r="L247">
        <v>16</v>
      </c>
      <c r="M247">
        <v>1</v>
      </c>
    </row>
    <row r="248" spans="1:13" x14ac:dyDescent="0.45">
      <c r="A248" t="s">
        <v>165</v>
      </c>
      <c r="B248" t="s">
        <v>135</v>
      </c>
      <c r="C248" t="s">
        <v>121</v>
      </c>
      <c r="D248" t="s">
        <v>57</v>
      </c>
      <c r="E248" t="s">
        <v>111</v>
      </c>
      <c r="F248" t="s">
        <v>122</v>
      </c>
      <c r="G248" t="s">
        <v>112</v>
      </c>
      <c r="H248" t="s">
        <v>99</v>
      </c>
      <c r="I248">
        <v>35</v>
      </c>
      <c r="J248">
        <v>67.400000000000006</v>
      </c>
      <c r="K248">
        <v>156.11000000000001</v>
      </c>
      <c r="L248">
        <v>4</v>
      </c>
      <c r="M248">
        <v>9</v>
      </c>
    </row>
    <row r="249" spans="1:13" x14ac:dyDescent="0.45">
      <c r="A249" t="s">
        <v>165</v>
      </c>
      <c r="B249" t="s">
        <v>135</v>
      </c>
      <c r="C249" t="s">
        <v>102</v>
      </c>
      <c r="D249" t="s">
        <v>58</v>
      </c>
      <c r="E249" t="s">
        <v>96</v>
      </c>
      <c r="F249" t="s">
        <v>118</v>
      </c>
      <c r="G249" t="s">
        <v>105</v>
      </c>
      <c r="H249" t="s">
        <v>115</v>
      </c>
      <c r="I249">
        <v>35</v>
      </c>
      <c r="J249">
        <v>62.2</v>
      </c>
      <c r="K249">
        <v>196.47</v>
      </c>
      <c r="L249">
        <v>16</v>
      </c>
      <c r="M249">
        <v>1</v>
      </c>
    </row>
    <row r="250" spans="1:13" x14ac:dyDescent="0.45">
      <c r="A250" t="s">
        <v>165</v>
      </c>
      <c r="B250" t="s">
        <v>138</v>
      </c>
      <c r="C250" t="s">
        <v>121</v>
      </c>
      <c r="D250" t="s">
        <v>58</v>
      </c>
      <c r="E250" t="s">
        <v>111</v>
      </c>
      <c r="F250" t="s">
        <v>104</v>
      </c>
      <c r="G250" t="s">
        <v>98</v>
      </c>
      <c r="H250" t="s">
        <v>115</v>
      </c>
      <c r="I250">
        <v>22</v>
      </c>
      <c r="J250">
        <v>58.79</v>
      </c>
      <c r="K250">
        <v>176.78</v>
      </c>
      <c r="L250">
        <v>20</v>
      </c>
      <c r="M250">
        <v>9</v>
      </c>
    </row>
    <row r="251" spans="1:13" x14ac:dyDescent="0.45">
      <c r="A251" t="s">
        <v>165</v>
      </c>
      <c r="B251" t="s">
        <v>117</v>
      </c>
      <c r="C251" t="s">
        <v>142</v>
      </c>
      <c r="D251" t="s">
        <v>58</v>
      </c>
      <c r="E251" t="s">
        <v>111</v>
      </c>
      <c r="F251" t="s">
        <v>136</v>
      </c>
      <c r="G251" t="s">
        <v>105</v>
      </c>
      <c r="H251" t="s">
        <v>99</v>
      </c>
      <c r="I251">
        <v>21</v>
      </c>
      <c r="J251">
        <v>71.010000000000005</v>
      </c>
      <c r="K251">
        <v>193.24</v>
      </c>
      <c r="L251">
        <v>3</v>
      </c>
      <c r="M251">
        <v>6</v>
      </c>
    </row>
    <row r="252" spans="1:13" x14ac:dyDescent="0.45">
      <c r="A252" t="s">
        <v>165</v>
      </c>
      <c r="B252" t="s">
        <v>117</v>
      </c>
      <c r="C252" t="s">
        <v>108</v>
      </c>
      <c r="D252" t="s">
        <v>57</v>
      </c>
      <c r="E252" t="s">
        <v>96</v>
      </c>
      <c r="F252" t="s">
        <v>136</v>
      </c>
      <c r="G252" t="s">
        <v>98</v>
      </c>
      <c r="H252" t="s">
        <v>99</v>
      </c>
      <c r="I252">
        <v>30</v>
      </c>
      <c r="J252">
        <v>76.62</v>
      </c>
      <c r="K252">
        <v>185.02</v>
      </c>
      <c r="L252">
        <v>7</v>
      </c>
      <c r="M252">
        <v>7</v>
      </c>
    </row>
    <row r="253" spans="1:13" x14ac:dyDescent="0.45">
      <c r="A253" t="s">
        <v>165</v>
      </c>
      <c r="B253" t="s">
        <v>107</v>
      </c>
      <c r="C253" t="s">
        <v>142</v>
      </c>
      <c r="D253" t="s">
        <v>58</v>
      </c>
      <c r="E253" t="s">
        <v>103</v>
      </c>
      <c r="F253" t="s">
        <v>109</v>
      </c>
      <c r="G253" t="s">
        <v>98</v>
      </c>
      <c r="H253" t="s">
        <v>99</v>
      </c>
      <c r="I253">
        <v>37</v>
      </c>
      <c r="J253">
        <v>89.54</v>
      </c>
      <c r="K253">
        <v>180.23</v>
      </c>
      <c r="L253">
        <v>17</v>
      </c>
      <c r="M253">
        <v>9</v>
      </c>
    </row>
    <row r="254" spans="1:13" x14ac:dyDescent="0.45">
      <c r="A254" t="s">
        <v>125</v>
      </c>
      <c r="B254" t="s">
        <v>107</v>
      </c>
      <c r="C254" t="s">
        <v>108</v>
      </c>
      <c r="D254" t="s">
        <v>57</v>
      </c>
      <c r="E254" t="s">
        <v>103</v>
      </c>
      <c r="F254" t="s">
        <v>104</v>
      </c>
      <c r="G254" t="s">
        <v>112</v>
      </c>
      <c r="H254" t="s">
        <v>115</v>
      </c>
      <c r="I254">
        <v>40</v>
      </c>
      <c r="J254">
        <v>55.87</v>
      </c>
      <c r="K254">
        <v>172.33</v>
      </c>
      <c r="L254">
        <v>15</v>
      </c>
      <c r="M254">
        <v>5</v>
      </c>
    </row>
    <row r="255" spans="1:13" x14ac:dyDescent="0.45">
      <c r="A255" t="s">
        <v>125</v>
      </c>
      <c r="B255" t="s">
        <v>117</v>
      </c>
      <c r="C255" t="s">
        <v>113</v>
      </c>
      <c r="D255" t="s">
        <v>57</v>
      </c>
      <c r="E255" t="s">
        <v>96</v>
      </c>
      <c r="F255" t="s">
        <v>109</v>
      </c>
      <c r="G255" t="s">
        <v>98</v>
      </c>
      <c r="H255" t="s">
        <v>99</v>
      </c>
      <c r="I255">
        <v>32</v>
      </c>
      <c r="J255">
        <v>66.83</v>
      </c>
      <c r="K255">
        <v>172.46</v>
      </c>
      <c r="L255">
        <v>2</v>
      </c>
      <c r="M255">
        <v>3</v>
      </c>
    </row>
    <row r="256" spans="1:13" x14ac:dyDescent="0.45">
      <c r="A256" t="s">
        <v>125</v>
      </c>
      <c r="B256" t="s">
        <v>101</v>
      </c>
      <c r="C256" t="s">
        <v>108</v>
      </c>
      <c r="D256" t="s">
        <v>58</v>
      </c>
      <c r="E256" t="s">
        <v>103</v>
      </c>
      <c r="F256" t="s">
        <v>97</v>
      </c>
      <c r="G256" t="s">
        <v>105</v>
      </c>
      <c r="H256" t="s">
        <v>99</v>
      </c>
      <c r="I256">
        <v>31</v>
      </c>
      <c r="J256">
        <v>93.64</v>
      </c>
      <c r="K256">
        <v>150.83000000000001</v>
      </c>
      <c r="L256">
        <v>19</v>
      </c>
      <c r="M256">
        <v>2</v>
      </c>
    </row>
    <row r="257" spans="1:13" x14ac:dyDescent="0.45">
      <c r="A257" t="s">
        <v>125</v>
      </c>
      <c r="B257" t="s">
        <v>124</v>
      </c>
      <c r="C257" t="s">
        <v>131</v>
      </c>
      <c r="D257" t="s">
        <v>58</v>
      </c>
      <c r="E257" t="s">
        <v>103</v>
      </c>
      <c r="F257" t="s">
        <v>104</v>
      </c>
      <c r="G257" t="s">
        <v>98</v>
      </c>
      <c r="H257" t="s">
        <v>115</v>
      </c>
      <c r="I257">
        <v>40</v>
      </c>
      <c r="J257">
        <v>95.33</v>
      </c>
      <c r="K257">
        <v>160.34</v>
      </c>
      <c r="L257">
        <v>5</v>
      </c>
      <c r="M257">
        <v>1</v>
      </c>
    </row>
    <row r="258" spans="1:13" x14ac:dyDescent="0.45">
      <c r="A258" t="s">
        <v>125</v>
      </c>
      <c r="B258" t="s">
        <v>94</v>
      </c>
      <c r="C258" t="s">
        <v>145</v>
      </c>
      <c r="D258" t="s">
        <v>58</v>
      </c>
      <c r="E258" t="s">
        <v>96</v>
      </c>
      <c r="F258" t="s">
        <v>122</v>
      </c>
      <c r="G258" t="s">
        <v>105</v>
      </c>
      <c r="H258" t="s">
        <v>115</v>
      </c>
      <c r="I258">
        <v>22</v>
      </c>
      <c r="J258">
        <v>52.83</v>
      </c>
      <c r="K258">
        <v>172.86</v>
      </c>
      <c r="L258">
        <v>13</v>
      </c>
      <c r="M258">
        <v>8</v>
      </c>
    </row>
    <row r="259" spans="1:13" x14ac:dyDescent="0.45">
      <c r="A259" t="s">
        <v>125</v>
      </c>
      <c r="B259" t="s">
        <v>117</v>
      </c>
      <c r="C259" t="s">
        <v>121</v>
      </c>
      <c r="D259" t="s">
        <v>58</v>
      </c>
      <c r="E259" t="s">
        <v>114</v>
      </c>
      <c r="F259" t="s">
        <v>104</v>
      </c>
      <c r="G259" t="s">
        <v>105</v>
      </c>
      <c r="H259" t="s">
        <v>115</v>
      </c>
      <c r="I259">
        <v>21</v>
      </c>
      <c r="J259">
        <v>65.72</v>
      </c>
      <c r="K259">
        <v>199.43</v>
      </c>
      <c r="L259">
        <v>2</v>
      </c>
      <c r="M259">
        <v>2</v>
      </c>
    </row>
    <row r="260" spans="1:13" x14ac:dyDescent="0.45">
      <c r="A260" t="s">
        <v>125</v>
      </c>
      <c r="B260" t="s">
        <v>124</v>
      </c>
      <c r="C260" t="s">
        <v>129</v>
      </c>
      <c r="D260" t="s">
        <v>57</v>
      </c>
      <c r="E260" t="s">
        <v>111</v>
      </c>
      <c r="F260" t="s">
        <v>136</v>
      </c>
      <c r="G260" t="s">
        <v>112</v>
      </c>
      <c r="H260" t="s">
        <v>99</v>
      </c>
      <c r="I260">
        <v>26</v>
      </c>
      <c r="J260">
        <v>79.48</v>
      </c>
      <c r="K260">
        <v>160.29</v>
      </c>
      <c r="L260">
        <v>12</v>
      </c>
      <c r="M260">
        <v>8</v>
      </c>
    </row>
    <row r="261" spans="1:13" x14ac:dyDescent="0.45">
      <c r="A261" t="s">
        <v>125</v>
      </c>
      <c r="B261" t="s">
        <v>94</v>
      </c>
      <c r="C261" t="s">
        <v>113</v>
      </c>
      <c r="D261" t="s">
        <v>57</v>
      </c>
      <c r="E261" t="s">
        <v>111</v>
      </c>
      <c r="F261" t="s">
        <v>140</v>
      </c>
      <c r="G261" t="s">
        <v>98</v>
      </c>
      <c r="H261" t="s">
        <v>115</v>
      </c>
      <c r="I261">
        <v>30</v>
      </c>
      <c r="J261">
        <v>51.61</v>
      </c>
      <c r="K261">
        <v>158.52000000000001</v>
      </c>
      <c r="L261">
        <v>16</v>
      </c>
      <c r="M261">
        <v>4</v>
      </c>
    </row>
    <row r="262" spans="1:13" x14ac:dyDescent="0.45">
      <c r="A262" t="s">
        <v>144</v>
      </c>
      <c r="B262" t="s">
        <v>124</v>
      </c>
      <c r="C262" t="s">
        <v>145</v>
      </c>
      <c r="D262" t="s">
        <v>58</v>
      </c>
      <c r="E262" t="s">
        <v>111</v>
      </c>
      <c r="F262" t="s">
        <v>118</v>
      </c>
      <c r="G262" t="s">
        <v>105</v>
      </c>
      <c r="H262" t="s">
        <v>99</v>
      </c>
      <c r="I262">
        <v>36</v>
      </c>
      <c r="J262">
        <v>90.33</v>
      </c>
      <c r="K262">
        <v>151.47999999999999</v>
      </c>
      <c r="L262">
        <v>3</v>
      </c>
      <c r="M262">
        <v>8</v>
      </c>
    </row>
    <row r="263" spans="1:13" x14ac:dyDescent="0.45">
      <c r="A263" t="s">
        <v>144</v>
      </c>
      <c r="B263" t="s">
        <v>138</v>
      </c>
      <c r="C263" t="s">
        <v>129</v>
      </c>
      <c r="D263" t="s">
        <v>57</v>
      </c>
      <c r="E263" t="s">
        <v>111</v>
      </c>
      <c r="F263" t="s">
        <v>122</v>
      </c>
      <c r="G263" t="s">
        <v>98</v>
      </c>
      <c r="H263" t="s">
        <v>115</v>
      </c>
      <c r="I263">
        <v>30</v>
      </c>
      <c r="J263">
        <v>91.74</v>
      </c>
      <c r="K263">
        <v>163.18</v>
      </c>
      <c r="L263">
        <v>12</v>
      </c>
      <c r="M263">
        <v>1</v>
      </c>
    </row>
    <row r="264" spans="1:13" x14ac:dyDescent="0.45">
      <c r="A264" t="s">
        <v>144</v>
      </c>
      <c r="B264" t="s">
        <v>117</v>
      </c>
      <c r="C264" t="s">
        <v>113</v>
      </c>
      <c r="D264" t="s">
        <v>58</v>
      </c>
      <c r="E264" t="s">
        <v>103</v>
      </c>
      <c r="F264" t="s">
        <v>136</v>
      </c>
      <c r="G264" t="s">
        <v>105</v>
      </c>
      <c r="H264" t="s">
        <v>99</v>
      </c>
      <c r="I264">
        <v>18</v>
      </c>
      <c r="J264">
        <v>89.48</v>
      </c>
      <c r="K264">
        <v>195.11</v>
      </c>
      <c r="L264">
        <v>19</v>
      </c>
      <c r="M264">
        <v>6</v>
      </c>
    </row>
    <row r="265" spans="1:13" x14ac:dyDescent="0.45">
      <c r="A265" t="s">
        <v>144</v>
      </c>
      <c r="B265" t="s">
        <v>124</v>
      </c>
      <c r="C265" t="s">
        <v>131</v>
      </c>
      <c r="D265" t="s">
        <v>57</v>
      </c>
      <c r="E265" t="s">
        <v>103</v>
      </c>
      <c r="F265" t="s">
        <v>132</v>
      </c>
      <c r="G265" t="s">
        <v>105</v>
      </c>
      <c r="H265" t="s">
        <v>115</v>
      </c>
      <c r="I265">
        <v>30</v>
      </c>
      <c r="J265">
        <v>79.709999999999994</v>
      </c>
      <c r="K265">
        <v>198.37</v>
      </c>
      <c r="L265">
        <v>18</v>
      </c>
      <c r="M265">
        <v>9</v>
      </c>
    </row>
    <row r="266" spans="1:13" x14ac:dyDescent="0.45">
      <c r="A266" t="s">
        <v>144</v>
      </c>
      <c r="B266" t="s">
        <v>101</v>
      </c>
      <c r="C266" t="s">
        <v>95</v>
      </c>
      <c r="D266" t="s">
        <v>58</v>
      </c>
      <c r="E266" t="s">
        <v>103</v>
      </c>
      <c r="F266" t="s">
        <v>97</v>
      </c>
      <c r="G266" t="s">
        <v>112</v>
      </c>
      <c r="H266" t="s">
        <v>115</v>
      </c>
      <c r="I266">
        <v>34</v>
      </c>
      <c r="J266">
        <v>86.39</v>
      </c>
      <c r="K266">
        <v>182.9</v>
      </c>
      <c r="L266">
        <v>10</v>
      </c>
      <c r="M266">
        <v>3</v>
      </c>
    </row>
    <row r="267" spans="1:13" x14ac:dyDescent="0.45">
      <c r="A267" t="s">
        <v>144</v>
      </c>
      <c r="B267" t="s">
        <v>117</v>
      </c>
      <c r="C267" t="s">
        <v>102</v>
      </c>
      <c r="D267" t="s">
        <v>57</v>
      </c>
      <c r="E267" t="s">
        <v>111</v>
      </c>
      <c r="F267" t="s">
        <v>136</v>
      </c>
      <c r="G267" t="s">
        <v>112</v>
      </c>
      <c r="H267" t="s">
        <v>99</v>
      </c>
      <c r="I267">
        <v>20</v>
      </c>
      <c r="J267">
        <v>70.38</v>
      </c>
      <c r="K267">
        <v>199.05</v>
      </c>
      <c r="L267">
        <v>10</v>
      </c>
      <c r="M267">
        <v>7</v>
      </c>
    </row>
    <row r="268" spans="1:13" x14ac:dyDescent="0.45">
      <c r="A268" t="s">
        <v>144</v>
      </c>
      <c r="B268" t="s">
        <v>135</v>
      </c>
      <c r="C268" t="s">
        <v>121</v>
      </c>
      <c r="D268" t="s">
        <v>57</v>
      </c>
      <c r="E268" t="s">
        <v>96</v>
      </c>
      <c r="F268" t="s">
        <v>140</v>
      </c>
      <c r="G268" t="s">
        <v>98</v>
      </c>
      <c r="H268" t="s">
        <v>99</v>
      </c>
      <c r="I268">
        <v>37</v>
      </c>
      <c r="J268">
        <v>66.86</v>
      </c>
      <c r="K268">
        <v>191.47</v>
      </c>
      <c r="L268">
        <v>13</v>
      </c>
      <c r="M268">
        <v>7</v>
      </c>
    </row>
    <row r="269" spans="1:13" x14ac:dyDescent="0.45">
      <c r="A269" t="s">
        <v>144</v>
      </c>
      <c r="B269" t="s">
        <v>124</v>
      </c>
      <c r="C269" t="s">
        <v>147</v>
      </c>
      <c r="D269" t="s">
        <v>57</v>
      </c>
      <c r="E269" t="s">
        <v>96</v>
      </c>
      <c r="F269" t="s">
        <v>140</v>
      </c>
      <c r="G269" t="s">
        <v>98</v>
      </c>
      <c r="H269" t="s">
        <v>99</v>
      </c>
      <c r="I269">
        <v>26</v>
      </c>
      <c r="J269">
        <v>63.42</v>
      </c>
      <c r="K269">
        <v>184.26</v>
      </c>
      <c r="L269">
        <v>19</v>
      </c>
      <c r="M269">
        <v>0</v>
      </c>
    </row>
    <row r="270" spans="1:13" x14ac:dyDescent="0.45">
      <c r="A270" t="s">
        <v>116</v>
      </c>
      <c r="B270" t="s">
        <v>117</v>
      </c>
      <c r="C270" t="s">
        <v>95</v>
      </c>
      <c r="D270" t="s">
        <v>57</v>
      </c>
      <c r="E270" t="s">
        <v>114</v>
      </c>
      <c r="F270" t="s">
        <v>118</v>
      </c>
      <c r="G270" t="s">
        <v>105</v>
      </c>
      <c r="H270" t="s">
        <v>115</v>
      </c>
      <c r="I270">
        <v>24</v>
      </c>
      <c r="J270">
        <v>84.7</v>
      </c>
      <c r="K270">
        <v>163.33000000000001</v>
      </c>
      <c r="L270">
        <v>18</v>
      </c>
      <c r="M270">
        <v>6</v>
      </c>
    </row>
    <row r="271" spans="1:13" x14ac:dyDescent="0.45">
      <c r="A271" t="s">
        <v>116</v>
      </c>
      <c r="B271" t="s">
        <v>117</v>
      </c>
      <c r="C271" t="s">
        <v>145</v>
      </c>
      <c r="D271" t="s">
        <v>58</v>
      </c>
      <c r="E271" t="s">
        <v>96</v>
      </c>
      <c r="F271" t="s">
        <v>104</v>
      </c>
      <c r="G271" t="s">
        <v>112</v>
      </c>
      <c r="H271" t="s">
        <v>115</v>
      </c>
      <c r="I271">
        <v>31</v>
      </c>
      <c r="J271">
        <v>77.44</v>
      </c>
      <c r="K271">
        <v>175.17</v>
      </c>
      <c r="L271">
        <v>9</v>
      </c>
      <c r="M271">
        <v>8</v>
      </c>
    </row>
    <row r="272" spans="1:13" x14ac:dyDescent="0.45">
      <c r="A272" t="s">
        <v>116</v>
      </c>
      <c r="B272" t="s">
        <v>135</v>
      </c>
      <c r="C272" t="s">
        <v>108</v>
      </c>
      <c r="D272" t="s">
        <v>57</v>
      </c>
      <c r="E272" t="s">
        <v>96</v>
      </c>
      <c r="F272" t="s">
        <v>132</v>
      </c>
      <c r="G272" t="s">
        <v>112</v>
      </c>
      <c r="H272" t="s">
        <v>99</v>
      </c>
      <c r="I272">
        <v>36</v>
      </c>
      <c r="J272">
        <v>51.59</v>
      </c>
      <c r="K272">
        <v>198.17</v>
      </c>
      <c r="L272">
        <v>10</v>
      </c>
      <c r="M272">
        <v>8</v>
      </c>
    </row>
    <row r="273" spans="1:13" x14ac:dyDescent="0.45">
      <c r="A273" t="s">
        <v>116</v>
      </c>
      <c r="B273" t="s">
        <v>94</v>
      </c>
      <c r="C273" t="s">
        <v>108</v>
      </c>
      <c r="D273" t="s">
        <v>57</v>
      </c>
      <c r="E273" t="s">
        <v>114</v>
      </c>
      <c r="F273" t="s">
        <v>132</v>
      </c>
      <c r="G273" t="s">
        <v>98</v>
      </c>
      <c r="H273" t="s">
        <v>115</v>
      </c>
      <c r="I273">
        <v>31</v>
      </c>
      <c r="J273">
        <v>71.62</v>
      </c>
      <c r="K273">
        <v>152.04</v>
      </c>
      <c r="L273">
        <v>14</v>
      </c>
      <c r="M273">
        <v>6</v>
      </c>
    </row>
    <row r="274" spans="1:13" x14ac:dyDescent="0.45">
      <c r="A274" t="s">
        <v>130</v>
      </c>
      <c r="B274" t="s">
        <v>101</v>
      </c>
      <c r="C274" t="s">
        <v>131</v>
      </c>
      <c r="D274" t="s">
        <v>57</v>
      </c>
      <c r="E274" t="s">
        <v>96</v>
      </c>
      <c r="F274" t="s">
        <v>132</v>
      </c>
      <c r="G274" t="s">
        <v>105</v>
      </c>
      <c r="H274" t="s">
        <v>115</v>
      </c>
      <c r="I274">
        <v>24</v>
      </c>
      <c r="J274">
        <v>52.37</v>
      </c>
      <c r="K274">
        <v>174.07</v>
      </c>
      <c r="L274">
        <v>4</v>
      </c>
      <c r="M274">
        <v>4</v>
      </c>
    </row>
    <row r="275" spans="1:13" x14ac:dyDescent="0.45">
      <c r="A275" t="s">
        <v>130</v>
      </c>
      <c r="B275" t="s">
        <v>107</v>
      </c>
      <c r="C275" t="s">
        <v>147</v>
      </c>
      <c r="D275" t="s">
        <v>57</v>
      </c>
      <c r="E275" t="s">
        <v>103</v>
      </c>
      <c r="F275" t="s">
        <v>136</v>
      </c>
      <c r="G275" t="s">
        <v>98</v>
      </c>
      <c r="H275" t="s">
        <v>99</v>
      </c>
      <c r="I275">
        <v>39</v>
      </c>
      <c r="J275">
        <v>74.27</v>
      </c>
      <c r="K275">
        <v>172.87</v>
      </c>
      <c r="L275">
        <v>20</v>
      </c>
      <c r="M275">
        <v>8</v>
      </c>
    </row>
    <row r="276" spans="1:13" x14ac:dyDescent="0.45">
      <c r="A276" t="s">
        <v>130</v>
      </c>
      <c r="B276" t="s">
        <v>101</v>
      </c>
      <c r="C276" t="s">
        <v>121</v>
      </c>
      <c r="D276" t="s">
        <v>57</v>
      </c>
      <c r="E276" t="s">
        <v>103</v>
      </c>
      <c r="F276" t="s">
        <v>122</v>
      </c>
      <c r="G276" t="s">
        <v>98</v>
      </c>
      <c r="H276" t="s">
        <v>99</v>
      </c>
      <c r="I276">
        <v>34</v>
      </c>
      <c r="J276">
        <v>70.84</v>
      </c>
      <c r="K276">
        <v>176.9</v>
      </c>
      <c r="L276">
        <v>3</v>
      </c>
      <c r="M276">
        <v>7</v>
      </c>
    </row>
    <row r="277" spans="1:13" x14ac:dyDescent="0.45">
      <c r="A277" t="s">
        <v>130</v>
      </c>
      <c r="B277" t="s">
        <v>124</v>
      </c>
      <c r="C277" t="s">
        <v>147</v>
      </c>
      <c r="D277" t="s">
        <v>58</v>
      </c>
      <c r="E277" t="s">
        <v>96</v>
      </c>
      <c r="F277" t="s">
        <v>140</v>
      </c>
      <c r="G277" t="s">
        <v>112</v>
      </c>
      <c r="H277" t="s">
        <v>115</v>
      </c>
      <c r="I277">
        <v>27</v>
      </c>
      <c r="J277">
        <v>92.58</v>
      </c>
      <c r="K277">
        <v>184.73</v>
      </c>
      <c r="L277">
        <v>16</v>
      </c>
      <c r="M277">
        <v>3</v>
      </c>
    </row>
    <row r="278" spans="1:13" x14ac:dyDescent="0.45">
      <c r="A278" t="s">
        <v>130</v>
      </c>
      <c r="B278" t="s">
        <v>107</v>
      </c>
      <c r="C278" t="s">
        <v>145</v>
      </c>
      <c r="D278" t="s">
        <v>58</v>
      </c>
      <c r="E278" t="s">
        <v>111</v>
      </c>
      <c r="F278" t="s">
        <v>97</v>
      </c>
      <c r="G278" t="s">
        <v>105</v>
      </c>
      <c r="H278" t="s">
        <v>115</v>
      </c>
      <c r="I278">
        <v>36</v>
      </c>
      <c r="J278">
        <v>62.67</v>
      </c>
      <c r="K278">
        <v>177.4</v>
      </c>
      <c r="L278">
        <v>1</v>
      </c>
      <c r="M278">
        <v>1</v>
      </c>
    </row>
    <row r="279" spans="1:13" x14ac:dyDescent="0.45">
      <c r="A279" t="s">
        <v>181</v>
      </c>
      <c r="B279" t="s">
        <v>101</v>
      </c>
      <c r="C279" t="s">
        <v>129</v>
      </c>
      <c r="D279" t="s">
        <v>58</v>
      </c>
      <c r="E279" t="s">
        <v>114</v>
      </c>
      <c r="F279" t="s">
        <v>122</v>
      </c>
      <c r="G279" t="s">
        <v>98</v>
      </c>
      <c r="H279" t="s">
        <v>99</v>
      </c>
      <c r="I279">
        <v>37</v>
      </c>
      <c r="J279">
        <v>75.14</v>
      </c>
      <c r="K279">
        <v>194.41</v>
      </c>
      <c r="L279">
        <v>5</v>
      </c>
      <c r="M279">
        <v>3</v>
      </c>
    </row>
    <row r="280" spans="1:13" x14ac:dyDescent="0.45">
      <c r="A280" t="s">
        <v>181</v>
      </c>
      <c r="B280" t="s">
        <v>107</v>
      </c>
      <c r="C280" t="s">
        <v>108</v>
      </c>
      <c r="D280" t="s">
        <v>58</v>
      </c>
      <c r="E280" t="s">
        <v>114</v>
      </c>
      <c r="F280" t="s">
        <v>122</v>
      </c>
      <c r="G280" t="s">
        <v>98</v>
      </c>
      <c r="H280" t="s">
        <v>115</v>
      </c>
      <c r="I280">
        <v>21</v>
      </c>
      <c r="J280">
        <v>82.61</v>
      </c>
      <c r="K280">
        <v>162.58000000000001</v>
      </c>
      <c r="L280">
        <v>2</v>
      </c>
      <c r="M280">
        <v>0</v>
      </c>
    </row>
    <row r="281" spans="1:13" x14ac:dyDescent="0.45">
      <c r="A281" t="s">
        <v>181</v>
      </c>
      <c r="B281" t="s">
        <v>138</v>
      </c>
      <c r="C281" t="s">
        <v>131</v>
      </c>
      <c r="D281" t="s">
        <v>57</v>
      </c>
      <c r="E281" t="s">
        <v>103</v>
      </c>
      <c r="F281" t="s">
        <v>97</v>
      </c>
      <c r="G281" t="s">
        <v>98</v>
      </c>
      <c r="H281" t="s">
        <v>115</v>
      </c>
      <c r="I281">
        <v>36</v>
      </c>
      <c r="J281">
        <v>51.98</v>
      </c>
      <c r="K281">
        <v>170.98</v>
      </c>
      <c r="L281">
        <v>12</v>
      </c>
      <c r="M281">
        <v>8</v>
      </c>
    </row>
    <row r="282" spans="1:13" x14ac:dyDescent="0.45">
      <c r="A282" t="s">
        <v>163</v>
      </c>
      <c r="B282" t="s">
        <v>138</v>
      </c>
      <c r="C282" t="s">
        <v>147</v>
      </c>
      <c r="D282" t="s">
        <v>57</v>
      </c>
      <c r="E282" t="s">
        <v>114</v>
      </c>
      <c r="F282" t="s">
        <v>132</v>
      </c>
      <c r="G282" t="s">
        <v>112</v>
      </c>
      <c r="H282" t="s">
        <v>99</v>
      </c>
      <c r="I282">
        <v>18</v>
      </c>
      <c r="J282">
        <v>67.09</v>
      </c>
      <c r="K282">
        <v>150.68</v>
      </c>
      <c r="L282">
        <v>10</v>
      </c>
      <c r="M282">
        <v>2</v>
      </c>
    </row>
    <row r="283" spans="1:13" x14ac:dyDescent="0.45">
      <c r="A283" t="s">
        <v>163</v>
      </c>
      <c r="B283" t="s">
        <v>94</v>
      </c>
      <c r="C283" t="s">
        <v>95</v>
      </c>
      <c r="D283" t="s">
        <v>58</v>
      </c>
      <c r="E283" t="s">
        <v>96</v>
      </c>
      <c r="F283" t="s">
        <v>132</v>
      </c>
      <c r="G283" t="s">
        <v>98</v>
      </c>
      <c r="H283" t="s">
        <v>99</v>
      </c>
      <c r="I283">
        <v>21</v>
      </c>
      <c r="J283">
        <v>50.95</v>
      </c>
      <c r="K283">
        <v>169.2</v>
      </c>
      <c r="L283">
        <v>18</v>
      </c>
      <c r="M283">
        <v>0</v>
      </c>
    </row>
    <row r="284" spans="1:13" x14ac:dyDescent="0.45">
      <c r="A284" t="s">
        <v>163</v>
      </c>
      <c r="B284" t="s">
        <v>94</v>
      </c>
      <c r="C284" t="s">
        <v>147</v>
      </c>
      <c r="D284" t="s">
        <v>58</v>
      </c>
      <c r="E284" t="s">
        <v>114</v>
      </c>
      <c r="F284" t="s">
        <v>118</v>
      </c>
      <c r="G284" t="s">
        <v>112</v>
      </c>
      <c r="H284" t="s">
        <v>99</v>
      </c>
      <c r="I284">
        <v>36</v>
      </c>
      <c r="J284">
        <v>69.3</v>
      </c>
      <c r="K284">
        <v>168.39</v>
      </c>
      <c r="L284">
        <v>7</v>
      </c>
      <c r="M284">
        <v>9</v>
      </c>
    </row>
    <row r="285" spans="1:13" x14ac:dyDescent="0.45">
      <c r="A285" t="s">
        <v>163</v>
      </c>
      <c r="B285" t="s">
        <v>107</v>
      </c>
      <c r="C285" t="s">
        <v>129</v>
      </c>
      <c r="D285" t="s">
        <v>58</v>
      </c>
      <c r="E285" t="s">
        <v>111</v>
      </c>
      <c r="F285" t="s">
        <v>132</v>
      </c>
      <c r="G285" t="s">
        <v>112</v>
      </c>
      <c r="H285" t="s">
        <v>115</v>
      </c>
      <c r="I285">
        <v>30</v>
      </c>
      <c r="J285">
        <v>73.52</v>
      </c>
      <c r="K285">
        <v>195.95</v>
      </c>
      <c r="L285">
        <v>11</v>
      </c>
      <c r="M285">
        <v>0</v>
      </c>
    </row>
    <row r="286" spans="1:13" x14ac:dyDescent="0.45">
      <c r="A286" t="s">
        <v>199</v>
      </c>
      <c r="B286" t="s">
        <v>135</v>
      </c>
      <c r="C286" t="s">
        <v>95</v>
      </c>
      <c r="D286" t="s">
        <v>58</v>
      </c>
      <c r="E286" t="s">
        <v>114</v>
      </c>
      <c r="F286" t="s">
        <v>132</v>
      </c>
      <c r="G286" t="s">
        <v>105</v>
      </c>
      <c r="H286" t="s">
        <v>99</v>
      </c>
      <c r="I286">
        <v>29</v>
      </c>
      <c r="J286">
        <v>53.08</v>
      </c>
      <c r="K286">
        <v>168.73</v>
      </c>
      <c r="L286">
        <v>5</v>
      </c>
      <c r="M286">
        <v>6</v>
      </c>
    </row>
    <row r="287" spans="1:13" x14ac:dyDescent="0.45">
      <c r="A287" t="s">
        <v>199</v>
      </c>
      <c r="B287" t="s">
        <v>124</v>
      </c>
      <c r="C287" t="s">
        <v>129</v>
      </c>
      <c r="D287" t="s">
        <v>57</v>
      </c>
      <c r="E287" t="s">
        <v>96</v>
      </c>
      <c r="F287" t="s">
        <v>109</v>
      </c>
      <c r="G287" t="s">
        <v>105</v>
      </c>
      <c r="H287" t="s">
        <v>99</v>
      </c>
      <c r="I287">
        <v>32</v>
      </c>
      <c r="J287">
        <v>95.27</v>
      </c>
      <c r="K287">
        <v>196.79</v>
      </c>
      <c r="L287">
        <v>3</v>
      </c>
      <c r="M287">
        <v>2</v>
      </c>
    </row>
    <row r="288" spans="1:13" x14ac:dyDescent="0.45">
      <c r="A288" t="s">
        <v>199</v>
      </c>
      <c r="B288" t="s">
        <v>124</v>
      </c>
      <c r="C288" t="s">
        <v>95</v>
      </c>
      <c r="D288" t="s">
        <v>58</v>
      </c>
      <c r="E288" t="s">
        <v>111</v>
      </c>
      <c r="F288" t="s">
        <v>109</v>
      </c>
      <c r="G288" t="s">
        <v>98</v>
      </c>
      <c r="H288" t="s">
        <v>99</v>
      </c>
      <c r="I288">
        <v>36</v>
      </c>
      <c r="J288">
        <v>85.62</v>
      </c>
      <c r="K288">
        <v>187.94</v>
      </c>
      <c r="L288">
        <v>20</v>
      </c>
      <c r="M288">
        <v>2</v>
      </c>
    </row>
    <row r="289" spans="1:13" x14ac:dyDescent="0.45">
      <c r="A289" t="s">
        <v>199</v>
      </c>
      <c r="B289" t="s">
        <v>124</v>
      </c>
      <c r="C289" t="s">
        <v>113</v>
      </c>
      <c r="D289" t="s">
        <v>58</v>
      </c>
      <c r="E289" t="s">
        <v>114</v>
      </c>
      <c r="F289" t="s">
        <v>109</v>
      </c>
      <c r="G289" t="s">
        <v>105</v>
      </c>
      <c r="H289" t="s">
        <v>99</v>
      </c>
      <c r="I289">
        <v>39</v>
      </c>
      <c r="J289">
        <v>66.91</v>
      </c>
      <c r="K289">
        <v>198.6</v>
      </c>
      <c r="L289">
        <v>4</v>
      </c>
      <c r="M289">
        <v>10</v>
      </c>
    </row>
    <row r="290" spans="1:13" x14ac:dyDescent="0.45">
      <c r="A290" t="s">
        <v>199</v>
      </c>
      <c r="B290" t="s">
        <v>117</v>
      </c>
      <c r="C290" t="s">
        <v>129</v>
      </c>
      <c r="D290" t="s">
        <v>58</v>
      </c>
      <c r="E290" t="s">
        <v>96</v>
      </c>
      <c r="F290" t="s">
        <v>118</v>
      </c>
      <c r="G290" t="s">
        <v>98</v>
      </c>
      <c r="H290" t="s">
        <v>99</v>
      </c>
      <c r="I290">
        <v>33</v>
      </c>
      <c r="J290">
        <v>98.83</v>
      </c>
      <c r="K290">
        <v>177.02</v>
      </c>
      <c r="L290">
        <v>18</v>
      </c>
      <c r="M290">
        <v>7</v>
      </c>
    </row>
    <row r="291" spans="1:13" x14ac:dyDescent="0.45">
      <c r="A291" t="s">
        <v>162</v>
      </c>
      <c r="B291" t="s">
        <v>135</v>
      </c>
      <c r="C291" t="s">
        <v>147</v>
      </c>
      <c r="D291" t="s">
        <v>58</v>
      </c>
      <c r="E291" t="s">
        <v>96</v>
      </c>
      <c r="F291" t="s">
        <v>118</v>
      </c>
      <c r="G291" t="s">
        <v>112</v>
      </c>
      <c r="H291" t="s">
        <v>99</v>
      </c>
      <c r="I291">
        <v>31</v>
      </c>
      <c r="J291">
        <v>74.599999999999994</v>
      </c>
      <c r="K291">
        <v>175.28</v>
      </c>
      <c r="L291">
        <v>4</v>
      </c>
      <c r="M291">
        <v>0</v>
      </c>
    </row>
    <row r="292" spans="1:13" x14ac:dyDescent="0.45">
      <c r="A292" t="s">
        <v>162</v>
      </c>
      <c r="B292" t="s">
        <v>117</v>
      </c>
      <c r="C292" t="s">
        <v>142</v>
      </c>
      <c r="D292" t="s">
        <v>57</v>
      </c>
      <c r="E292" t="s">
        <v>103</v>
      </c>
      <c r="F292" t="s">
        <v>104</v>
      </c>
      <c r="G292" t="s">
        <v>98</v>
      </c>
      <c r="H292" t="s">
        <v>115</v>
      </c>
      <c r="I292">
        <v>36</v>
      </c>
      <c r="J292">
        <v>78.989999999999995</v>
      </c>
      <c r="K292">
        <v>196.34</v>
      </c>
      <c r="L292">
        <v>14</v>
      </c>
      <c r="M292">
        <v>10</v>
      </c>
    </row>
    <row r="293" spans="1:13" x14ac:dyDescent="0.45">
      <c r="A293" t="s">
        <v>162</v>
      </c>
      <c r="B293" t="s">
        <v>107</v>
      </c>
      <c r="C293" t="s">
        <v>131</v>
      </c>
      <c r="D293" t="s">
        <v>57</v>
      </c>
      <c r="E293" t="s">
        <v>103</v>
      </c>
      <c r="F293" t="s">
        <v>136</v>
      </c>
      <c r="G293" t="s">
        <v>98</v>
      </c>
      <c r="H293" t="s">
        <v>99</v>
      </c>
      <c r="I293">
        <v>26</v>
      </c>
      <c r="J293">
        <v>97.81</v>
      </c>
      <c r="K293">
        <v>169.2</v>
      </c>
      <c r="L293">
        <v>9</v>
      </c>
      <c r="M293">
        <v>7</v>
      </c>
    </row>
    <row r="294" spans="1:13" x14ac:dyDescent="0.45">
      <c r="A294" t="s">
        <v>162</v>
      </c>
      <c r="B294" t="s">
        <v>117</v>
      </c>
      <c r="C294" t="s">
        <v>142</v>
      </c>
      <c r="D294" t="s">
        <v>58</v>
      </c>
      <c r="E294" t="s">
        <v>111</v>
      </c>
      <c r="F294" t="s">
        <v>132</v>
      </c>
      <c r="G294" t="s">
        <v>98</v>
      </c>
      <c r="H294" t="s">
        <v>115</v>
      </c>
      <c r="I294">
        <v>39</v>
      </c>
      <c r="J294">
        <v>92.52</v>
      </c>
      <c r="K294">
        <v>180.25</v>
      </c>
      <c r="L294">
        <v>12</v>
      </c>
      <c r="M294">
        <v>1</v>
      </c>
    </row>
    <row r="295" spans="1:13" x14ac:dyDescent="0.45">
      <c r="A295" t="s">
        <v>162</v>
      </c>
      <c r="B295" t="s">
        <v>101</v>
      </c>
      <c r="C295" t="s">
        <v>121</v>
      </c>
      <c r="D295" t="s">
        <v>58</v>
      </c>
      <c r="E295" t="s">
        <v>103</v>
      </c>
      <c r="F295" t="s">
        <v>97</v>
      </c>
      <c r="G295" t="s">
        <v>112</v>
      </c>
      <c r="H295" t="s">
        <v>115</v>
      </c>
      <c r="I295">
        <v>25</v>
      </c>
      <c r="J295">
        <v>83.27</v>
      </c>
      <c r="K295">
        <v>183.74</v>
      </c>
      <c r="L295">
        <v>8</v>
      </c>
      <c r="M295">
        <v>10</v>
      </c>
    </row>
    <row r="296" spans="1:13" x14ac:dyDescent="0.45">
      <c r="A296" t="s">
        <v>167</v>
      </c>
      <c r="B296" t="s">
        <v>117</v>
      </c>
      <c r="C296" t="s">
        <v>147</v>
      </c>
      <c r="D296" t="s">
        <v>58</v>
      </c>
      <c r="E296" t="s">
        <v>114</v>
      </c>
      <c r="F296" t="s">
        <v>104</v>
      </c>
      <c r="G296" t="s">
        <v>112</v>
      </c>
      <c r="H296" t="s">
        <v>115</v>
      </c>
      <c r="I296">
        <v>25</v>
      </c>
      <c r="J296">
        <v>53.68</v>
      </c>
      <c r="K296">
        <v>198.27</v>
      </c>
      <c r="L296">
        <v>13</v>
      </c>
      <c r="M296">
        <v>4</v>
      </c>
    </row>
    <row r="297" spans="1:13" x14ac:dyDescent="0.45">
      <c r="A297" t="s">
        <v>167</v>
      </c>
      <c r="B297" t="s">
        <v>138</v>
      </c>
      <c r="C297" t="s">
        <v>147</v>
      </c>
      <c r="D297" t="s">
        <v>57</v>
      </c>
      <c r="E297" t="s">
        <v>114</v>
      </c>
      <c r="F297" t="s">
        <v>118</v>
      </c>
      <c r="G297" t="s">
        <v>98</v>
      </c>
      <c r="H297" t="s">
        <v>99</v>
      </c>
      <c r="I297">
        <v>19</v>
      </c>
      <c r="J297">
        <v>55.85</v>
      </c>
      <c r="K297">
        <v>168.25</v>
      </c>
      <c r="L297">
        <v>6</v>
      </c>
      <c r="M297">
        <v>6</v>
      </c>
    </row>
    <row r="298" spans="1:13" x14ac:dyDescent="0.45">
      <c r="A298" t="s">
        <v>167</v>
      </c>
      <c r="B298" t="s">
        <v>101</v>
      </c>
      <c r="C298" t="s">
        <v>95</v>
      </c>
      <c r="D298" t="s">
        <v>58</v>
      </c>
      <c r="E298" t="s">
        <v>111</v>
      </c>
      <c r="F298" t="s">
        <v>97</v>
      </c>
      <c r="G298" t="s">
        <v>98</v>
      </c>
      <c r="H298" t="s">
        <v>99</v>
      </c>
      <c r="I298">
        <v>33</v>
      </c>
      <c r="J298">
        <v>81.849999999999994</v>
      </c>
      <c r="K298">
        <v>170.43</v>
      </c>
      <c r="L298">
        <v>17</v>
      </c>
      <c r="M298">
        <v>0</v>
      </c>
    </row>
    <row r="299" spans="1:13" x14ac:dyDescent="0.45">
      <c r="A299" t="s">
        <v>167</v>
      </c>
      <c r="B299" t="s">
        <v>107</v>
      </c>
      <c r="C299" t="s">
        <v>121</v>
      </c>
      <c r="D299" t="s">
        <v>58</v>
      </c>
      <c r="E299" t="s">
        <v>103</v>
      </c>
      <c r="F299" t="s">
        <v>132</v>
      </c>
      <c r="G299" t="s">
        <v>98</v>
      </c>
      <c r="H299" t="s">
        <v>99</v>
      </c>
      <c r="I299">
        <v>25</v>
      </c>
      <c r="J299">
        <v>90.49</v>
      </c>
      <c r="K299">
        <v>172.61</v>
      </c>
      <c r="L299">
        <v>13</v>
      </c>
      <c r="M299">
        <v>0</v>
      </c>
    </row>
    <row r="300" spans="1:13" x14ac:dyDescent="0.45">
      <c r="A300" t="s">
        <v>167</v>
      </c>
      <c r="B300" t="s">
        <v>101</v>
      </c>
      <c r="C300" t="s">
        <v>145</v>
      </c>
      <c r="D300" t="s">
        <v>58</v>
      </c>
      <c r="E300" t="s">
        <v>111</v>
      </c>
      <c r="F300" t="s">
        <v>132</v>
      </c>
      <c r="G300" t="s">
        <v>112</v>
      </c>
      <c r="H300" t="s">
        <v>115</v>
      </c>
      <c r="I300">
        <v>32</v>
      </c>
      <c r="J300">
        <v>78.209999999999994</v>
      </c>
      <c r="K300">
        <v>185.9</v>
      </c>
      <c r="L300">
        <v>12</v>
      </c>
      <c r="M300">
        <v>3</v>
      </c>
    </row>
    <row r="301" spans="1:13" x14ac:dyDescent="0.45">
      <c r="A301" t="s">
        <v>167</v>
      </c>
      <c r="B301" t="s">
        <v>135</v>
      </c>
      <c r="C301" t="s">
        <v>108</v>
      </c>
      <c r="D301" t="s">
        <v>58</v>
      </c>
      <c r="E301" t="s">
        <v>103</v>
      </c>
      <c r="F301" t="s">
        <v>104</v>
      </c>
      <c r="G301" t="s">
        <v>105</v>
      </c>
      <c r="H301" t="s">
        <v>115</v>
      </c>
      <c r="I301">
        <v>27</v>
      </c>
      <c r="J301">
        <v>96.87</v>
      </c>
      <c r="K301">
        <v>176.44</v>
      </c>
      <c r="L301">
        <v>7</v>
      </c>
      <c r="M301">
        <v>2</v>
      </c>
    </row>
    <row r="302" spans="1:13" x14ac:dyDescent="0.45">
      <c r="A302" t="s">
        <v>175</v>
      </c>
      <c r="B302" t="s">
        <v>135</v>
      </c>
      <c r="C302" t="s">
        <v>102</v>
      </c>
      <c r="D302" t="s">
        <v>57</v>
      </c>
      <c r="E302" t="s">
        <v>111</v>
      </c>
      <c r="F302" t="s">
        <v>97</v>
      </c>
      <c r="G302" t="s">
        <v>112</v>
      </c>
      <c r="H302" t="s">
        <v>99</v>
      </c>
      <c r="I302">
        <v>29</v>
      </c>
      <c r="J302">
        <v>57.67</v>
      </c>
      <c r="K302">
        <v>197.97</v>
      </c>
      <c r="L302">
        <v>3</v>
      </c>
      <c r="M302">
        <v>7</v>
      </c>
    </row>
    <row r="303" spans="1:13" x14ac:dyDescent="0.45">
      <c r="A303" t="s">
        <v>175</v>
      </c>
      <c r="B303" t="s">
        <v>138</v>
      </c>
      <c r="C303" t="s">
        <v>147</v>
      </c>
      <c r="D303" t="s">
        <v>58</v>
      </c>
      <c r="E303" t="s">
        <v>96</v>
      </c>
      <c r="F303" t="s">
        <v>122</v>
      </c>
      <c r="G303" t="s">
        <v>98</v>
      </c>
      <c r="H303" t="s">
        <v>99</v>
      </c>
      <c r="I303">
        <v>34</v>
      </c>
      <c r="J303">
        <v>77.22</v>
      </c>
      <c r="K303">
        <v>152.16999999999999</v>
      </c>
      <c r="L303">
        <v>19</v>
      </c>
      <c r="M303">
        <v>5</v>
      </c>
    </row>
    <row r="304" spans="1:13" x14ac:dyDescent="0.45">
      <c r="A304" t="s">
        <v>175</v>
      </c>
      <c r="B304" t="s">
        <v>124</v>
      </c>
      <c r="C304" t="s">
        <v>129</v>
      </c>
      <c r="D304" t="s">
        <v>57</v>
      </c>
      <c r="E304" t="s">
        <v>96</v>
      </c>
      <c r="F304" t="s">
        <v>122</v>
      </c>
      <c r="G304" t="s">
        <v>98</v>
      </c>
      <c r="H304" t="s">
        <v>99</v>
      </c>
      <c r="I304">
        <v>20</v>
      </c>
      <c r="J304">
        <v>82.88</v>
      </c>
      <c r="K304">
        <v>191.85</v>
      </c>
      <c r="L304">
        <v>14</v>
      </c>
      <c r="M304">
        <v>2</v>
      </c>
    </row>
    <row r="305" spans="1:13" x14ac:dyDescent="0.45">
      <c r="A305" t="s">
        <v>175</v>
      </c>
      <c r="B305" t="s">
        <v>138</v>
      </c>
      <c r="C305" t="s">
        <v>121</v>
      </c>
      <c r="D305" t="s">
        <v>58</v>
      </c>
      <c r="E305" t="s">
        <v>96</v>
      </c>
      <c r="F305" t="s">
        <v>118</v>
      </c>
      <c r="G305" t="s">
        <v>98</v>
      </c>
      <c r="H305" t="s">
        <v>99</v>
      </c>
      <c r="I305">
        <v>37</v>
      </c>
      <c r="J305">
        <v>69.22</v>
      </c>
      <c r="K305">
        <v>175</v>
      </c>
      <c r="L305">
        <v>12</v>
      </c>
      <c r="M305">
        <v>8</v>
      </c>
    </row>
    <row r="306" spans="1:13" x14ac:dyDescent="0.45">
      <c r="A306" t="s">
        <v>175</v>
      </c>
      <c r="B306" t="s">
        <v>94</v>
      </c>
      <c r="C306" t="s">
        <v>129</v>
      </c>
      <c r="D306" t="s">
        <v>57</v>
      </c>
      <c r="E306" t="s">
        <v>103</v>
      </c>
      <c r="F306" t="s">
        <v>118</v>
      </c>
      <c r="G306" t="s">
        <v>98</v>
      </c>
      <c r="H306" t="s">
        <v>115</v>
      </c>
      <c r="I306">
        <v>38</v>
      </c>
      <c r="J306">
        <v>60.32</v>
      </c>
      <c r="K306">
        <v>178.74</v>
      </c>
      <c r="L306">
        <v>10</v>
      </c>
      <c r="M306">
        <v>3</v>
      </c>
    </row>
    <row r="307" spans="1:13" x14ac:dyDescent="0.45">
      <c r="A307" t="s">
        <v>175</v>
      </c>
      <c r="B307" t="s">
        <v>117</v>
      </c>
      <c r="C307" t="s">
        <v>102</v>
      </c>
      <c r="D307" t="s">
        <v>57</v>
      </c>
      <c r="E307" t="s">
        <v>103</v>
      </c>
      <c r="F307" t="s">
        <v>97</v>
      </c>
      <c r="G307" t="s">
        <v>112</v>
      </c>
      <c r="H307" t="s">
        <v>99</v>
      </c>
      <c r="I307">
        <v>34</v>
      </c>
      <c r="J307">
        <v>75.37</v>
      </c>
      <c r="K307">
        <v>162.88999999999999</v>
      </c>
      <c r="L307">
        <v>2</v>
      </c>
      <c r="M307">
        <v>8</v>
      </c>
    </row>
    <row r="308" spans="1:13" x14ac:dyDescent="0.45">
      <c r="A308" t="s">
        <v>175</v>
      </c>
      <c r="B308" t="s">
        <v>138</v>
      </c>
      <c r="C308" t="s">
        <v>108</v>
      </c>
      <c r="D308" t="s">
        <v>57</v>
      </c>
      <c r="E308" t="s">
        <v>96</v>
      </c>
      <c r="F308" t="s">
        <v>118</v>
      </c>
      <c r="G308" t="s">
        <v>105</v>
      </c>
      <c r="H308" t="s">
        <v>115</v>
      </c>
      <c r="I308">
        <v>23</v>
      </c>
      <c r="J308">
        <v>72.12</v>
      </c>
      <c r="K308">
        <v>181.55</v>
      </c>
      <c r="L308">
        <v>2</v>
      </c>
      <c r="M308">
        <v>8</v>
      </c>
    </row>
    <row r="309" spans="1:13" x14ac:dyDescent="0.45">
      <c r="A309" t="s">
        <v>175</v>
      </c>
      <c r="B309" t="s">
        <v>107</v>
      </c>
      <c r="C309" t="s">
        <v>131</v>
      </c>
      <c r="D309" t="s">
        <v>57</v>
      </c>
      <c r="E309" t="s">
        <v>103</v>
      </c>
      <c r="F309" t="s">
        <v>109</v>
      </c>
      <c r="G309" t="s">
        <v>98</v>
      </c>
      <c r="H309" t="s">
        <v>99</v>
      </c>
      <c r="I309">
        <v>29</v>
      </c>
      <c r="J309">
        <v>81.39</v>
      </c>
      <c r="K309">
        <v>190.97</v>
      </c>
      <c r="L309">
        <v>20</v>
      </c>
      <c r="M309">
        <v>3</v>
      </c>
    </row>
    <row r="310" spans="1:13" x14ac:dyDescent="0.45">
      <c r="A310" t="s">
        <v>175</v>
      </c>
      <c r="B310" t="s">
        <v>117</v>
      </c>
      <c r="C310" t="s">
        <v>145</v>
      </c>
      <c r="D310" t="s">
        <v>58</v>
      </c>
      <c r="E310" t="s">
        <v>103</v>
      </c>
      <c r="F310" t="s">
        <v>122</v>
      </c>
      <c r="G310" t="s">
        <v>112</v>
      </c>
      <c r="H310" t="s">
        <v>115</v>
      </c>
      <c r="I310">
        <v>28</v>
      </c>
      <c r="J310">
        <v>98.47</v>
      </c>
      <c r="K310">
        <v>168.55</v>
      </c>
      <c r="L310">
        <v>2</v>
      </c>
      <c r="M310">
        <v>7</v>
      </c>
    </row>
    <row r="311" spans="1:13" x14ac:dyDescent="0.45">
      <c r="A311" t="s">
        <v>175</v>
      </c>
      <c r="B311" t="s">
        <v>117</v>
      </c>
      <c r="C311" t="s">
        <v>95</v>
      </c>
      <c r="D311" t="s">
        <v>58</v>
      </c>
      <c r="E311" t="s">
        <v>103</v>
      </c>
      <c r="F311" t="s">
        <v>140</v>
      </c>
      <c r="G311" t="s">
        <v>105</v>
      </c>
      <c r="H311" t="s">
        <v>115</v>
      </c>
      <c r="I311">
        <v>36</v>
      </c>
      <c r="J311">
        <v>74.010000000000005</v>
      </c>
      <c r="K311">
        <v>171.8</v>
      </c>
      <c r="L311">
        <v>2</v>
      </c>
      <c r="M311">
        <v>8</v>
      </c>
    </row>
    <row r="312" spans="1:13" x14ac:dyDescent="0.45">
      <c r="A312" t="s">
        <v>127</v>
      </c>
      <c r="B312" t="s">
        <v>94</v>
      </c>
      <c r="C312" t="s">
        <v>121</v>
      </c>
      <c r="D312" t="s">
        <v>58</v>
      </c>
      <c r="E312" t="s">
        <v>114</v>
      </c>
      <c r="F312" t="s">
        <v>97</v>
      </c>
      <c r="G312" t="s">
        <v>105</v>
      </c>
      <c r="H312" t="s">
        <v>115</v>
      </c>
      <c r="I312">
        <v>21</v>
      </c>
      <c r="J312">
        <v>92.48</v>
      </c>
      <c r="K312">
        <v>167.91</v>
      </c>
      <c r="L312">
        <v>9</v>
      </c>
      <c r="M312">
        <v>4</v>
      </c>
    </row>
    <row r="313" spans="1:13" x14ac:dyDescent="0.45">
      <c r="A313" t="s">
        <v>127</v>
      </c>
      <c r="B313" t="s">
        <v>94</v>
      </c>
      <c r="C313" t="s">
        <v>145</v>
      </c>
      <c r="D313" t="s">
        <v>58</v>
      </c>
      <c r="E313" t="s">
        <v>114</v>
      </c>
      <c r="F313" t="s">
        <v>118</v>
      </c>
      <c r="G313" t="s">
        <v>105</v>
      </c>
      <c r="H313" t="s">
        <v>99</v>
      </c>
      <c r="I313">
        <v>24</v>
      </c>
      <c r="J313">
        <v>84.32</v>
      </c>
      <c r="K313">
        <v>156.51</v>
      </c>
      <c r="L313">
        <v>1</v>
      </c>
      <c r="M313">
        <v>5</v>
      </c>
    </row>
    <row r="314" spans="1:13" x14ac:dyDescent="0.45">
      <c r="A314" t="s">
        <v>127</v>
      </c>
      <c r="B314" t="s">
        <v>107</v>
      </c>
      <c r="C314" t="s">
        <v>108</v>
      </c>
      <c r="D314" t="s">
        <v>58</v>
      </c>
      <c r="E314" t="s">
        <v>103</v>
      </c>
      <c r="F314" t="s">
        <v>118</v>
      </c>
      <c r="G314" t="s">
        <v>105</v>
      </c>
      <c r="H314" t="s">
        <v>99</v>
      </c>
      <c r="I314">
        <v>19</v>
      </c>
      <c r="J314">
        <v>93.37</v>
      </c>
      <c r="K314">
        <v>158.38999999999999</v>
      </c>
      <c r="L314">
        <v>1</v>
      </c>
      <c r="M314">
        <v>7</v>
      </c>
    </row>
    <row r="315" spans="1:13" x14ac:dyDescent="0.45">
      <c r="A315" t="s">
        <v>127</v>
      </c>
      <c r="B315" t="s">
        <v>107</v>
      </c>
      <c r="C315" t="s">
        <v>129</v>
      </c>
      <c r="D315" t="s">
        <v>58</v>
      </c>
      <c r="E315" t="s">
        <v>114</v>
      </c>
      <c r="F315" t="s">
        <v>122</v>
      </c>
      <c r="G315" t="s">
        <v>98</v>
      </c>
      <c r="H315" t="s">
        <v>115</v>
      </c>
      <c r="I315">
        <v>36</v>
      </c>
      <c r="J315">
        <v>59.83</v>
      </c>
      <c r="K315">
        <v>179.67</v>
      </c>
      <c r="L315">
        <v>8</v>
      </c>
      <c r="M315">
        <v>1</v>
      </c>
    </row>
    <row r="316" spans="1:13" x14ac:dyDescent="0.45">
      <c r="A316" t="s">
        <v>127</v>
      </c>
      <c r="B316" t="s">
        <v>94</v>
      </c>
      <c r="C316" t="s">
        <v>147</v>
      </c>
      <c r="D316" t="s">
        <v>57</v>
      </c>
      <c r="E316" t="s">
        <v>111</v>
      </c>
      <c r="F316" t="s">
        <v>122</v>
      </c>
      <c r="G316" t="s">
        <v>98</v>
      </c>
      <c r="H316" t="s">
        <v>115</v>
      </c>
      <c r="I316">
        <v>27</v>
      </c>
      <c r="J316">
        <v>70.58</v>
      </c>
      <c r="K316">
        <v>165.23</v>
      </c>
      <c r="L316">
        <v>8</v>
      </c>
      <c r="M316">
        <v>7</v>
      </c>
    </row>
    <row r="317" spans="1:13" x14ac:dyDescent="0.45">
      <c r="A317" t="s">
        <v>178</v>
      </c>
      <c r="B317" t="s">
        <v>138</v>
      </c>
      <c r="C317" t="s">
        <v>95</v>
      </c>
      <c r="D317" t="s">
        <v>57</v>
      </c>
      <c r="E317" t="s">
        <v>103</v>
      </c>
      <c r="F317" t="s">
        <v>136</v>
      </c>
      <c r="G317" t="s">
        <v>105</v>
      </c>
      <c r="H317" t="s">
        <v>115</v>
      </c>
      <c r="I317">
        <v>21</v>
      </c>
      <c r="J317">
        <v>90.03</v>
      </c>
      <c r="K317">
        <v>164.05</v>
      </c>
      <c r="L317">
        <v>11</v>
      </c>
      <c r="M317">
        <v>10</v>
      </c>
    </row>
    <row r="318" spans="1:13" x14ac:dyDescent="0.45">
      <c r="A318" t="s">
        <v>178</v>
      </c>
      <c r="B318" t="s">
        <v>138</v>
      </c>
      <c r="C318" t="s">
        <v>102</v>
      </c>
      <c r="D318" t="s">
        <v>58</v>
      </c>
      <c r="E318" t="s">
        <v>111</v>
      </c>
      <c r="F318" t="s">
        <v>104</v>
      </c>
      <c r="G318" t="s">
        <v>98</v>
      </c>
      <c r="H318" t="s">
        <v>99</v>
      </c>
      <c r="I318">
        <v>32</v>
      </c>
      <c r="J318">
        <v>96.33</v>
      </c>
      <c r="K318">
        <v>168.98</v>
      </c>
      <c r="L318">
        <v>19</v>
      </c>
      <c r="M318">
        <v>5</v>
      </c>
    </row>
    <row r="319" spans="1:13" x14ac:dyDescent="0.45">
      <c r="A319" t="s">
        <v>178</v>
      </c>
      <c r="B319" t="s">
        <v>117</v>
      </c>
      <c r="C319" t="s">
        <v>95</v>
      </c>
      <c r="D319" t="s">
        <v>58</v>
      </c>
      <c r="E319" t="s">
        <v>114</v>
      </c>
      <c r="F319" t="s">
        <v>136</v>
      </c>
      <c r="G319" t="s">
        <v>105</v>
      </c>
      <c r="H319" t="s">
        <v>115</v>
      </c>
      <c r="I319">
        <v>30</v>
      </c>
      <c r="J319">
        <v>83.54</v>
      </c>
      <c r="K319">
        <v>174.98</v>
      </c>
      <c r="L319">
        <v>6</v>
      </c>
      <c r="M319">
        <v>9</v>
      </c>
    </row>
    <row r="320" spans="1:13" x14ac:dyDescent="0.45">
      <c r="A320" t="s">
        <v>178</v>
      </c>
      <c r="B320" t="s">
        <v>107</v>
      </c>
      <c r="C320" t="s">
        <v>131</v>
      </c>
      <c r="D320" t="s">
        <v>57</v>
      </c>
      <c r="E320" t="s">
        <v>114</v>
      </c>
      <c r="F320" t="s">
        <v>118</v>
      </c>
      <c r="G320" t="s">
        <v>98</v>
      </c>
      <c r="H320" t="s">
        <v>115</v>
      </c>
      <c r="I320">
        <v>30</v>
      </c>
      <c r="J320">
        <v>77.83</v>
      </c>
      <c r="K320">
        <v>181.69</v>
      </c>
      <c r="L320">
        <v>1</v>
      </c>
      <c r="M320">
        <v>7</v>
      </c>
    </row>
    <row r="321" spans="1:13" x14ac:dyDescent="0.45">
      <c r="A321" t="s">
        <v>161</v>
      </c>
      <c r="B321" t="s">
        <v>101</v>
      </c>
      <c r="C321" t="s">
        <v>108</v>
      </c>
      <c r="D321" t="s">
        <v>57</v>
      </c>
      <c r="E321" t="s">
        <v>96</v>
      </c>
      <c r="F321" t="s">
        <v>109</v>
      </c>
      <c r="G321" t="s">
        <v>98</v>
      </c>
      <c r="H321" t="s">
        <v>115</v>
      </c>
      <c r="I321">
        <v>34</v>
      </c>
      <c r="J321">
        <v>65.650000000000006</v>
      </c>
      <c r="K321">
        <v>198.15</v>
      </c>
      <c r="L321">
        <v>6</v>
      </c>
      <c r="M321">
        <v>10</v>
      </c>
    </row>
    <row r="322" spans="1:13" x14ac:dyDescent="0.45">
      <c r="A322" t="s">
        <v>161</v>
      </c>
      <c r="B322" t="s">
        <v>94</v>
      </c>
      <c r="C322" t="s">
        <v>121</v>
      </c>
      <c r="D322" t="s">
        <v>57</v>
      </c>
      <c r="E322" t="s">
        <v>111</v>
      </c>
      <c r="F322" t="s">
        <v>109</v>
      </c>
      <c r="G322" t="s">
        <v>98</v>
      </c>
      <c r="H322" t="s">
        <v>99</v>
      </c>
      <c r="I322">
        <v>37</v>
      </c>
      <c r="J322">
        <v>59.77</v>
      </c>
      <c r="K322">
        <v>158.63</v>
      </c>
      <c r="L322">
        <v>14</v>
      </c>
      <c r="M322">
        <v>3</v>
      </c>
    </row>
    <row r="323" spans="1:13" x14ac:dyDescent="0.45">
      <c r="A323" t="s">
        <v>161</v>
      </c>
      <c r="B323" t="s">
        <v>138</v>
      </c>
      <c r="C323" t="s">
        <v>102</v>
      </c>
      <c r="D323" t="s">
        <v>58</v>
      </c>
      <c r="E323" t="s">
        <v>114</v>
      </c>
      <c r="F323" t="s">
        <v>118</v>
      </c>
      <c r="G323" t="s">
        <v>98</v>
      </c>
      <c r="H323" t="s">
        <v>115</v>
      </c>
      <c r="I323">
        <v>26</v>
      </c>
      <c r="J323">
        <v>64.62</v>
      </c>
      <c r="K323">
        <v>198.24</v>
      </c>
      <c r="L323">
        <v>10</v>
      </c>
      <c r="M323">
        <v>2</v>
      </c>
    </row>
    <row r="324" spans="1:13" x14ac:dyDescent="0.45">
      <c r="A324" t="s">
        <v>146</v>
      </c>
      <c r="B324" t="s">
        <v>94</v>
      </c>
      <c r="C324" t="s">
        <v>147</v>
      </c>
      <c r="D324" t="s">
        <v>58</v>
      </c>
      <c r="E324" t="s">
        <v>114</v>
      </c>
      <c r="F324" t="s">
        <v>118</v>
      </c>
      <c r="G324" t="s">
        <v>112</v>
      </c>
      <c r="H324" t="s">
        <v>115</v>
      </c>
      <c r="I324">
        <v>33</v>
      </c>
      <c r="J324">
        <v>96.72</v>
      </c>
      <c r="K324">
        <v>196.58</v>
      </c>
      <c r="L324">
        <v>13</v>
      </c>
      <c r="M324">
        <v>1</v>
      </c>
    </row>
    <row r="325" spans="1:13" x14ac:dyDescent="0.45">
      <c r="A325" t="s">
        <v>146</v>
      </c>
      <c r="B325" t="s">
        <v>101</v>
      </c>
      <c r="C325" t="s">
        <v>102</v>
      </c>
      <c r="D325" t="s">
        <v>58</v>
      </c>
      <c r="E325" t="s">
        <v>103</v>
      </c>
      <c r="F325" t="s">
        <v>104</v>
      </c>
      <c r="G325" t="s">
        <v>105</v>
      </c>
      <c r="H325" t="s">
        <v>99</v>
      </c>
      <c r="I325">
        <v>31</v>
      </c>
      <c r="J325">
        <v>56.38</v>
      </c>
      <c r="K325">
        <v>180.28</v>
      </c>
      <c r="L325">
        <v>12</v>
      </c>
      <c r="M325">
        <v>2</v>
      </c>
    </row>
    <row r="326" spans="1:13" x14ac:dyDescent="0.45">
      <c r="A326" t="s">
        <v>146</v>
      </c>
      <c r="B326" t="s">
        <v>107</v>
      </c>
      <c r="C326" t="s">
        <v>102</v>
      </c>
      <c r="D326" t="s">
        <v>58</v>
      </c>
      <c r="E326" t="s">
        <v>111</v>
      </c>
      <c r="F326" t="s">
        <v>132</v>
      </c>
      <c r="G326" t="s">
        <v>112</v>
      </c>
      <c r="H326" t="s">
        <v>99</v>
      </c>
      <c r="I326">
        <v>27</v>
      </c>
      <c r="J326">
        <v>96.33</v>
      </c>
      <c r="K326">
        <v>170.29</v>
      </c>
      <c r="L326">
        <v>11</v>
      </c>
      <c r="M326">
        <v>2</v>
      </c>
    </row>
    <row r="327" spans="1:13" x14ac:dyDescent="0.45">
      <c r="A327" t="s">
        <v>146</v>
      </c>
      <c r="B327" t="s">
        <v>138</v>
      </c>
      <c r="C327" t="s">
        <v>142</v>
      </c>
      <c r="D327" t="s">
        <v>58</v>
      </c>
      <c r="E327" t="s">
        <v>114</v>
      </c>
      <c r="F327" t="s">
        <v>104</v>
      </c>
      <c r="G327" t="s">
        <v>112</v>
      </c>
      <c r="H327" t="s">
        <v>99</v>
      </c>
      <c r="I327">
        <v>25</v>
      </c>
      <c r="J327">
        <v>75.47</v>
      </c>
      <c r="K327">
        <v>184.73</v>
      </c>
      <c r="L327">
        <v>10</v>
      </c>
      <c r="M327">
        <v>10</v>
      </c>
    </row>
    <row r="328" spans="1:13" x14ac:dyDescent="0.45">
      <c r="A328" t="s">
        <v>151</v>
      </c>
      <c r="B328" t="s">
        <v>101</v>
      </c>
      <c r="C328" t="s">
        <v>147</v>
      </c>
      <c r="D328" t="s">
        <v>57</v>
      </c>
      <c r="E328" t="s">
        <v>103</v>
      </c>
      <c r="F328" t="s">
        <v>109</v>
      </c>
      <c r="G328" t="s">
        <v>98</v>
      </c>
      <c r="H328" t="s">
        <v>99</v>
      </c>
      <c r="I328">
        <v>18</v>
      </c>
      <c r="J328">
        <v>85.01</v>
      </c>
      <c r="K328">
        <v>184.67</v>
      </c>
      <c r="L328">
        <v>12</v>
      </c>
      <c r="M328">
        <v>6</v>
      </c>
    </row>
    <row r="329" spans="1:13" x14ac:dyDescent="0.45">
      <c r="A329" t="s">
        <v>151</v>
      </c>
      <c r="B329" t="s">
        <v>101</v>
      </c>
      <c r="C329" t="s">
        <v>142</v>
      </c>
      <c r="D329" t="s">
        <v>58</v>
      </c>
      <c r="E329" t="s">
        <v>114</v>
      </c>
      <c r="F329" t="s">
        <v>136</v>
      </c>
      <c r="G329" t="s">
        <v>98</v>
      </c>
      <c r="H329" t="s">
        <v>115</v>
      </c>
      <c r="I329">
        <v>26</v>
      </c>
      <c r="J329">
        <v>77.489999999999995</v>
      </c>
      <c r="K329">
        <v>194.61</v>
      </c>
      <c r="L329">
        <v>12</v>
      </c>
      <c r="M329">
        <v>1</v>
      </c>
    </row>
    <row r="330" spans="1:13" x14ac:dyDescent="0.45">
      <c r="A330" t="s">
        <v>151</v>
      </c>
      <c r="B330" t="s">
        <v>138</v>
      </c>
      <c r="C330" t="s">
        <v>145</v>
      </c>
      <c r="D330" t="s">
        <v>58</v>
      </c>
      <c r="E330" t="s">
        <v>111</v>
      </c>
      <c r="F330" t="s">
        <v>122</v>
      </c>
      <c r="G330" t="s">
        <v>105</v>
      </c>
      <c r="H330" t="s">
        <v>115</v>
      </c>
      <c r="I330">
        <v>23</v>
      </c>
      <c r="J330">
        <v>80.930000000000007</v>
      </c>
      <c r="K330">
        <v>160.13999999999999</v>
      </c>
      <c r="L330">
        <v>11</v>
      </c>
      <c r="M330">
        <v>5</v>
      </c>
    </row>
    <row r="331" spans="1:13" x14ac:dyDescent="0.45">
      <c r="A331" t="s">
        <v>216</v>
      </c>
      <c r="B331" t="s">
        <v>124</v>
      </c>
      <c r="C331" t="s">
        <v>95</v>
      </c>
      <c r="D331" t="s">
        <v>57</v>
      </c>
      <c r="E331" t="s">
        <v>96</v>
      </c>
      <c r="F331" t="s">
        <v>118</v>
      </c>
      <c r="G331" t="s">
        <v>105</v>
      </c>
      <c r="H331" t="s">
        <v>115</v>
      </c>
      <c r="I331">
        <v>25</v>
      </c>
      <c r="J331">
        <v>70.09</v>
      </c>
      <c r="K331">
        <v>173.27</v>
      </c>
      <c r="L331">
        <v>7</v>
      </c>
      <c r="M331">
        <v>8</v>
      </c>
    </row>
    <row r="332" spans="1:13" x14ac:dyDescent="0.45">
      <c r="A332" t="s">
        <v>223</v>
      </c>
      <c r="B332" t="s">
        <v>94</v>
      </c>
      <c r="C332" t="s">
        <v>142</v>
      </c>
      <c r="D332" t="s">
        <v>58</v>
      </c>
      <c r="E332" t="s">
        <v>114</v>
      </c>
      <c r="F332" t="s">
        <v>97</v>
      </c>
      <c r="G332" t="s">
        <v>98</v>
      </c>
      <c r="H332" t="s">
        <v>115</v>
      </c>
      <c r="I332">
        <v>40</v>
      </c>
      <c r="J332">
        <v>81.31</v>
      </c>
      <c r="K332">
        <v>199.38</v>
      </c>
      <c r="L332">
        <v>9</v>
      </c>
      <c r="M332">
        <v>3</v>
      </c>
    </row>
    <row r="333" spans="1:13" x14ac:dyDescent="0.45">
      <c r="A333" t="s">
        <v>223</v>
      </c>
      <c r="B333" t="s">
        <v>94</v>
      </c>
      <c r="C333" t="s">
        <v>142</v>
      </c>
      <c r="D333" t="s">
        <v>57</v>
      </c>
      <c r="E333" t="s">
        <v>96</v>
      </c>
      <c r="F333" t="s">
        <v>140</v>
      </c>
      <c r="G333" t="s">
        <v>112</v>
      </c>
      <c r="H333" t="s">
        <v>115</v>
      </c>
      <c r="I333">
        <v>28</v>
      </c>
      <c r="J333">
        <v>54.82</v>
      </c>
      <c r="K333">
        <v>190.81</v>
      </c>
      <c r="L333">
        <v>5</v>
      </c>
      <c r="M333">
        <v>9</v>
      </c>
    </row>
    <row r="334" spans="1:13" x14ac:dyDescent="0.45">
      <c r="A334" t="s">
        <v>164</v>
      </c>
      <c r="B334" t="s">
        <v>138</v>
      </c>
      <c r="C334" t="s">
        <v>129</v>
      </c>
      <c r="D334" t="s">
        <v>57</v>
      </c>
      <c r="E334" t="s">
        <v>111</v>
      </c>
      <c r="F334" t="s">
        <v>122</v>
      </c>
      <c r="G334" t="s">
        <v>112</v>
      </c>
      <c r="H334" t="s">
        <v>99</v>
      </c>
      <c r="I334">
        <v>22</v>
      </c>
      <c r="J334">
        <v>89.4</v>
      </c>
      <c r="K334">
        <v>184.44</v>
      </c>
      <c r="L334">
        <v>17</v>
      </c>
      <c r="M334">
        <v>4</v>
      </c>
    </row>
    <row r="335" spans="1:13" x14ac:dyDescent="0.45">
      <c r="A335" t="s">
        <v>164</v>
      </c>
      <c r="B335" t="s">
        <v>138</v>
      </c>
      <c r="C335" t="s">
        <v>147</v>
      </c>
      <c r="D335" t="s">
        <v>57</v>
      </c>
      <c r="E335" t="s">
        <v>103</v>
      </c>
      <c r="F335" t="s">
        <v>104</v>
      </c>
      <c r="G335" t="s">
        <v>112</v>
      </c>
      <c r="H335" t="s">
        <v>99</v>
      </c>
      <c r="I335">
        <v>27</v>
      </c>
      <c r="J335">
        <v>64.069999999999993</v>
      </c>
      <c r="K335">
        <v>180.37</v>
      </c>
      <c r="L335">
        <v>17</v>
      </c>
      <c r="M335">
        <v>9</v>
      </c>
    </row>
    <row r="336" spans="1:13" x14ac:dyDescent="0.45">
      <c r="A336" t="s">
        <v>164</v>
      </c>
      <c r="B336" t="s">
        <v>101</v>
      </c>
      <c r="C336" t="s">
        <v>108</v>
      </c>
      <c r="D336" t="s">
        <v>58</v>
      </c>
      <c r="E336" t="s">
        <v>103</v>
      </c>
      <c r="F336" t="s">
        <v>97</v>
      </c>
      <c r="G336" t="s">
        <v>98</v>
      </c>
      <c r="H336" t="s">
        <v>115</v>
      </c>
      <c r="I336">
        <v>19</v>
      </c>
      <c r="J336">
        <v>68.98</v>
      </c>
      <c r="K336">
        <v>160.61000000000001</v>
      </c>
      <c r="L336">
        <v>5</v>
      </c>
      <c r="M336">
        <v>2</v>
      </c>
    </row>
    <row r="337" spans="1:13" x14ac:dyDescent="0.45">
      <c r="A337" t="s">
        <v>164</v>
      </c>
      <c r="B337" t="s">
        <v>124</v>
      </c>
      <c r="C337" t="s">
        <v>121</v>
      </c>
      <c r="D337" t="s">
        <v>58</v>
      </c>
      <c r="E337" t="s">
        <v>96</v>
      </c>
      <c r="F337" t="s">
        <v>136</v>
      </c>
      <c r="G337" t="s">
        <v>105</v>
      </c>
      <c r="H337" t="s">
        <v>115</v>
      </c>
      <c r="I337">
        <v>19</v>
      </c>
      <c r="J337">
        <v>69.040000000000006</v>
      </c>
      <c r="K337">
        <v>158.28</v>
      </c>
      <c r="L337">
        <v>13</v>
      </c>
      <c r="M337">
        <v>10</v>
      </c>
    </row>
    <row r="338" spans="1:13" x14ac:dyDescent="0.45">
      <c r="A338" t="s">
        <v>164</v>
      </c>
      <c r="B338" t="s">
        <v>117</v>
      </c>
      <c r="C338" t="s">
        <v>121</v>
      </c>
      <c r="D338" t="s">
        <v>58</v>
      </c>
      <c r="E338" t="s">
        <v>103</v>
      </c>
      <c r="F338" t="s">
        <v>118</v>
      </c>
      <c r="G338" t="s">
        <v>105</v>
      </c>
      <c r="H338" t="s">
        <v>99</v>
      </c>
      <c r="I338">
        <v>33</v>
      </c>
      <c r="J338">
        <v>82.44</v>
      </c>
      <c r="K338">
        <v>177.99</v>
      </c>
      <c r="L338">
        <v>19</v>
      </c>
      <c r="M338">
        <v>10</v>
      </c>
    </row>
    <row r="339" spans="1:13" x14ac:dyDescent="0.45">
      <c r="A339" t="s">
        <v>164</v>
      </c>
      <c r="B339" t="s">
        <v>117</v>
      </c>
      <c r="C339" t="s">
        <v>145</v>
      </c>
      <c r="D339" t="s">
        <v>58</v>
      </c>
      <c r="E339" t="s">
        <v>111</v>
      </c>
      <c r="F339" t="s">
        <v>109</v>
      </c>
      <c r="G339" t="s">
        <v>105</v>
      </c>
      <c r="H339" t="s">
        <v>115</v>
      </c>
      <c r="I339">
        <v>34</v>
      </c>
      <c r="J339">
        <v>81.91</v>
      </c>
      <c r="K339">
        <v>177.1</v>
      </c>
      <c r="L339">
        <v>19</v>
      </c>
      <c r="M339">
        <v>6</v>
      </c>
    </row>
    <row r="340" spans="1:13" x14ac:dyDescent="0.45">
      <c r="A340" t="s">
        <v>183</v>
      </c>
      <c r="B340" t="s">
        <v>101</v>
      </c>
      <c r="C340" t="s">
        <v>113</v>
      </c>
      <c r="D340" t="s">
        <v>57</v>
      </c>
      <c r="E340" t="s">
        <v>111</v>
      </c>
      <c r="F340" t="s">
        <v>97</v>
      </c>
      <c r="G340" t="s">
        <v>98</v>
      </c>
      <c r="H340" t="s">
        <v>115</v>
      </c>
      <c r="I340">
        <v>37</v>
      </c>
      <c r="J340">
        <v>83.92</v>
      </c>
      <c r="K340">
        <v>178.92</v>
      </c>
      <c r="L340">
        <v>15</v>
      </c>
      <c r="M340">
        <v>4</v>
      </c>
    </row>
    <row r="341" spans="1:13" x14ac:dyDescent="0.45">
      <c r="A341" t="s">
        <v>213</v>
      </c>
      <c r="B341" t="s">
        <v>101</v>
      </c>
      <c r="C341" t="s">
        <v>113</v>
      </c>
      <c r="D341" t="s">
        <v>57</v>
      </c>
      <c r="E341" t="s">
        <v>111</v>
      </c>
      <c r="F341" t="s">
        <v>136</v>
      </c>
      <c r="G341" t="s">
        <v>105</v>
      </c>
      <c r="H341" t="s">
        <v>115</v>
      </c>
      <c r="I341">
        <v>18</v>
      </c>
      <c r="J341">
        <v>62.44</v>
      </c>
      <c r="K341">
        <v>154.69</v>
      </c>
      <c r="L341">
        <v>1</v>
      </c>
      <c r="M341">
        <v>10</v>
      </c>
    </row>
    <row r="342" spans="1:13" x14ac:dyDescent="0.45">
      <c r="A342" t="s">
        <v>213</v>
      </c>
      <c r="B342" t="s">
        <v>107</v>
      </c>
      <c r="C342" t="s">
        <v>142</v>
      </c>
      <c r="D342" t="s">
        <v>58</v>
      </c>
      <c r="E342" t="s">
        <v>103</v>
      </c>
      <c r="F342" t="s">
        <v>104</v>
      </c>
      <c r="G342" t="s">
        <v>112</v>
      </c>
      <c r="H342" t="s">
        <v>99</v>
      </c>
      <c r="I342">
        <v>29</v>
      </c>
      <c r="J342">
        <v>80.09</v>
      </c>
      <c r="K342">
        <v>155.24</v>
      </c>
      <c r="L342">
        <v>20</v>
      </c>
      <c r="M342">
        <v>9</v>
      </c>
    </row>
    <row r="343" spans="1:13" x14ac:dyDescent="0.45">
      <c r="A343" t="s">
        <v>213</v>
      </c>
      <c r="B343" t="s">
        <v>138</v>
      </c>
      <c r="C343" t="s">
        <v>102</v>
      </c>
      <c r="D343" t="s">
        <v>58</v>
      </c>
      <c r="E343" t="s">
        <v>103</v>
      </c>
      <c r="F343" t="s">
        <v>104</v>
      </c>
      <c r="G343" t="s">
        <v>105</v>
      </c>
      <c r="H343" t="s">
        <v>99</v>
      </c>
      <c r="I343">
        <v>35</v>
      </c>
      <c r="J343">
        <v>78.48</v>
      </c>
      <c r="K343">
        <v>179.01</v>
      </c>
      <c r="L343">
        <v>2</v>
      </c>
      <c r="M343">
        <v>9</v>
      </c>
    </row>
    <row r="344" spans="1:13" x14ac:dyDescent="0.45">
      <c r="A344" t="s">
        <v>213</v>
      </c>
      <c r="B344" t="s">
        <v>138</v>
      </c>
      <c r="C344" t="s">
        <v>113</v>
      </c>
      <c r="D344" t="s">
        <v>58</v>
      </c>
      <c r="E344" t="s">
        <v>96</v>
      </c>
      <c r="F344" t="s">
        <v>118</v>
      </c>
      <c r="G344" t="s">
        <v>105</v>
      </c>
      <c r="H344" t="s">
        <v>99</v>
      </c>
      <c r="I344">
        <v>40</v>
      </c>
      <c r="J344">
        <v>98.75</v>
      </c>
      <c r="K344">
        <v>184.62</v>
      </c>
      <c r="L344">
        <v>3</v>
      </c>
      <c r="M344">
        <v>9</v>
      </c>
    </row>
    <row r="345" spans="1:13" x14ac:dyDescent="0.45">
      <c r="A345" t="s">
        <v>213</v>
      </c>
      <c r="B345" t="s">
        <v>94</v>
      </c>
      <c r="C345" t="s">
        <v>147</v>
      </c>
      <c r="D345" t="s">
        <v>58</v>
      </c>
      <c r="E345" t="s">
        <v>103</v>
      </c>
      <c r="F345" t="s">
        <v>104</v>
      </c>
      <c r="G345" t="s">
        <v>105</v>
      </c>
      <c r="H345" t="s">
        <v>99</v>
      </c>
      <c r="I345">
        <v>36</v>
      </c>
      <c r="J345">
        <v>88.71</v>
      </c>
      <c r="K345">
        <v>195.17</v>
      </c>
      <c r="L345">
        <v>17</v>
      </c>
      <c r="M345">
        <v>8</v>
      </c>
    </row>
    <row r="346" spans="1:13" x14ac:dyDescent="0.45">
      <c r="A346" t="s">
        <v>213</v>
      </c>
      <c r="B346" t="s">
        <v>117</v>
      </c>
      <c r="C346" t="s">
        <v>142</v>
      </c>
      <c r="D346" t="s">
        <v>58</v>
      </c>
      <c r="E346" t="s">
        <v>114</v>
      </c>
      <c r="F346" t="s">
        <v>104</v>
      </c>
      <c r="G346" t="s">
        <v>112</v>
      </c>
      <c r="H346" t="s">
        <v>115</v>
      </c>
      <c r="I346">
        <v>29</v>
      </c>
      <c r="J346">
        <v>89.17</v>
      </c>
      <c r="K346">
        <v>175.16</v>
      </c>
      <c r="L346">
        <v>16</v>
      </c>
      <c r="M346">
        <v>8</v>
      </c>
    </row>
    <row r="347" spans="1:13" x14ac:dyDescent="0.45">
      <c r="A347" t="s">
        <v>213</v>
      </c>
      <c r="B347" t="s">
        <v>135</v>
      </c>
      <c r="C347" t="s">
        <v>108</v>
      </c>
      <c r="D347" t="s">
        <v>58</v>
      </c>
      <c r="E347" t="s">
        <v>103</v>
      </c>
      <c r="F347" t="s">
        <v>136</v>
      </c>
      <c r="G347" t="s">
        <v>105</v>
      </c>
      <c r="H347" t="s">
        <v>99</v>
      </c>
      <c r="I347">
        <v>26</v>
      </c>
      <c r="J347">
        <v>92.6</v>
      </c>
      <c r="K347">
        <v>187.07</v>
      </c>
      <c r="L347">
        <v>7</v>
      </c>
      <c r="M347">
        <v>3</v>
      </c>
    </row>
    <row r="348" spans="1:13" x14ac:dyDescent="0.45">
      <c r="A348" t="s">
        <v>213</v>
      </c>
      <c r="B348" t="s">
        <v>94</v>
      </c>
      <c r="C348" t="s">
        <v>95</v>
      </c>
      <c r="D348" t="s">
        <v>58</v>
      </c>
      <c r="E348" t="s">
        <v>114</v>
      </c>
      <c r="F348" t="s">
        <v>109</v>
      </c>
      <c r="G348" t="s">
        <v>105</v>
      </c>
      <c r="H348" t="s">
        <v>115</v>
      </c>
      <c r="I348">
        <v>22</v>
      </c>
      <c r="J348">
        <v>55.19</v>
      </c>
      <c r="K348">
        <v>163.6</v>
      </c>
      <c r="L348">
        <v>14</v>
      </c>
      <c r="M348">
        <v>1</v>
      </c>
    </row>
    <row r="349" spans="1:13" x14ac:dyDescent="0.45">
      <c r="A349" t="s">
        <v>213</v>
      </c>
      <c r="B349" t="s">
        <v>94</v>
      </c>
      <c r="C349" t="s">
        <v>131</v>
      </c>
      <c r="D349" t="s">
        <v>58</v>
      </c>
      <c r="E349" t="s">
        <v>111</v>
      </c>
      <c r="F349" t="s">
        <v>136</v>
      </c>
      <c r="G349" t="s">
        <v>98</v>
      </c>
      <c r="H349" t="s">
        <v>99</v>
      </c>
      <c r="I349">
        <v>28</v>
      </c>
      <c r="J349">
        <v>87.03</v>
      </c>
      <c r="K349">
        <v>152.43</v>
      </c>
      <c r="L349">
        <v>6</v>
      </c>
      <c r="M349">
        <v>3</v>
      </c>
    </row>
    <row r="350" spans="1:13" x14ac:dyDescent="0.45">
      <c r="A350" t="s">
        <v>186</v>
      </c>
      <c r="B350" t="s">
        <v>107</v>
      </c>
      <c r="C350" t="s">
        <v>95</v>
      </c>
      <c r="D350" t="s">
        <v>57</v>
      </c>
      <c r="E350" t="s">
        <v>114</v>
      </c>
      <c r="F350" t="s">
        <v>122</v>
      </c>
      <c r="G350" t="s">
        <v>105</v>
      </c>
      <c r="H350" t="s">
        <v>99</v>
      </c>
      <c r="I350">
        <v>39</v>
      </c>
      <c r="J350">
        <v>95.15</v>
      </c>
      <c r="K350">
        <v>190.02</v>
      </c>
      <c r="L350">
        <v>10</v>
      </c>
      <c r="M350">
        <v>2</v>
      </c>
    </row>
    <row r="351" spans="1:13" x14ac:dyDescent="0.45">
      <c r="A351" t="s">
        <v>186</v>
      </c>
      <c r="B351" t="s">
        <v>107</v>
      </c>
      <c r="C351" t="s">
        <v>102</v>
      </c>
      <c r="D351" t="s">
        <v>58</v>
      </c>
      <c r="E351" t="s">
        <v>96</v>
      </c>
      <c r="F351" t="s">
        <v>109</v>
      </c>
      <c r="G351" t="s">
        <v>105</v>
      </c>
      <c r="H351" t="s">
        <v>99</v>
      </c>
      <c r="I351">
        <v>29</v>
      </c>
      <c r="J351">
        <v>84.53</v>
      </c>
      <c r="K351">
        <v>163.32</v>
      </c>
      <c r="L351">
        <v>20</v>
      </c>
      <c r="M351">
        <v>0</v>
      </c>
    </row>
    <row r="352" spans="1:13" x14ac:dyDescent="0.45">
      <c r="A352" t="s">
        <v>186</v>
      </c>
      <c r="B352" t="s">
        <v>138</v>
      </c>
      <c r="C352" t="s">
        <v>147</v>
      </c>
      <c r="D352" t="s">
        <v>58</v>
      </c>
      <c r="E352" t="s">
        <v>114</v>
      </c>
      <c r="F352" t="s">
        <v>118</v>
      </c>
      <c r="G352" t="s">
        <v>98</v>
      </c>
      <c r="H352" t="s">
        <v>115</v>
      </c>
      <c r="I352">
        <v>22</v>
      </c>
      <c r="J352">
        <v>58.95</v>
      </c>
      <c r="K352">
        <v>194.49</v>
      </c>
      <c r="L352">
        <v>17</v>
      </c>
      <c r="M352">
        <v>9</v>
      </c>
    </row>
    <row r="353" spans="1:13" x14ac:dyDescent="0.45">
      <c r="A353" t="s">
        <v>186</v>
      </c>
      <c r="B353" t="s">
        <v>124</v>
      </c>
      <c r="C353" t="s">
        <v>108</v>
      </c>
      <c r="D353" t="s">
        <v>57</v>
      </c>
      <c r="E353" t="s">
        <v>111</v>
      </c>
      <c r="F353" t="s">
        <v>132</v>
      </c>
      <c r="G353" t="s">
        <v>105</v>
      </c>
      <c r="H353" t="s">
        <v>115</v>
      </c>
      <c r="I353">
        <v>36</v>
      </c>
      <c r="J353">
        <v>79.55</v>
      </c>
      <c r="K353">
        <v>179.12</v>
      </c>
      <c r="L353">
        <v>4</v>
      </c>
      <c r="M353">
        <v>2</v>
      </c>
    </row>
    <row r="354" spans="1:13" x14ac:dyDescent="0.45">
      <c r="A354" t="s">
        <v>186</v>
      </c>
      <c r="B354" t="s">
        <v>101</v>
      </c>
      <c r="C354" t="s">
        <v>131</v>
      </c>
      <c r="D354" t="s">
        <v>57</v>
      </c>
      <c r="E354" t="s">
        <v>96</v>
      </c>
      <c r="F354" t="s">
        <v>97</v>
      </c>
      <c r="G354" t="s">
        <v>98</v>
      </c>
      <c r="H354" t="s">
        <v>115</v>
      </c>
      <c r="I354">
        <v>30</v>
      </c>
      <c r="J354">
        <v>92.7</v>
      </c>
      <c r="K354">
        <v>196.02</v>
      </c>
      <c r="L354">
        <v>8</v>
      </c>
      <c r="M354">
        <v>8</v>
      </c>
    </row>
    <row r="355" spans="1:13" x14ac:dyDescent="0.45">
      <c r="A355" t="s">
        <v>212</v>
      </c>
      <c r="B355" t="s">
        <v>138</v>
      </c>
      <c r="C355" t="s">
        <v>142</v>
      </c>
      <c r="D355" t="s">
        <v>57</v>
      </c>
      <c r="E355" t="s">
        <v>96</v>
      </c>
      <c r="F355" t="s">
        <v>140</v>
      </c>
      <c r="G355" t="s">
        <v>112</v>
      </c>
      <c r="H355" t="s">
        <v>99</v>
      </c>
      <c r="I355">
        <v>21</v>
      </c>
      <c r="J355">
        <v>52.01</v>
      </c>
      <c r="K355">
        <v>176.44</v>
      </c>
      <c r="L355">
        <v>8</v>
      </c>
      <c r="M355">
        <v>4</v>
      </c>
    </row>
    <row r="356" spans="1:13" x14ac:dyDescent="0.45">
      <c r="A356" t="s">
        <v>212</v>
      </c>
      <c r="B356" t="s">
        <v>124</v>
      </c>
      <c r="C356" t="s">
        <v>121</v>
      </c>
      <c r="D356" t="s">
        <v>58</v>
      </c>
      <c r="E356" t="s">
        <v>103</v>
      </c>
      <c r="F356" t="s">
        <v>109</v>
      </c>
      <c r="G356" t="s">
        <v>98</v>
      </c>
      <c r="H356" t="s">
        <v>115</v>
      </c>
      <c r="I356">
        <v>35</v>
      </c>
      <c r="J356">
        <v>98.44</v>
      </c>
      <c r="K356">
        <v>169.53</v>
      </c>
      <c r="L356">
        <v>1</v>
      </c>
      <c r="M356">
        <v>1</v>
      </c>
    </row>
    <row r="357" spans="1:13" x14ac:dyDescent="0.45">
      <c r="A357" t="s">
        <v>212</v>
      </c>
      <c r="B357" t="s">
        <v>124</v>
      </c>
      <c r="C357" t="s">
        <v>95</v>
      </c>
      <c r="D357" t="s">
        <v>58</v>
      </c>
      <c r="E357" t="s">
        <v>111</v>
      </c>
      <c r="F357" t="s">
        <v>118</v>
      </c>
      <c r="G357" t="s">
        <v>112</v>
      </c>
      <c r="H357" t="s">
        <v>99</v>
      </c>
      <c r="I357">
        <v>25</v>
      </c>
      <c r="J357">
        <v>75.55</v>
      </c>
      <c r="K357">
        <v>159.65</v>
      </c>
      <c r="L357">
        <v>13</v>
      </c>
      <c r="M357">
        <v>10</v>
      </c>
    </row>
    <row r="358" spans="1:13" x14ac:dyDescent="0.45">
      <c r="A358" t="s">
        <v>170</v>
      </c>
      <c r="B358" t="s">
        <v>117</v>
      </c>
      <c r="C358" t="s">
        <v>95</v>
      </c>
      <c r="D358" t="s">
        <v>58</v>
      </c>
      <c r="E358" t="s">
        <v>103</v>
      </c>
      <c r="F358" t="s">
        <v>118</v>
      </c>
      <c r="G358" t="s">
        <v>112</v>
      </c>
      <c r="H358" t="s">
        <v>115</v>
      </c>
      <c r="I358">
        <v>32</v>
      </c>
      <c r="J358">
        <v>85.23</v>
      </c>
      <c r="K358">
        <v>184.44</v>
      </c>
      <c r="L358">
        <v>19</v>
      </c>
      <c r="M358">
        <v>9</v>
      </c>
    </row>
    <row r="359" spans="1:13" x14ac:dyDescent="0.45">
      <c r="A359" t="s">
        <v>170</v>
      </c>
      <c r="B359" t="s">
        <v>107</v>
      </c>
      <c r="C359" t="s">
        <v>147</v>
      </c>
      <c r="D359" t="s">
        <v>57</v>
      </c>
      <c r="E359" t="s">
        <v>114</v>
      </c>
      <c r="F359" t="s">
        <v>132</v>
      </c>
      <c r="G359" t="s">
        <v>98</v>
      </c>
      <c r="H359" t="s">
        <v>115</v>
      </c>
      <c r="I359">
        <v>34</v>
      </c>
      <c r="J359">
        <v>79.83</v>
      </c>
      <c r="K359">
        <v>195.29</v>
      </c>
      <c r="L359">
        <v>2</v>
      </c>
      <c r="M359">
        <v>6</v>
      </c>
    </row>
    <row r="360" spans="1:13" x14ac:dyDescent="0.45">
      <c r="A360" t="s">
        <v>170</v>
      </c>
      <c r="B360" t="s">
        <v>138</v>
      </c>
      <c r="C360" t="s">
        <v>113</v>
      </c>
      <c r="D360" t="s">
        <v>58</v>
      </c>
      <c r="E360" t="s">
        <v>114</v>
      </c>
      <c r="F360" t="s">
        <v>104</v>
      </c>
      <c r="G360" t="s">
        <v>112</v>
      </c>
      <c r="H360" t="s">
        <v>115</v>
      </c>
      <c r="I360">
        <v>21</v>
      </c>
      <c r="J360">
        <v>58.88</v>
      </c>
      <c r="K360">
        <v>153.25</v>
      </c>
      <c r="L360">
        <v>14</v>
      </c>
      <c r="M360">
        <v>4</v>
      </c>
    </row>
    <row r="361" spans="1:13" x14ac:dyDescent="0.45">
      <c r="A361" t="s">
        <v>170</v>
      </c>
      <c r="B361" t="s">
        <v>124</v>
      </c>
      <c r="C361" t="s">
        <v>121</v>
      </c>
      <c r="D361" t="s">
        <v>57</v>
      </c>
      <c r="E361" t="s">
        <v>111</v>
      </c>
      <c r="F361" t="s">
        <v>132</v>
      </c>
      <c r="G361" t="s">
        <v>112</v>
      </c>
      <c r="H361" t="s">
        <v>99</v>
      </c>
      <c r="I361">
        <v>37</v>
      </c>
      <c r="J361">
        <v>51.58</v>
      </c>
      <c r="K361">
        <v>164.39</v>
      </c>
      <c r="L361">
        <v>7</v>
      </c>
      <c r="M361">
        <v>6</v>
      </c>
    </row>
    <row r="362" spans="1:13" x14ac:dyDescent="0.45">
      <c r="A362" t="s">
        <v>170</v>
      </c>
      <c r="B362" t="s">
        <v>138</v>
      </c>
      <c r="C362" t="s">
        <v>102</v>
      </c>
      <c r="D362" t="s">
        <v>58</v>
      </c>
      <c r="E362" t="s">
        <v>111</v>
      </c>
      <c r="F362" t="s">
        <v>140</v>
      </c>
      <c r="G362" t="s">
        <v>112</v>
      </c>
      <c r="H362" t="s">
        <v>115</v>
      </c>
      <c r="I362">
        <v>19</v>
      </c>
      <c r="J362">
        <v>94.94</v>
      </c>
      <c r="K362">
        <v>167</v>
      </c>
      <c r="L362">
        <v>7</v>
      </c>
      <c r="M362">
        <v>3</v>
      </c>
    </row>
    <row r="363" spans="1:13" x14ac:dyDescent="0.45">
      <c r="A363" t="s">
        <v>170</v>
      </c>
      <c r="B363" t="s">
        <v>138</v>
      </c>
      <c r="C363" t="s">
        <v>102</v>
      </c>
      <c r="D363" t="s">
        <v>58</v>
      </c>
      <c r="E363" t="s">
        <v>96</v>
      </c>
      <c r="F363" t="s">
        <v>118</v>
      </c>
      <c r="G363" t="s">
        <v>112</v>
      </c>
      <c r="H363" t="s">
        <v>99</v>
      </c>
      <c r="I363">
        <v>32</v>
      </c>
      <c r="J363">
        <v>55.5</v>
      </c>
      <c r="K363">
        <v>188.67</v>
      </c>
      <c r="L363">
        <v>12</v>
      </c>
      <c r="M363">
        <v>5</v>
      </c>
    </row>
    <row r="364" spans="1:13" x14ac:dyDescent="0.45">
      <c r="A364" t="s">
        <v>193</v>
      </c>
      <c r="B364" t="s">
        <v>124</v>
      </c>
      <c r="C364" t="s">
        <v>147</v>
      </c>
      <c r="D364" t="s">
        <v>57</v>
      </c>
      <c r="E364" t="s">
        <v>111</v>
      </c>
      <c r="F364" t="s">
        <v>97</v>
      </c>
      <c r="G364" t="s">
        <v>105</v>
      </c>
      <c r="H364" t="s">
        <v>115</v>
      </c>
      <c r="I364">
        <v>35</v>
      </c>
      <c r="J364">
        <v>89.84</v>
      </c>
      <c r="K364">
        <v>165.41</v>
      </c>
      <c r="L364">
        <v>12</v>
      </c>
      <c r="M364">
        <v>0</v>
      </c>
    </row>
    <row r="365" spans="1:13" x14ac:dyDescent="0.45">
      <c r="A365" t="s">
        <v>193</v>
      </c>
      <c r="B365" t="s">
        <v>101</v>
      </c>
      <c r="C365" t="s">
        <v>129</v>
      </c>
      <c r="D365" t="s">
        <v>57</v>
      </c>
      <c r="E365" t="s">
        <v>114</v>
      </c>
      <c r="F365" t="s">
        <v>97</v>
      </c>
      <c r="G365" t="s">
        <v>98</v>
      </c>
      <c r="H365" t="s">
        <v>99</v>
      </c>
      <c r="I365">
        <v>29</v>
      </c>
      <c r="J365">
        <v>81.58</v>
      </c>
      <c r="K365">
        <v>193.63</v>
      </c>
      <c r="L365">
        <v>3</v>
      </c>
      <c r="M365">
        <v>6</v>
      </c>
    </row>
    <row r="366" spans="1:13" x14ac:dyDescent="0.45">
      <c r="A366" t="s">
        <v>193</v>
      </c>
      <c r="B366" t="s">
        <v>94</v>
      </c>
      <c r="C366" t="s">
        <v>113</v>
      </c>
      <c r="D366" t="s">
        <v>57</v>
      </c>
      <c r="E366" t="s">
        <v>103</v>
      </c>
      <c r="F366" t="s">
        <v>109</v>
      </c>
      <c r="G366" t="s">
        <v>112</v>
      </c>
      <c r="H366" t="s">
        <v>115</v>
      </c>
      <c r="I366">
        <v>39</v>
      </c>
      <c r="J366">
        <v>81.3</v>
      </c>
      <c r="K366">
        <v>157.19</v>
      </c>
      <c r="L366">
        <v>11</v>
      </c>
      <c r="M366">
        <v>9</v>
      </c>
    </row>
    <row r="367" spans="1:13" x14ac:dyDescent="0.45">
      <c r="A367" t="s">
        <v>193</v>
      </c>
      <c r="B367" t="s">
        <v>101</v>
      </c>
      <c r="C367" t="s">
        <v>145</v>
      </c>
      <c r="D367" t="s">
        <v>57</v>
      </c>
      <c r="E367" t="s">
        <v>114</v>
      </c>
      <c r="F367" t="s">
        <v>132</v>
      </c>
      <c r="G367" t="s">
        <v>112</v>
      </c>
      <c r="H367" t="s">
        <v>99</v>
      </c>
      <c r="I367">
        <v>25</v>
      </c>
      <c r="J367">
        <v>62.01</v>
      </c>
      <c r="K367">
        <v>166.84</v>
      </c>
      <c r="L367">
        <v>10</v>
      </c>
      <c r="M367">
        <v>0</v>
      </c>
    </row>
    <row r="368" spans="1:13" x14ac:dyDescent="0.45">
      <c r="A368" t="s">
        <v>193</v>
      </c>
      <c r="B368" t="s">
        <v>94</v>
      </c>
      <c r="C368" t="s">
        <v>142</v>
      </c>
      <c r="D368" t="s">
        <v>58</v>
      </c>
      <c r="E368" t="s">
        <v>96</v>
      </c>
      <c r="F368" t="s">
        <v>118</v>
      </c>
      <c r="G368" t="s">
        <v>112</v>
      </c>
      <c r="H368" t="s">
        <v>99</v>
      </c>
      <c r="I368">
        <v>30</v>
      </c>
      <c r="J368">
        <v>87.6</v>
      </c>
      <c r="K368">
        <v>176.13</v>
      </c>
      <c r="L368">
        <v>1</v>
      </c>
      <c r="M368">
        <v>4</v>
      </c>
    </row>
    <row r="369" spans="1:13" x14ac:dyDescent="0.45">
      <c r="A369" t="s">
        <v>196</v>
      </c>
      <c r="B369" t="s">
        <v>135</v>
      </c>
      <c r="C369" t="s">
        <v>108</v>
      </c>
      <c r="D369" t="s">
        <v>57</v>
      </c>
      <c r="E369" t="s">
        <v>96</v>
      </c>
      <c r="F369" t="s">
        <v>104</v>
      </c>
      <c r="G369" t="s">
        <v>112</v>
      </c>
      <c r="H369" t="s">
        <v>99</v>
      </c>
      <c r="I369">
        <v>29</v>
      </c>
      <c r="J369">
        <v>98.16</v>
      </c>
      <c r="K369">
        <v>178.33</v>
      </c>
      <c r="L369">
        <v>1</v>
      </c>
      <c r="M369">
        <v>6</v>
      </c>
    </row>
    <row r="370" spans="1:13" x14ac:dyDescent="0.45">
      <c r="A370" t="s">
        <v>196</v>
      </c>
      <c r="B370" t="s">
        <v>101</v>
      </c>
      <c r="C370" t="s">
        <v>147</v>
      </c>
      <c r="D370" t="s">
        <v>58</v>
      </c>
      <c r="E370" t="s">
        <v>96</v>
      </c>
      <c r="F370" t="s">
        <v>140</v>
      </c>
      <c r="G370" t="s">
        <v>112</v>
      </c>
      <c r="H370" t="s">
        <v>115</v>
      </c>
      <c r="I370">
        <v>23</v>
      </c>
      <c r="J370">
        <v>58.8</v>
      </c>
      <c r="K370">
        <v>152.58000000000001</v>
      </c>
      <c r="L370">
        <v>6</v>
      </c>
      <c r="M370">
        <v>0</v>
      </c>
    </row>
    <row r="371" spans="1:13" x14ac:dyDescent="0.45">
      <c r="A371" t="s">
        <v>196</v>
      </c>
      <c r="B371" t="s">
        <v>101</v>
      </c>
      <c r="C371" t="s">
        <v>129</v>
      </c>
      <c r="D371" t="s">
        <v>57</v>
      </c>
      <c r="E371" t="s">
        <v>96</v>
      </c>
      <c r="F371" t="s">
        <v>97</v>
      </c>
      <c r="G371" t="s">
        <v>112</v>
      </c>
      <c r="H371" t="s">
        <v>99</v>
      </c>
      <c r="I371">
        <v>25</v>
      </c>
      <c r="J371">
        <v>96.74</v>
      </c>
      <c r="K371">
        <v>190.8</v>
      </c>
      <c r="L371">
        <v>6</v>
      </c>
      <c r="M371">
        <v>2</v>
      </c>
    </row>
    <row r="372" spans="1:13" x14ac:dyDescent="0.45">
      <c r="A372" t="s">
        <v>196</v>
      </c>
      <c r="B372" t="s">
        <v>117</v>
      </c>
      <c r="C372" t="s">
        <v>147</v>
      </c>
      <c r="D372" t="s">
        <v>58</v>
      </c>
      <c r="E372" t="s">
        <v>96</v>
      </c>
      <c r="F372" t="s">
        <v>132</v>
      </c>
      <c r="G372" t="s">
        <v>112</v>
      </c>
      <c r="H372" t="s">
        <v>99</v>
      </c>
      <c r="I372">
        <v>32</v>
      </c>
      <c r="J372">
        <v>72.25</v>
      </c>
      <c r="K372">
        <v>177.78</v>
      </c>
      <c r="L372">
        <v>20</v>
      </c>
      <c r="M372">
        <v>2</v>
      </c>
    </row>
    <row r="373" spans="1:13" x14ac:dyDescent="0.45">
      <c r="A373" t="s">
        <v>196</v>
      </c>
      <c r="B373" t="s">
        <v>94</v>
      </c>
      <c r="C373" t="s">
        <v>113</v>
      </c>
      <c r="D373" t="s">
        <v>58</v>
      </c>
      <c r="E373" t="s">
        <v>103</v>
      </c>
      <c r="F373" t="s">
        <v>109</v>
      </c>
      <c r="G373" t="s">
        <v>105</v>
      </c>
      <c r="H373" t="s">
        <v>99</v>
      </c>
      <c r="I373">
        <v>26</v>
      </c>
      <c r="J373">
        <v>63.61</v>
      </c>
      <c r="K373">
        <v>158.41999999999999</v>
      </c>
      <c r="L373">
        <v>8</v>
      </c>
      <c r="M373">
        <v>7</v>
      </c>
    </row>
    <row r="374" spans="1:13" x14ac:dyDescent="0.45">
      <c r="A374" t="s">
        <v>196</v>
      </c>
      <c r="B374" t="s">
        <v>94</v>
      </c>
      <c r="C374" t="s">
        <v>121</v>
      </c>
      <c r="D374" t="s">
        <v>58</v>
      </c>
      <c r="E374" t="s">
        <v>96</v>
      </c>
      <c r="F374" t="s">
        <v>140</v>
      </c>
      <c r="G374" t="s">
        <v>112</v>
      </c>
      <c r="H374" t="s">
        <v>99</v>
      </c>
      <c r="I374">
        <v>34</v>
      </c>
      <c r="J374">
        <v>81.59</v>
      </c>
      <c r="K374">
        <v>156.54</v>
      </c>
      <c r="L374">
        <v>5</v>
      </c>
      <c r="M374">
        <v>3</v>
      </c>
    </row>
    <row r="375" spans="1:13" x14ac:dyDescent="0.45">
      <c r="A375" t="s">
        <v>196</v>
      </c>
      <c r="B375" t="s">
        <v>107</v>
      </c>
      <c r="C375" t="s">
        <v>131</v>
      </c>
      <c r="D375" t="s">
        <v>58</v>
      </c>
      <c r="E375" t="s">
        <v>103</v>
      </c>
      <c r="F375" t="s">
        <v>140</v>
      </c>
      <c r="G375" t="s">
        <v>112</v>
      </c>
      <c r="H375" t="s">
        <v>99</v>
      </c>
      <c r="I375">
        <v>39</v>
      </c>
      <c r="J375">
        <v>52.48</v>
      </c>
      <c r="K375">
        <v>160.57</v>
      </c>
      <c r="L375">
        <v>11</v>
      </c>
      <c r="M375">
        <v>9</v>
      </c>
    </row>
    <row r="376" spans="1:13" x14ac:dyDescent="0.45">
      <c r="A376" t="s">
        <v>217</v>
      </c>
      <c r="B376" t="s">
        <v>101</v>
      </c>
      <c r="C376" t="s">
        <v>131</v>
      </c>
      <c r="D376" t="s">
        <v>57</v>
      </c>
      <c r="E376" t="s">
        <v>103</v>
      </c>
      <c r="F376" t="s">
        <v>118</v>
      </c>
      <c r="G376" t="s">
        <v>98</v>
      </c>
      <c r="H376" t="s">
        <v>99</v>
      </c>
      <c r="I376">
        <v>34</v>
      </c>
      <c r="J376">
        <v>76.900000000000006</v>
      </c>
      <c r="K376">
        <v>151.97999999999999</v>
      </c>
      <c r="L376">
        <v>9</v>
      </c>
      <c r="M376">
        <v>6</v>
      </c>
    </row>
    <row r="377" spans="1:13" x14ac:dyDescent="0.45">
      <c r="A377" t="s">
        <v>217</v>
      </c>
      <c r="B377" t="s">
        <v>101</v>
      </c>
      <c r="C377" t="s">
        <v>108</v>
      </c>
      <c r="D377" t="s">
        <v>58</v>
      </c>
      <c r="E377" t="s">
        <v>114</v>
      </c>
      <c r="F377" t="s">
        <v>132</v>
      </c>
      <c r="G377" t="s">
        <v>98</v>
      </c>
      <c r="H377" t="s">
        <v>115</v>
      </c>
      <c r="I377">
        <v>31</v>
      </c>
      <c r="J377">
        <v>90.23</v>
      </c>
      <c r="K377">
        <v>151.05000000000001</v>
      </c>
      <c r="L377">
        <v>10</v>
      </c>
      <c r="M377">
        <v>10</v>
      </c>
    </row>
    <row r="378" spans="1:13" x14ac:dyDescent="0.45">
      <c r="A378" t="s">
        <v>217</v>
      </c>
      <c r="B378" t="s">
        <v>101</v>
      </c>
      <c r="C378" t="s">
        <v>142</v>
      </c>
      <c r="D378" t="s">
        <v>58</v>
      </c>
      <c r="E378" t="s">
        <v>103</v>
      </c>
      <c r="F378" t="s">
        <v>104</v>
      </c>
      <c r="G378" t="s">
        <v>98</v>
      </c>
      <c r="H378" t="s">
        <v>115</v>
      </c>
      <c r="I378">
        <v>28</v>
      </c>
      <c r="J378">
        <v>70.59</v>
      </c>
      <c r="K378">
        <v>160.78</v>
      </c>
      <c r="L378">
        <v>11</v>
      </c>
      <c r="M378">
        <v>3</v>
      </c>
    </row>
    <row r="379" spans="1:13" x14ac:dyDescent="0.45">
      <c r="A379" t="s">
        <v>217</v>
      </c>
      <c r="B379" t="s">
        <v>138</v>
      </c>
      <c r="C379" t="s">
        <v>147</v>
      </c>
      <c r="D379" t="s">
        <v>57</v>
      </c>
      <c r="E379" t="s">
        <v>96</v>
      </c>
      <c r="F379" t="s">
        <v>140</v>
      </c>
      <c r="G379" t="s">
        <v>98</v>
      </c>
      <c r="H379" t="s">
        <v>115</v>
      </c>
      <c r="I379">
        <v>39</v>
      </c>
      <c r="J379">
        <v>69.37</v>
      </c>
      <c r="K379">
        <v>184.3</v>
      </c>
      <c r="L379">
        <v>13</v>
      </c>
      <c r="M379">
        <v>6</v>
      </c>
    </row>
    <row r="380" spans="1:13" x14ac:dyDescent="0.45">
      <c r="A380" t="s">
        <v>217</v>
      </c>
      <c r="B380" t="s">
        <v>94</v>
      </c>
      <c r="C380" t="s">
        <v>108</v>
      </c>
      <c r="D380" t="s">
        <v>57</v>
      </c>
      <c r="E380" t="s">
        <v>111</v>
      </c>
      <c r="F380" t="s">
        <v>122</v>
      </c>
      <c r="G380" t="s">
        <v>105</v>
      </c>
      <c r="H380" t="s">
        <v>115</v>
      </c>
      <c r="I380">
        <v>30</v>
      </c>
      <c r="J380">
        <v>78.27</v>
      </c>
      <c r="K380">
        <v>191.7</v>
      </c>
      <c r="L380">
        <v>15</v>
      </c>
      <c r="M380">
        <v>3</v>
      </c>
    </row>
    <row r="381" spans="1:13" x14ac:dyDescent="0.45">
      <c r="A381" t="s">
        <v>217</v>
      </c>
      <c r="B381" t="s">
        <v>138</v>
      </c>
      <c r="C381" t="s">
        <v>95</v>
      </c>
      <c r="D381" t="s">
        <v>57</v>
      </c>
      <c r="E381" t="s">
        <v>111</v>
      </c>
      <c r="F381" t="s">
        <v>132</v>
      </c>
      <c r="G381" t="s">
        <v>112</v>
      </c>
      <c r="H381" t="s">
        <v>115</v>
      </c>
      <c r="I381">
        <v>27</v>
      </c>
      <c r="J381">
        <v>81.91</v>
      </c>
      <c r="K381">
        <v>170.74</v>
      </c>
      <c r="L381">
        <v>6</v>
      </c>
      <c r="M381">
        <v>1</v>
      </c>
    </row>
    <row r="382" spans="1:13" x14ac:dyDescent="0.45">
      <c r="A382" t="s">
        <v>217</v>
      </c>
      <c r="B382" t="s">
        <v>135</v>
      </c>
      <c r="C382" t="s">
        <v>129</v>
      </c>
      <c r="D382" t="s">
        <v>58</v>
      </c>
      <c r="E382" t="s">
        <v>114</v>
      </c>
      <c r="F382" t="s">
        <v>122</v>
      </c>
      <c r="G382" t="s">
        <v>105</v>
      </c>
      <c r="H382" t="s">
        <v>115</v>
      </c>
      <c r="I382">
        <v>20</v>
      </c>
      <c r="J382">
        <v>77.89</v>
      </c>
      <c r="K382">
        <v>174.36</v>
      </c>
      <c r="L382">
        <v>13</v>
      </c>
      <c r="M382">
        <v>6</v>
      </c>
    </row>
    <row r="383" spans="1:13" x14ac:dyDescent="0.45">
      <c r="A383" t="s">
        <v>217</v>
      </c>
      <c r="B383" t="s">
        <v>107</v>
      </c>
      <c r="C383" t="s">
        <v>108</v>
      </c>
      <c r="D383" t="s">
        <v>58</v>
      </c>
      <c r="E383" t="s">
        <v>96</v>
      </c>
      <c r="F383" t="s">
        <v>140</v>
      </c>
      <c r="G383" t="s">
        <v>112</v>
      </c>
      <c r="H383" t="s">
        <v>115</v>
      </c>
      <c r="I383">
        <v>40</v>
      </c>
      <c r="J383">
        <v>61.49</v>
      </c>
      <c r="K383">
        <v>153.44999999999999</v>
      </c>
      <c r="L383">
        <v>15</v>
      </c>
      <c r="M383">
        <v>9</v>
      </c>
    </row>
    <row r="384" spans="1:13" x14ac:dyDescent="0.45">
      <c r="A384" t="s">
        <v>220</v>
      </c>
      <c r="B384" t="s">
        <v>107</v>
      </c>
      <c r="C384" t="s">
        <v>121</v>
      </c>
      <c r="D384" t="s">
        <v>57</v>
      </c>
      <c r="E384" t="s">
        <v>114</v>
      </c>
      <c r="F384" t="s">
        <v>132</v>
      </c>
      <c r="G384" t="s">
        <v>105</v>
      </c>
      <c r="H384" t="s">
        <v>99</v>
      </c>
      <c r="I384">
        <v>20</v>
      </c>
      <c r="J384">
        <v>92.55</v>
      </c>
      <c r="K384">
        <v>178.57</v>
      </c>
      <c r="L384">
        <v>6</v>
      </c>
      <c r="M384">
        <v>1</v>
      </c>
    </row>
    <row r="385" spans="1:13" x14ac:dyDescent="0.45">
      <c r="A385" t="s">
        <v>220</v>
      </c>
      <c r="B385" t="s">
        <v>135</v>
      </c>
      <c r="C385" t="s">
        <v>129</v>
      </c>
      <c r="D385" t="s">
        <v>58</v>
      </c>
      <c r="E385" t="s">
        <v>103</v>
      </c>
      <c r="F385" t="s">
        <v>132</v>
      </c>
      <c r="G385" t="s">
        <v>105</v>
      </c>
      <c r="H385" t="s">
        <v>99</v>
      </c>
      <c r="I385">
        <v>27</v>
      </c>
      <c r="J385">
        <v>98.57</v>
      </c>
      <c r="K385">
        <v>150.07</v>
      </c>
      <c r="L385">
        <v>4</v>
      </c>
      <c r="M385">
        <v>5</v>
      </c>
    </row>
    <row r="386" spans="1:13" x14ac:dyDescent="0.45">
      <c r="A386" t="s">
        <v>197</v>
      </c>
      <c r="B386" t="s">
        <v>138</v>
      </c>
      <c r="C386" t="s">
        <v>102</v>
      </c>
      <c r="D386" t="s">
        <v>57</v>
      </c>
      <c r="E386" t="s">
        <v>111</v>
      </c>
      <c r="F386" t="s">
        <v>140</v>
      </c>
      <c r="G386" t="s">
        <v>112</v>
      </c>
      <c r="H386" t="s">
        <v>115</v>
      </c>
      <c r="I386">
        <v>21</v>
      </c>
      <c r="J386">
        <v>77.03</v>
      </c>
      <c r="K386">
        <v>178.11</v>
      </c>
      <c r="L386">
        <v>7</v>
      </c>
      <c r="M386">
        <v>10</v>
      </c>
    </row>
    <row r="387" spans="1:13" x14ac:dyDescent="0.45">
      <c r="A387" t="s">
        <v>197</v>
      </c>
      <c r="B387" t="s">
        <v>135</v>
      </c>
      <c r="C387" t="s">
        <v>142</v>
      </c>
      <c r="D387" t="s">
        <v>57</v>
      </c>
      <c r="E387" t="s">
        <v>114</v>
      </c>
      <c r="F387" t="s">
        <v>122</v>
      </c>
      <c r="G387" t="s">
        <v>112</v>
      </c>
      <c r="H387" t="s">
        <v>115</v>
      </c>
      <c r="I387">
        <v>25</v>
      </c>
      <c r="J387">
        <v>73.41</v>
      </c>
      <c r="K387">
        <v>163.22</v>
      </c>
      <c r="L387">
        <v>15</v>
      </c>
      <c r="M387">
        <v>0</v>
      </c>
    </row>
    <row r="388" spans="1:13" x14ac:dyDescent="0.45">
      <c r="A388" t="s">
        <v>197</v>
      </c>
      <c r="B388" t="s">
        <v>124</v>
      </c>
      <c r="C388" t="s">
        <v>147</v>
      </c>
      <c r="D388" t="s">
        <v>58</v>
      </c>
      <c r="E388" t="s">
        <v>96</v>
      </c>
      <c r="F388" t="s">
        <v>118</v>
      </c>
      <c r="G388" t="s">
        <v>105</v>
      </c>
      <c r="H388" t="s">
        <v>99</v>
      </c>
      <c r="I388">
        <v>37</v>
      </c>
      <c r="J388">
        <v>73.86</v>
      </c>
      <c r="K388">
        <v>150.5</v>
      </c>
      <c r="L388">
        <v>15</v>
      </c>
      <c r="M388">
        <v>7</v>
      </c>
    </row>
    <row r="389" spans="1:13" x14ac:dyDescent="0.45">
      <c r="A389" t="s">
        <v>197</v>
      </c>
      <c r="B389" t="s">
        <v>138</v>
      </c>
      <c r="C389" t="s">
        <v>102</v>
      </c>
      <c r="D389" t="s">
        <v>57</v>
      </c>
      <c r="E389" t="s">
        <v>114</v>
      </c>
      <c r="F389" t="s">
        <v>104</v>
      </c>
      <c r="G389" t="s">
        <v>98</v>
      </c>
      <c r="H389" t="s">
        <v>115</v>
      </c>
      <c r="I389">
        <v>34</v>
      </c>
      <c r="J389">
        <v>66.44</v>
      </c>
      <c r="K389">
        <v>162.16999999999999</v>
      </c>
      <c r="L389">
        <v>18</v>
      </c>
      <c r="M389">
        <v>3</v>
      </c>
    </row>
    <row r="390" spans="1:13" x14ac:dyDescent="0.45">
      <c r="A390" t="s">
        <v>197</v>
      </c>
      <c r="B390" t="s">
        <v>117</v>
      </c>
      <c r="C390" t="s">
        <v>147</v>
      </c>
      <c r="D390" t="s">
        <v>58</v>
      </c>
      <c r="E390" t="s">
        <v>111</v>
      </c>
      <c r="F390" t="s">
        <v>122</v>
      </c>
      <c r="G390" t="s">
        <v>112</v>
      </c>
      <c r="H390" t="s">
        <v>99</v>
      </c>
      <c r="I390">
        <v>40</v>
      </c>
      <c r="J390">
        <v>57.14</v>
      </c>
      <c r="K390">
        <v>197.63</v>
      </c>
      <c r="L390">
        <v>12</v>
      </c>
      <c r="M390">
        <v>0</v>
      </c>
    </row>
    <row r="391" spans="1:13" x14ac:dyDescent="0.45">
      <c r="A391" t="s">
        <v>197</v>
      </c>
      <c r="B391" t="s">
        <v>107</v>
      </c>
      <c r="C391" t="s">
        <v>131</v>
      </c>
      <c r="D391" t="s">
        <v>57</v>
      </c>
      <c r="E391" t="s">
        <v>114</v>
      </c>
      <c r="F391" t="s">
        <v>132</v>
      </c>
      <c r="G391" t="s">
        <v>98</v>
      </c>
      <c r="H391" t="s">
        <v>115</v>
      </c>
      <c r="I391">
        <v>19</v>
      </c>
      <c r="J391">
        <v>77.819999999999993</v>
      </c>
      <c r="K391">
        <v>187.79</v>
      </c>
      <c r="L391">
        <v>13</v>
      </c>
      <c r="M391">
        <v>1</v>
      </c>
    </row>
    <row r="392" spans="1:13" x14ac:dyDescent="0.45">
      <c r="A392" t="s">
        <v>191</v>
      </c>
      <c r="B392" t="s">
        <v>138</v>
      </c>
      <c r="C392" t="s">
        <v>95</v>
      </c>
      <c r="D392" t="s">
        <v>58</v>
      </c>
      <c r="E392" t="s">
        <v>111</v>
      </c>
      <c r="F392" t="s">
        <v>136</v>
      </c>
      <c r="G392" t="s">
        <v>112</v>
      </c>
      <c r="H392" t="s">
        <v>99</v>
      </c>
      <c r="I392">
        <v>31</v>
      </c>
      <c r="J392">
        <v>92.39</v>
      </c>
      <c r="K392">
        <v>151.32</v>
      </c>
      <c r="L392">
        <v>20</v>
      </c>
      <c r="M392">
        <v>9</v>
      </c>
    </row>
    <row r="393" spans="1:13" x14ac:dyDescent="0.45">
      <c r="A393" t="s">
        <v>191</v>
      </c>
      <c r="B393" t="s">
        <v>124</v>
      </c>
      <c r="C393" t="s">
        <v>113</v>
      </c>
      <c r="D393" t="s">
        <v>58</v>
      </c>
      <c r="E393" t="s">
        <v>111</v>
      </c>
      <c r="F393" t="s">
        <v>109</v>
      </c>
      <c r="G393" t="s">
        <v>98</v>
      </c>
      <c r="H393" t="s">
        <v>99</v>
      </c>
      <c r="I393">
        <v>19</v>
      </c>
      <c r="J393">
        <v>81.28</v>
      </c>
      <c r="K393">
        <v>186.89</v>
      </c>
      <c r="L393">
        <v>11</v>
      </c>
      <c r="M393">
        <v>6</v>
      </c>
    </row>
    <row r="394" spans="1:13" x14ac:dyDescent="0.45">
      <c r="A394" t="s">
        <v>191</v>
      </c>
      <c r="B394" t="s">
        <v>101</v>
      </c>
      <c r="C394" t="s">
        <v>131</v>
      </c>
      <c r="D394" t="s">
        <v>58</v>
      </c>
      <c r="E394" t="s">
        <v>103</v>
      </c>
      <c r="F394" t="s">
        <v>122</v>
      </c>
      <c r="G394" t="s">
        <v>98</v>
      </c>
      <c r="H394" t="s">
        <v>115</v>
      </c>
      <c r="I394">
        <v>39</v>
      </c>
      <c r="J394">
        <v>89.92</v>
      </c>
      <c r="K394">
        <v>150.72</v>
      </c>
      <c r="L394">
        <v>13</v>
      </c>
      <c r="M394">
        <v>6</v>
      </c>
    </row>
    <row r="395" spans="1:13" x14ac:dyDescent="0.45">
      <c r="A395" t="s">
        <v>191</v>
      </c>
      <c r="B395" t="s">
        <v>107</v>
      </c>
      <c r="C395" t="s">
        <v>145</v>
      </c>
      <c r="D395" t="s">
        <v>57</v>
      </c>
      <c r="E395" t="s">
        <v>103</v>
      </c>
      <c r="F395" t="s">
        <v>132</v>
      </c>
      <c r="G395" t="s">
        <v>98</v>
      </c>
      <c r="H395" t="s">
        <v>115</v>
      </c>
      <c r="I395">
        <v>23</v>
      </c>
      <c r="J395">
        <v>79.06</v>
      </c>
      <c r="K395">
        <v>150</v>
      </c>
      <c r="L395">
        <v>9</v>
      </c>
      <c r="M395">
        <v>6</v>
      </c>
    </row>
    <row r="396" spans="1:13" x14ac:dyDescent="0.45">
      <c r="A396" t="s">
        <v>191</v>
      </c>
      <c r="B396" t="s">
        <v>124</v>
      </c>
      <c r="C396" t="s">
        <v>131</v>
      </c>
      <c r="D396" t="s">
        <v>57</v>
      </c>
      <c r="E396" t="s">
        <v>103</v>
      </c>
      <c r="F396" t="s">
        <v>97</v>
      </c>
      <c r="G396" t="s">
        <v>105</v>
      </c>
      <c r="H396" t="s">
        <v>99</v>
      </c>
      <c r="I396">
        <v>18</v>
      </c>
      <c r="J396">
        <v>61.49</v>
      </c>
      <c r="K396">
        <v>182.33</v>
      </c>
      <c r="L396">
        <v>3</v>
      </c>
      <c r="M396">
        <v>9</v>
      </c>
    </row>
    <row r="397" spans="1:13" x14ac:dyDescent="0.45">
      <c r="A397" t="s">
        <v>191</v>
      </c>
      <c r="B397" t="s">
        <v>101</v>
      </c>
      <c r="C397" t="s">
        <v>95</v>
      </c>
      <c r="D397" t="s">
        <v>57</v>
      </c>
      <c r="E397" t="s">
        <v>111</v>
      </c>
      <c r="F397" t="s">
        <v>136</v>
      </c>
      <c r="G397" t="s">
        <v>98</v>
      </c>
      <c r="H397" t="s">
        <v>99</v>
      </c>
      <c r="I397">
        <v>32</v>
      </c>
      <c r="J397">
        <v>85.97</v>
      </c>
      <c r="K397">
        <v>185.42</v>
      </c>
      <c r="L397">
        <v>6</v>
      </c>
      <c r="M397">
        <v>0</v>
      </c>
    </row>
    <row r="398" spans="1:13" x14ac:dyDescent="0.45">
      <c r="A398" t="s">
        <v>191</v>
      </c>
      <c r="B398" t="s">
        <v>124</v>
      </c>
      <c r="C398" t="s">
        <v>147</v>
      </c>
      <c r="D398" t="s">
        <v>57</v>
      </c>
      <c r="E398" t="s">
        <v>111</v>
      </c>
      <c r="F398" t="s">
        <v>136</v>
      </c>
      <c r="G398" t="s">
        <v>105</v>
      </c>
      <c r="H398" t="s">
        <v>115</v>
      </c>
      <c r="I398">
        <v>35</v>
      </c>
      <c r="J398">
        <v>91.85</v>
      </c>
      <c r="K398">
        <v>152.51</v>
      </c>
      <c r="L398">
        <v>11</v>
      </c>
      <c r="M398">
        <v>10</v>
      </c>
    </row>
    <row r="399" spans="1:13" x14ac:dyDescent="0.45">
      <c r="A399" t="s">
        <v>191</v>
      </c>
      <c r="B399" t="s">
        <v>107</v>
      </c>
      <c r="C399" t="s">
        <v>121</v>
      </c>
      <c r="D399" t="s">
        <v>57</v>
      </c>
      <c r="E399" t="s">
        <v>111</v>
      </c>
      <c r="F399" t="s">
        <v>140</v>
      </c>
      <c r="G399" t="s">
        <v>105</v>
      </c>
      <c r="H399" t="s">
        <v>99</v>
      </c>
      <c r="I399">
        <v>32</v>
      </c>
      <c r="J399">
        <v>77.44</v>
      </c>
      <c r="K399">
        <v>183.62</v>
      </c>
      <c r="L399">
        <v>15</v>
      </c>
      <c r="M399">
        <v>10</v>
      </c>
    </row>
    <row r="400" spans="1:13" x14ac:dyDescent="0.45">
      <c r="A400" t="s">
        <v>133</v>
      </c>
      <c r="B400" t="s">
        <v>101</v>
      </c>
      <c r="C400" t="s">
        <v>121</v>
      </c>
      <c r="D400" t="s">
        <v>57</v>
      </c>
      <c r="E400" t="s">
        <v>114</v>
      </c>
      <c r="F400" t="s">
        <v>104</v>
      </c>
      <c r="G400" t="s">
        <v>112</v>
      </c>
      <c r="H400" t="s">
        <v>115</v>
      </c>
      <c r="I400">
        <v>37</v>
      </c>
      <c r="J400">
        <v>94.61</v>
      </c>
      <c r="K400">
        <v>150.78</v>
      </c>
      <c r="L400">
        <v>13</v>
      </c>
      <c r="M400">
        <v>5</v>
      </c>
    </row>
    <row r="401" spans="1:13" x14ac:dyDescent="0.45">
      <c r="A401" t="s">
        <v>133</v>
      </c>
      <c r="B401" t="s">
        <v>117</v>
      </c>
      <c r="C401" t="s">
        <v>147</v>
      </c>
      <c r="D401" t="s">
        <v>57</v>
      </c>
      <c r="E401" t="s">
        <v>114</v>
      </c>
      <c r="F401" t="s">
        <v>122</v>
      </c>
      <c r="G401" t="s">
        <v>105</v>
      </c>
      <c r="H401" t="s">
        <v>115</v>
      </c>
      <c r="I401">
        <v>37</v>
      </c>
      <c r="J401">
        <v>63.62</v>
      </c>
      <c r="K401">
        <v>151.33000000000001</v>
      </c>
      <c r="L401">
        <v>12</v>
      </c>
      <c r="M401">
        <v>4</v>
      </c>
    </row>
    <row r="402" spans="1:13" x14ac:dyDescent="0.45">
      <c r="A402" t="s">
        <v>133</v>
      </c>
      <c r="B402" t="s">
        <v>101</v>
      </c>
      <c r="C402" t="s">
        <v>129</v>
      </c>
      <c r="D402" t="s">
        <v>57</v>
      </c>
      <c r="E402" t="s">
        <v>111</v>
      </c>
      <c r="F402" t="s">
        <v>140</v>
      </c>
      <c r="G402" t="s">
        <v>112</v>
      </c>
      <c r="H402" t="s">
        <v>99</v>
      </c>
      <c r="I402">
        <v>38</v>
      </c>
      <c r="J402">
        <v>59.52</v>
      </c>
      <c r="K402">
        <v>176.86</v>
      </c>
      <c r="L402">
        <v>15</v>
      </c>
      <c r="M402">
        <v>10</v>
      </c>
    </row>
    <row r="403" spans="1:13" x14ac:dyDescent="0.45">
      <c r="A403" t="s">
        <v>133</v>
      </c>
      <c r="B403" t="s">
        <v>124</v>
      </c>
      <c r="C403" t="s">
        <v>142</v>
      </c>
      <c r="D403" t="s">
        <v>57</v>
      </c>
      <c r="E403" t="s">
        <v>114</v>
      </c>
      <c r="F403" t="s">
        <v>104</v>
      </c>
      <c r="G403" t="s">
        <v>98</v>
      </c>
      <c r="H403" t="s">
        <v>99</v>
      </c>
      <c r="I403">
        <v>26</v>
      </c>
      <c r="J403">
        <v>58.49</v>
      </c>
      <c r="K403">
        <v>178.66</v>
      </c>
      <c r="L403">
        <v>15</v>
      </c>
      <c r="M403">
        <v>8</v>
      </c>
    </row>
    <row r="404" spans="1:13" x14ac:dyDescent="0.45">
      <c r="A404" t="s">
        <v>133</v>
      </c>
      <c r="B404" t="s">
        <v>117</v>
      </c>
      <c r="C404" t="s">
        <v>147</v>
      </c>
      <c r="D404" t="s">
        <v>57</v>
      </c>
      <c r="E404" t="s">
        <v>96</v>
      </c>
      <c r="F404" t="s">
        <v>136</v>
      </c>
      <c r="G404" t="s">
        <v>98</v>
      </c>
      <c r="H404" t="s">
        <v>115</v>
      </c>
      <c r="I404">
        <v>37</v>
      </c>
      <c r="J404">
        <v>86.47</v>
      </c>
      <c r="K404">
        <v>156.54</v>
      </c>
      <c r="L404">
        <v>10</v>
      </c>
      <c r="M404">
        <v>1</v>
      </c>
    </row>
    <row r="405" spans="1:13" x14ac:dyDescent="0.45">
      <c r="A405" t="s">
        <v>133</v>
      </c>
      <c r="B405" t="s">
        <v>135</v>
      </c>
      <c r="C405" t="s">
        <v>131</v>
      </c>
      <c r="D405" t="s">
        <v>58</v>
      </c>
      <c r="E405" t="s">
        <v>114</v>
      </c>
      <c r="F405" t="s">
        <v>136</v>
      </c>
      <c r="G405" t="s">
        <v>98</v>
      </c>
      <c r="H405" t="s">
        <v>115</v>
      </c>
      <c r="I405">
        <v>20</v>
      </c>
      <c r="J405">
        <v>79.81</v>
      </c>
      <c r="K405">
        <v>191.43</v>
      </c>
      <c r="L405">
        <v>4</v>
      </c>
      <c r="M405">
        <v>9</v>
      </c>
    </row>
    <row r="406" spans="1:13" x14ac:dyDescent="0.45">
      <c r="A406" t="s">
        <v>133</v>
      </c>
      <c r="B406" t="s">
        <v>107</v>
      </c>
      <c r="C406" t="s">
        <v>147</v>
      </c>
      <c r="D406" t="s">
        <v>58</v>
      </c>
      <c r="E406" t="s">
        <v>111</v>
      </c>
      <c r="F406" t="s">
        <v>132</v>
      </c>
      <c r="G406" t="s">
        <v>112</v>
      </c>
      <c r="H406" t="s">
        <v>115</v>
      </c>
      <c r="I406">
        <v>21</v>
      </c>
      <c r="J406">
        <v>70.97</v>
      </c>
      <c r="K406">
        <v>175.93</v>
      </c>
      <c r="L406">
        <v>2</v>
      </c>
      <c r="M406">
        <v>1</v>
      </c>
    </row>
    <row r="407" spans="1:13" x14ac:dyDescent="0.45">
      <c r="A407" t="s">
        <v>141</v>
      </c>
      <c r="B407" t="s">
        <v>101</v>
      </c>
      <c r="C407" t="s">
        <v>142</v>
      </c>
      <c r="D407" t="s">
        <v>58</v>
      </c>
      <c r="E407" t="s">
        <v>114</v>
      </c>
      <c r="F407" t="s">
        <v>104</v>
      </c>
      <c r="G407" t="s">
        <v>98</v>
      </c>
      <c r="H407" t="s">
        <v>115</v>
      </c>
      <c r="I407">
        <v>37</v>
      </c>
      <c r="J407">
        <v>69.38</v>
      </c>
      <c r="K407">
        <v>162.22</v>
      </c>
      <c r="L407">
        <v>18</v>
      </c>
      <c r="M407">
        <v>5</v>
      </c>
    </row>
    <row r="408" spans="1:13" x14ac:dyDescent="0.45">
      <c r="A408" t="s">
        <v>141</v>
      </c>
      <c r="B408" t="s">
        <v>117</v>
      </c>
      <c r="C408" t="s">
        <v>102</v>
      </c>
      <c r="D408" t="s">
        <v>58</v>
      </c>
      <c r="E408" t="s">
        <v>111</v>
      </c>
      <c r="F408" t="s">
        <v>109</v>
      </c>
      <c r="G408" t="s">
        <v>98</v>
      </c>
      <c r="H408" t="s">
        <v>99</v>
      </c>
      <c r="I408">
        <v>35</v>
      </c>
      <c r="J408">
        <v>81.319999999999993</v>
      </c>
      <c r="K408">
        <v>183.71</v>
      </c>
      <c r="L408">
        <v>17</v>
      </c>
      <c r="M408">
        <v>2</v>
      </c>
    </row>
    <row r="409" spans="1:13" x14ac:dyDescent="0.45">
      <c r="A409" t="s">
        <v>141</v>
      </c>
      <c r="B409" t="s">
        <v>107</v>
      </c>
      <c r="C409" t="s">
        <v>145</v>
      </c>
      <c r="D409" t="s">
        <v>58</v>
      </c>
      <c r="E409" t="s">
        <v>114</v>
      </c>
      <c r="F409" t="s">
        <v>97</v>
      </c>
      <c r="G409" t="s">
        <v>105</v>
      </c>
      <c r="H409" t="s">
        <v>99</v>
      </c>
      <c r="I409">
        <v>26</v>
      </c>
      <c r="J409">
        <v>90.77</v>
      </c>
      <c r="K409">
        <v>167.66</v>
      </c>
      <c r="L409">
        <v>2</v>
      </c>
      <c r="M409">
        <v>0</v>
      </c>
    </row>
    <row r="410" spans="1:13" x14ac:dyDescent="0.45">
      <c r="A410" t="s">
        <v>141</v>
      </c>
      <c r="B410" t="s">
        <v>117</v>
      </c>
      <c r="C410" t="s">
        <v>108</v>
      </c>
      <c r="D410" t="s">
        <v>57</v>
      </c>
      <c r="E410" t="s">
        <v>96</v>
      </c>
      <c r="F410" t="s">
        <v>97</v>
      </c>
      <c r="G410" t="s">
        <v>105</v>
      </c>
      <c r="H410" t="s">
        <v>99</v>
      </c>
      <c r="I410">
        <v>30</v>
      </c>
      <c r="J410">
        <v>60.09</v>
      </c>
      <c r="K410">
        <v>171.18</v>
      </c>
      <c r="L410">
        <v>7</v>
      </c>
      <c r="M410">
        <v>3</v>
      </c>
    </row>
    <row r="411" spans="1:13" x14ac:dyDescent="0.45">
      <c r="A411" t="s">
        <v>159</v>
      </c>
      <c r="B411" t="s">
        <v>107</v>
      </c>
      <c r="C411" t="s">
        <v>145</v>
      </c>
      <c r="D411" t="s">
        <v>57</v>
      </c>
      <c r="E411" t="s">
        <v>103</v>
      </c>
      <c r="F411" t="s">
        <v>104</v>
      </c>
      <c r="G411" t="s">
        <v>112</v>
      </c>
      <c r="H411" t="s">
        <v>99</v>
      </c>
      <c r="I411">
        <v>28</v>
      </c>
      <c r="J411">
        <v>89.74</v>
      </c>
      <c r="K411">
        <v>176.2</v>
      </c>
      <c r="L411">
        <v>14</v>
      </c>
      <c r="M411">
        <v>1</v>
      </c>
    </row>
    <row r="412" spans="1:13" x14ac:dyDescent="0.45">
      <c r="A412" t="s">
        <v>159</v>
      </c>
      <c r="B412" t="s">
        <v>135</v>
      </c>
      <c r="C412" t="s">
        <v>95</v>
      </c>
      <c r="D412" t="s">
        <v>58</v>
      </c>
      <c r="E412" t="s">
        <v>103</v>
      </c>
      <c r="F412" t="s">
        <v>140</v>
      </c>
      <c r="G412" t="s">
        <v>105</v>
      </c>
      <c r="H412" t="s">
        <v>99</v>
      </c>
      <c r="I412">
        <v>40</v>
      </c>
      <c r="J412">
        <v>93.39</v>
      </c>
      <c r="K412">
        <v>164.2</v>
      </c>
      <c r="L412">
        <v>20</v>
      </c>
      <c r="M412">
        <v>2</v>
      </c>
    </row>
    <row r="413" spans="1:13" x14ac:dyDescent="0.45">
      <c r="A413" t="s">
        <v>159</v>
      </c>
      <c r="B413" t="s">
        <v>117</v>
      </c>
      <c r="C413" t="s">
        <v>121</v>
      </c>
      <c r="D413" t="s">
        <v>57</v>
      </c>
      <c r="E413" t="s">
        <v>111</v>
      </c>
      <c r="F413" t="s">
        <v>109</v>
      </c>
      <c r="G413" t="s">
        <v>112</v>
      </c>
      <c r="H413" t="s">
        <v>115</v>
      </c>
      <c r="I413">
        <v>28</v>
      </c>
      <c r="J413">
        <v>89.11</v>
      </c>
      <c r="K413">
        <v>181.71</v>
      </c>
      <c r="L413">
        <v>1</v>
      </c>
      <c r="M413">
        <v>0</v>
      </c>
    </row>
    <row r="414" spans="1:13" x14ac:dyDescent="0.45">
      <c r="A414" t="s">
        <v>159</v>
      </c>
      <c r="B414" t="s">
        <v>138</v>
      </c>
      <c r="C414" t="s">
        <v>131</v>
      </c>
      <c r="D414" t="s">
        <v>57</v>
      </c>
      <c r="E414" t="s">
        <v>114</v>
      </c>
      <c r="F414" t="s">
        <v>97</v>
      </c>
      <c r="G414" t="s">
        <v>112</v>
      </c>
      <c r="H414" t="s">
        <v>99</v>
      </c>
      <c r="I414">
        <v>39</v>
      </c>
      <c r="J414">
        <v>62.59</v>
      </c>
      <c r="K414">
        <v>177.5</v>
      </c>
      <c r="L414">
        <v>5</v>
      </c>
      <c r="M414">
        <v>3</v>
      </c>
    </row>
    <row r="415" spans="1:13" x14ac:dyDescent="0.45">
      <c r="A415" t="s">
        <v>159</v>
      </c>
      <c r="B415" t="s">
        <v>101</v>
      </c>
      <c r="C415" t="s">
        <v>95</v>
      </c>
      <c r="D415" t="s">
        <v>58</v>
      </c>
      <c r="E415" t="s">
        <v>103</v>
      </c>
      <c r="F415" t="s">
        <v>109</v>
      </c>
      <c r="G415" t="s">
        <v>105</v>
      </c>
      <c r="H415" t="s">
        <v>115</v>
      </c>
      <c r="I415">
        <v>29</v>
      </c>
      <c r="J415">
        <v>53.84</v>
      </c>
      <c r="K415">
        <v>189.79</v>
      </c>
      <c r="L415">
        <v>12</v>
      </c>
      <c r="M415">
        <v>9</v>
      </c>
    </row>
    <row r="416" spans="1:13" x14ac:dyDescent="0.45">
      <c r="A416" t="s">
        <v>182</v>
      </c>
      <c r="B416" t="s">
        <v>138</v>
      </c>
      <c r="C416" t="s">
        <v>142</v>
      </c>
      <c r="D416" t="s">
        <v>58</v>
      </c>
      <c r="E416" t="s">
        <v>111</v>
      </c>
      <c r="F416" t="s">
        <v>109</v>
      </c>
      <c r="G416" t="s">
        <v>98</v>
      </c>
      <c r="H416" t="s">
        <v>115</v>
      </c>
      <c r="I416">
        <v>23</v>
      </c>
      <c r="J416">
        <v>54.07</v>
      </c>
      <c r="K416">
        <v>182.52</v>
      </c>
      <c r="L416">
        <v>17</v>
      </c>
      <c r="M416">
        <v>6</v>
      </c>
    </row>
    <row r="417" spans="1:13" x14ac:dyDescent="0.45">
      <c r="A417" t="s">
        <v>182</v>
      </c>
      <c r="B417" t="s">
        <v>94</v>
      </c>
      <c r="C417" t="s">
        <v>108</v>
      </c>
      <c r="D417" t="s">
        <v>57</v>
      </c>
      <c r="E417" t="s">
        <v>96</v>
      </c>
      <c r="F417" t="s">
        <v>132</v>
      </c>
      <c r="G417" t="s">
        <v>112</v>
      </c>
      <c r="H417" t="s">
        <v>115</v>
      </c>
      <c r="I417">
        <v>23</v>
      </c>
      <c r="J417">
        <v>66.08</v>
      </c>
      <c r="K417">
        <v>173.23</v>
      </c>
      <c r="L417">
        <v>2</v>
      </c>
      <c r="M417">
        <v>2</v>
      </c>
    </row>
    <row r="418" spans="1:13" x14ac:dyDescent="0.45">
      <c r="A418" t="s">
        <v>221</v>
      </c>
      <c r="B418" t="s">
        <v>124</v>
      </c>
      <c r="C418" t="s">
        <v>142</v>
      </c>
      <c r="D418" t="s">
        <v>58</v>
      </c>
      <c r="E418" t="s">
        <v>111</v>
      </c>
      <c r="F418" t="s">
        <v>104</v>
      </c>
      <c r="G418" t="s">
        <v>98</v>
      </c>
      <c r="H418" t="s">
        <v>115</v>
      </c>
      <c r="I418">
        <v>22</v>
      </c>
      <c r="J418">
        <v>85.25</v>
      </c>
      <c r="K418">
        <v>170.49</v>
      </c>
      <c r="L418">
        <v>18</v>
      </c>
      <c r="M418">
        <v>7</v>
      </c>
    </row>
    <row r="419" spans="1:13" x14ac:dyDescent="0.45">
      <c r="A419" t="s">
        <v>221</v>
      </c>
      <c r="B419" t="s">
        <v>135</v>
      </c>
      <c r="C419" t="s">
        <v>108</v>
      </c>
      <c r="D419" t="s">
        <v>58</v>
      </c>
      <c r="E419" t="s">
        <v>111</v>
      </c>
      <c r="F419" t="s">
        <v>104</v>
      </c>
      <c r="G419" t="s">
        <v>98</v>
      </c>
      <c r="H419" t="s">
        <v>99</v>
      </c>
      <c r="I419">
        <v>18</v>
      </c>
      <c r="J419">
        <v>96.21</v>
      </c>
      <c r="K419">
        <v>160.46</v>
      </c>
      <c r="L419">
        <v>18</v>
      </c>
      <c r="M419">
        <v>9</v>
      </c>
    </row>
    <row r="420" spans="1:13" x14ac:dyDescent="0.45">
      <c r="A420" t="s">
        <v>173</v>
      </c>
      <c r="B420" t="s">
        <v>94</v>
      </c>
      <c r="C420" t="s">
        <v>142</v>
      </c>
      <c r="D420" t="s">
        <v>57</v>
      </c>
      <c r="E420" t="s">
        <v>96</v>
      </c>
      <c r="F420" t="s">
        <v>118</v>
      </c>
      <c r="G420" t="s">
        <v>105</v>
      </c>
      <c r="H420" t="s">
        <v>99</v>
      </c>
      <c r="I420">
        <v>25</v>
      </c>
      <c r="J420">
        <v>60.75</v>
      </c>
      <c r="K420">
        <v>174.77</v>
      </c>
      <c r="L420">
        <v>13</v>
      </c>
      <c r="M420">
        <v>9</v>
      </c>
    </row>
    <row r="421" spans="1:13" x14ac:dyDescent="0.45">
      <c r="A421" t="s">
        <v>173</v>
      </c>
      <c r="B421" t="s">
        <v>101</v>
      </c>
      <c r="C421" t="s">
        <v>145</v>
      </c>
      <c r="D421" t="s">
        <v>58</v>
      </c>
      <c r="E421" t="s">
        <v>103</v>
      </c>
      <c r="F421" t="s">
        <v>136</v>
      </c>
      <c r="G421" t="s">
        <v>98</v>
      </c>
      <c r="H421" t="s">
        <v>99</v>
      </c>
      <c r="I421">
        <v>18</v>
      </c>
      <c r="J421">
        <v>55.65</v>
      </c>
      <c r="K421">
        <v>180.88</v>
      </c>
      <c r="L421">
        <v>18</v>
      </c>
      <c r="M421">
        <v>5</v>
      </c>
    </row>
    <row r="422" spans="1:13" x14ac:dyDescent="0.45">
      <c r="A422" t="s">
        <v>173</v>
      </c>
      <c r="B422" t="s">
        <v>135</v>
      </c>
      <c r="C422" t="s">
        <v>121</v>
      </c>
      <c r="D422" t="s">
        <v>57</v>
      </c>
      <c r="E422" t="s">
        <v>111</v>
      </c>
      <c r="F422" t="s">
        <v>122</v>
      </c>
      <c r="G422" t="s">
        <v>112</v>
      </c>
      <c r="H422" t="s">
        <v>115</v>
      </c>
      <c r="I422">
        <v>35</v>
      </c>
      <c r="J422">
        <v>83.29</v>
      </c>
      <c r="K422">
        <v>167.96</v>
      </c>
      <c r="L422">
        <v>17</v>
      </c>
      <c r="M422">
        <v>1</v>
      </c>
    </row>
    <row r="423" spans="1:13" x14ac:dyDescent="0.45">
      <c r="A423" t="s">
        <v>173</v>
      </c>
      <c r="B423" t="s">
        <v>135</v>
      </c>
      <c r="C423" t="s">
        <v>108</v>
      </c>
      <c r="D423" t="s">
        <v>57</v>
      </c>
      <c r="E423" t="s">
        <v>96</v>
      </c>
      <c r="F423" t="s">
        <v>118</v>
      </c>
      <c r="G423" t="s">
        <v>98</v>
      </c>
      <c r="H423" t="s">
        <v>99</v>
      </c>
      <c r="I423">
        <v>38</v>
      </c>
      <c r="J423">
        <v>62.57</v>
      </c>
      <c r="K423">
        <v>179.86</v>
      </c>
      <c r="L423">
        <v>18</v>
      </c>
      <c r="M423">
        <v>4</v>
      </c>
    </row>
    <row r="424" spans="1:13" x14ac:dyDescent="0.45">
      <c r="A424" t="s">
        <v>224</v>
      </c>
      <c r="B424" t="s">
        <v>117</v>
      </c>
      <c r="C424" t="s">
        <v>121</v>
      </c>
      <c r="D424" t="s">
        <v>57</v>
      </c>
      <c r="E424" t="s">
        <v>114</v>
      </c>
      <c r="F424" t="s">
        <v>136</v>
      </c>
      <c r="G424" t="s">
        <v>105</v>
      </c>
      <c r="H424" t="s">
        <v>99</v>
      </c>
      <c r="I424">
        <v>36</v>
      </c>
      <c r="J424">
        <v>79.349999999999994</v>
      </c>
      <c r="K424">
        <v>172.18</v>
      </c>
      <c r="L424">
        <v>12</v>
      </c>
      <c r="M424">
        <v>7</v>
      </c>
    </row>
    <row r="425" spans="1:13" x14ac:dyDescent="0.45">
      <c r="A425" t="s">
        <v>224</v>
      </c>
      <c r="B425" t="s">
        <v>101</v>
      </c>
      <c r="C425" t="s">
        <v>131</v>
      </c>
      <c r="D425" t="s">
        <v>57</v>
      </c>
      <c r="E425" t="s">
        <v>96</v>
      </c>
      <c r="F425" t="s">
        <v>118</v>
      </c>
      <c r="G425" t="s">
        <v>105</v>
      </c>
      <c r="H425" t="s">
        <v>115</v>
      </c>
      <c r="I425">
        <v>29</v>
      </c>
      <c r="J425">
        <v>62.73</v>
      </c>
      <c r="K425">
        <v>185.69</v>
      </c>
      <c r="L425">
        <v>3</v>
      </c>
      <c r="M425">
        <v>6</v>
      </c>
    </row>
    <row r="426" spans="1:13" x14ac:dyDescent="0.45">
      <c r="A426" t="s">
        <v>226</v>
      </c>
      <c r="B426" t="s">
        <v>135</v>
      </c>
      <c r="C426" t="s">
        <v>113</v>
      </c>
      <c r="D426" t="s">
        <v>57</v>
      </c>
      <c r="E426" t="s">
        <v>103</v>
      </c>
      <c r="F426" t="s">
        <v>132</v>
      </c>
      <c r="G426" t="s">
        <v>105</v>
      </c>
      <c r="H426" t="s">
        <v>99</v>
      </c>
      <c r="I426">
        <v>27</v>
      </c>
      <c r="J426">
        <v>53.57</v>
      </c>
      <c r="K426">
        <v>162.31</v>
      </c>
      <c r="L426">
        <v>8</v>
      </c>
      <c r="M426">
        <v>3</v>
      </c>
    </row>
    <row r="427" spans="1:13" x14ac:dyDescent="0.45">
      <c r="A427" t="s">
        <v>226</v>
      </c>
      <c r="B427" t="s">
        <v>107</v>
      </c>
      <c r="C427" t="s">
        <v>113</v>
      </c>
      <c r="D427" t="s">
        <v>57</v>
      </c>
      <c r="E427" t="s">
        <v>114</v>
      </c>
      <c r="F427" t="s">
        <v>140</v>
      </c>
      <c r="G427" t="s">
        <v>98</v>
      </c>
      <c r="H427" t="s">
        <v>115</v>
      </c>
      <c r="I427">
        <v>24</v>
      </c>
      <c r="J427">
        <v>91.62</v>
      </c>
      <c r="K427">
        <v>179.72</v>
      </c>
      <c r="L427">
        <v>12</v>
      </c>
      <c r="M427">
        <v>8</v>
      </c>
    </row>
    <row r="428" spans="1:13" x14ac:dyDescent="0.45">
      <c r="A428" t="s">
        <v>160</v>
      </c>
      <c r="B428" t="s">
        <v>107</v>
      </c>
      <c r="C428" t="s">
        <v>121</v>
      </c>
      <c r="D428" t="s">
        <v>58</v>
      </c>
      <c r="E428" t="s">
        <v>103</v>
      </c>
      <c r="F428" t="s">
        <v>140</v>
      </c>
      <c r="G428" t="s">
        <v>112</v>
      </c>
      <c r="H428" t="s">
        <v>115</v>
      </c>
      <c r="I428">
        <v>34</v>
      </c>
      <c r="J428">
        <v>79.36</v>
      </c>
      <c r="K428">
        <v>192</v>
      </c>
      <c r="L428">
        <v>18</v>
      </c>
      <c r="M428">
        <v>2</v>
      </c>
    </row>
    <row r="429" spans="1:13" x14ac:dyDescent="0.45">
      <c r="A429" t="s">
        <v>160</v>
      </c>
      <c r="B429" t="s">
        <v>101</v>
      </c>
      <c r="C429" t="s">
        <v>95</v>
      </c>
      <c r="D429" t="s">
        <v>57</v>
      </c>
      <c r="E429" t="s">
        <v>103</v>
      </c>
      <c r="F429" t="s">
        <v>132</v>
      </c>
      <c r="G429" t="s">
        <v>112</v>
      </c>
      <c r="H429" t="s">
        <v>115</v>
      </c>
      <c r="I429">
        <v>31</v>
      </c>
      <c r="J429">
        <v>77.400000000000006</v>
      </c>
      <c r="K429">
        <v>155.54</v>
      </c>
      <c r="L429">
        <v>4</v>
      </c>
      <c r="M429">
        <v>7</v>
      </c>
    </row>
    <row r="430" spans="1:13" x14ac:dyDescent="0.45">
      <c r="A430" t="s">
        <v>160</v>
      </c>
      <c r="B430" t="s">
        <v>117</v>
      </c>
      <c r="C430" t="s">
        <v>142</v>
      </c>
      <c r="D430" t="s">
        <v>57</v>
      </c>
      <c r="E430" t="s">
        <v>96</v>
      </c>
      <c r="F430" t="s">
        <v>122</v>
      </c>
      <c r="G430" t="s">
        <v>105</v>
      </c>
      <c r="H430" t="s">
        <v>99</v>
      </c>
      <c r="I430">
        <v>32</v>
      </c>
      <c r="J430">
        <v>69.12</v>
      </c>
      <c r="K430">
        <v>195.14</v>
      </c>
      <c r="L430">
        <v>14</v>
      </c>
      <c r="M430">
        <v>0</v>
      </c>
    </row>
    <row r="431" spans="1:13" x14ac:dyDescent="0.45">
      <c r="A431" t="s">
        <v>160</v>
      </c>
      <c r="B431" t="s">
        <v>124</v>
      </c>
      <c r="C431" t="s">
        <v>108</v>
      </c>
      <c r="D431" t="s">
        <v>57</v>
      </c>
      <c r="E431" t="s">
        <v>96</v>
      </c>
      <c r="F431" t="s">
        <v>118</v>
      </c>
      <c r="G431" t="s">
        <v>98</v>
      </c>
      <c r="H431" t="s">
        <v>99</v>
      </c>
      <c r="I431">
        <v>37</v>
      </c>
      <c r="J431">
        <v>73.38</v>
      </c>
      <c r="K431">
        <v>150.44999999999999</v>
      </c>
      <c r="L431">
        <v>16</v>
      </c>
      <c r="M431">
        <v>7</v>
      </c>
    </row>
    <row r="432" spans="1:13" x14ac:dyDescent="0.45">
      <c r="A432" t="s">
        <v>160</v>
      </c>
      <c r="B432" t="s">
        <v>101</v>
      </c>
      <c r="C432" t="s">
        <v>108</v>
      </c>
      <c r="D432" t="s">
        <v>57</v>
      </c>
      <c r="E432" t="s">
        <v>114</v>
      </c>
      <c r="F432" t="s">
        <v>118</v>
      </c>
      <c r="G432" t="s">
        <v>112</v>
      </c>
      <c r="H432" t="s">
        <v>115</v>
      </c>
      <c r="I432">
        <v>25</v>
      </c>
      <c r="J432">
        <v>94.89</v>
      </c>
      <c r="K432">
        <v>167.67</v>
      </c>
      <c r="L432">
        <v>1</v>
      </c>
      <c r="M432">
        <v>6</v>
      </c>
    </row>
    <row r="433" spans="1:13" x14ac:dyDescent="0.45">
      <c r="A433" t="s">
        <v>93</v>
      </c>
      <c r="B433" t="s">
        <v>94</v>
      </c>
      <c r="C433" t="s">
        <v>95</v>
      </c>
      <c r="D433" t="s">
        <v>58</v>
      </c>
      <c r="E433" t="s">
        <v>96</v>
      </c>
      <c r="F433" t="s">
        <v>97</v>
      </c>
      <c r="G433" t="s">
        <v>98</v>
      </c>
      <c r="H433" t="s">
        <v>99</v>
      </c>
      <c r="I433">
        <v>31</v>
      </c>
      <c r="J433">
        <v>67.680000000000007</v>
      </c>
      <c r="K433">
        <v>174.49</v>
      </c>
      <c r="L433">
        <v>13</v>
      </c>
      <c r="M433">
        <v>3</v>
      </c>
    </row>
    <row r="434" spans="1:13" x14ac:dyDescent="0.45">
      <c r="A434" t="s">
        <v>93</v>
      </c>
      <c r="B434" t="s">
        <v>135</v>
      </c>
      <c r="C434" t="s">
        <v>147</v>
      </c>
      <c r="D434" t="s">
        <v>57</v>
      </c>
      <c r="E434" t="s">
        <v>114</v>
      </c>
      <c r="F434" t="s">
        <v>140</v>
      </c>
      <c r="G434" t="s">
        <v>105</v>
      </c>
      <c r="H434" t="s">
        <v>115</v>
      </c>
      <c r="I434">
        <v>21</v>
      </c>
      <c r="J434">
        <v>79.73</v>
      </c>
      <c r="K434">
        <v>189.89</v>
      </c>
      <c r="L434">
        <v>15</v>
      </c>
      <c r="M434">
        <v>6</v>
      </c>
    </row>
    <row r="435" spans="1:13" x14ac:dyDescent="0.45">
      <c r="A435" t="s">
        <v>120</v>
      </c>
      <c r="B435" t="s">
        <v>94</v>
      </c>
      <c r="C435" t="s">
        <v>121</v>
      </c>
      <c r="D435" t="s">
        <v>58</v>
      </c>
      <c r="E435" t="s">
        <v>114</v>
      </c>
      <c r="F435" t="s">
        <v>122</v>
      </c>
      <c r="G435" t="s">
        <v>98</v>
      </c>
      <c r="H435" t="s">
        <v>99</v>
      </c>
      <c r="I435">
        <v>38</v>
      </c>
      <c r="J435">
        <v>77.09</v>
      </c>
      <c r="K435">
        <v>154.69</v>
      </c>
      <c r="L435">
        <v>8</v>
      </c>
      <c r="M435">
        <v>8</v>
      </c>
    </row>
    <row r="436" spans="1:13" x14ac:dyDescent="0.45">
      <c r="A436" t="s">
        <v>120</v>
      </c>
      <c r="B436" t="s">
        <v>117</v>
      </c>
      <c r="C436" t="s">
        <v>129</v>
      </c>
      <c r="D436" t="s">
        <v>57</v>
      </c>
      <c r="E436" t="s">
        <v>96</v>
      </c>
      <c r="F436" t="s">
        <v>97</v>
      </c>
      <c r="G436" t="s">
        <v>105</v>
      </c>
      <c r="H436" t="s">
        <v>99</v>
      </c>
      <c r="I436">
        <v>26</v>
      </c>
      <c r="J436">
        <v>70.599999999999994</v>
      </c>
      <c r="K436">
        <v>150.61000000000001</v>
      </c>
      <c r="L436">
        <v>12</v>
      </c>
      <c r="M436">
        <v>5</v>
      </c>
    </row>
    <row r="437" spans="1:13" x14ac:dyDescent="0.45">
      <c r="A437" t="s">
        <v>120</v>
      </c>
      <c r="B437" t="s">
        <v>138</v>
      </c>
      <c r="C437" t="s">
        <v>102</v>
      </c>
      <c r="D437" t="s">
        <v>57</v>
      </c>
      <c r="E437" t="s">
        <v>111</v>
      </c>
      <c r="F437" t="s">
        <v>97</v>
      </c>
      <c r="G437" t="s">
        <v>98</v>
      </c>
      <c r="H437" t="s">
        <v>115</v>
      </c>
      <c r="I437">
        <v>32</v>
      </c>
      <c r="J437">
        <v>77.78</v>
      </c>
      <c r="K437">
        <v>162.80000000000001</v>
      </c>
      <c r="L437">
        <v>7</v>
      </c>
      <c r="M437">
        <v>8</v>
      </c>
    </row>
    <row r="438" spans="1:13" x14ac:dyDescent="0.45">
      <c r="A438" t="s">
        <v>120</v>
      </c>
      <c r="B438" t="s">
        <v>101</v>
      </c>
      <c r="C438" t="s">
        <v>129</v>
      </c>
      <c r="D438" t="s">
        <v>58</v>
      </c>
      <c r="E438" t="s">
        <v>111</v>
      </c>
      <c r="F438" t="s">
        <v>140</v>
      </c>
      <c r="G438" t="s">
        <v>112</v>
      </c>
      <c r="H438" t="s">
        <v>99</v>
      </c>
      <c r="I438">
        <v>24</v>
      </c>
      <c r="J438">
        <v>59.15</v>
      </c>
      <c r="K438">
        <v>197.86</v>
      </c>
      <c r="L438">
        <v>9</v>
      </c>
      <c r="M438">
        <v>5</v>
      </c>
    </row>
    <row r="439" spans="1:13" x14ac:dyDescent="0.45">
      <c r="A439" t="s">
        <v>120</v>
      </c>
      <c r="B439" t="s">
        <v>135</v>
      </c>
      <c r="C439" t="s">
        <v>142</v>
      </c>
      <c r="D439" t="s">
        <v>58</v>
      </c>
      <c r="E439" t="s">
        <v>114</v>
      </c>
      <c r="F439" t="s">
        <v>109</v>
      </c>
      <c r="G439" t="s">
        <v>105</v>
      </c>
      <c r="H439" t="s">
        <v>115</v>
      </c>
      <c r="I439">
        <v>19</v>
      </c>
      <c r="J439">
        <v>54.79</v>
      </c>
      <c r="K439">
        <v>196.86</v>
      </c>
      <c r="L439">
        <v>10</v>
      </c>
      <c r="M439">
        <v>3</v>
      </c>
    </row>
    <row r="440" spans="1:13" x14ac:dyDescent="0.45">
      <c r="A440" t="s">
        <v>120</v>
      </c>
      <c r="B440" t="s">
        <v>94</v>
      </c>
      <c r="C440" t="s">
        <v>145</v>
      </c>
      <c r="D440" t="s">
        <v>57</v>
      </c>
      <c r="E440" t="s">
        <v>96</v>
      </c>
      <c r="F440" t="s">
        <v>140</v>
      </c>
      <c r="G440" t="s">
        <v>105</v>
      </c>
      <c r="H440" t="s">
        <v>115</v>
      </c>
      <c r="I440">
        <v>39</v>
      </c>
      <c r="J440">
        <v>83.03</v>
      </c>
      <c r="K440">
        <v>158.19</v>
      </c>
      <c r="L440">
        <v>3</v>
      </c>
      <c r="M440">
        <v>1</v>
      </c>
    </row>
    <row r="441" spans="1:13" x14ac:dyDescent="0.45">
      <c r="A441" t="s">
        <v>120</v>
      </c>
      <c r="B441" t="s">
        <v>94</v>
      </c>
      <c r="C441" t="s">
        <v>113</v>
      </c>
      <c r="D441" t="s">
        <v>58</v>
      </c>
      <c r="E441" t="s">
        <v>103</v>
      </c>
      <c r="F441" t="s">
        <v>97</v>
      </c>
      <c r="G441" t="s">
        <v>105</v>
      </c>
      <c r="H441" t="s">
        <v>99</v>
      </c>
      <c r="I441">
        <v>20</v>
      </c>
      <c r="J441">
        <v>78.790000000000006</v>
      </c>
      <c r="K441">
        <v>161.38</v>
      </c>
      <c r="L441">
        <v>14</v>
      </c>
      <c r="M441">
        <v>7</v>
      </c>
    </row>
    <row r="442" spans="1:13" x14ac:dyDescent="0.45">
      <c r="A442" t="s">
        <v>148</v>
      </c>
      <c r="B442" t="s">
        <v>135</v>
      </c>
      <c r="C442" t="s">
        <v>102</v>
      </c>
      <c r="D442" t="s">
        <v>57</v>
      </c>
      <c r="E442" t="s">
        <v>114</v>
      </c>
      <c r="F442" t="s">
        <v>136</v>
      </c>
      <c r="G442" t="s">
        <v>112</v>
      </c>
      <c r="H442" t="s">
        <v>115</v>
      </c>
      <c r="I442">
        <v>30</v>
      </c>
      <c r="J442">
        <v>93.48</v>
      </c>
      <c r="K442">
        <v>190.07</v>
      </c>
      <c r="L442">
        <v>2</v>
      </c>
      <c r="M442">
        <v>6</v>
      </c>
    </row>
    <row r="443" spans="1:13" x14ac:dyDescent="0.45">
      <c r="A443" t="s">
        <v>148</v>
      </c>
      <c r="B443" t="s">
        <v>135</v>
      </c>
      <c r="C443" t="s">
        <v>113</v>
      </c>
      <c r="D443" t="s">
        <v>57</v>
      </c>
      <c r="E443" t="s">
        <v>96</v>
      </c>
      <c r="F443" t="s">
        <v>122</v>
      </c>
      <c r="G443" t="s">
        <v>98</v>
      </c>
      <c r="H443" t="s">
        <v>115</v>
      </c>
      <c r="I443">
        <v>33</v>
      </c>
      <c r="J443">
        <v>98.07</v>
      </c>
      <c r="K443">
        <v>168.77</v>
      </c>
      <c r="L443">
        <v>15</v>
      </c>
      <c r="M443">
        <v>9</v>
      </c>
    </row>
    <row r="444" spans="1:13" x14ac:dyDescent="0.45">
      <c r="A444" t="s">
        <v>148</v>
      </c>
      <c r="B444" t="s">
        <v>135</v>
      </c>
      <c r="C444" t="s">
        <v>142</v>
      </c>
      <c r="D444" t="s">
        <v>57</v>
      </c>
      <c r="E444" t="s">
        <v>111</v>
      </c>
      <c r="F444" t="s">
        <v>118</v>
      </c>
      <c r="G444" t="s">
        <v>105</v>
      </c>
      <c r="H444" t="s">
        <v>99</v>
      </c>
      <c r="I444">
        <v>37</v>
      </c>
      <c r="J444">
        <v>88.33</v>
      </c>
      <c r="K444">
        <v>154.82</v>
      </c>
      <c r="L444">
        <v>8</v>
      </c>
      <c r="M444">
        <v>4</v>
      </c>
    </row>
    <row r="445" spans="1:13" x14ac:dyDescent="0.45">
      <c r="A445" t="s">
        <v>148</v>
      </c>
      <c r="B445" t="s">
        <v>101</v>
      </c>
      <c r="C445" t="s">
        <v>102</v>
      </c>
      <c r="D445" t="s">
        <v>57</v>
      </c>
      <c r="E445" t="s">
        <v>111</v>
      </c>
      <c r="F445" t="s">
        <v>109</v>
      </c>
      <c r="G445" t="s">
        <v>98</v>
      </c>
      <c r="H445" t="s">
        <v>115</v>
      </c>
      <c r="I445">
        <v>20</v>
      </c>
      <c r="J445">
        <v>87.66</v>
      </c>
      <c r="K445">
        <v>171.24</v>
      </c>
      <c r="L445">
        <v>3</v>
      </c>
      <c r="M445">
        <v>6</v>
      </c>
    </row>
    <row r="446" spans="1:13" x14ac:dyDescent="0.45">
      <c r="A446" t="s">
        <v>148</v>
      </c>
      <c r="B446" t="s">
        <v>135</v>
      </c>
      <c r="C446" t="s">
        <v>95</v>
      </c>
      <c r="D446" t="s">
        <v>58</v>
      </c>
      <c r="E446" t="s">
        <v>111</v>
      </c>
      <c r="F446" t="s">
        <v>104</v>
      </c>
      <c r="G446" t="s">
        <v>105</v>
      </c>
      <c r="H446" t="s">
        <v>99</v>
      </c>
      <c r="I446">
        <v>35</v>
      </c>
      <c r="J446">
        <v>80.900000000000006</v>
      </c>
      <c r="K446">
        <v>183.77</v>
      </c>
      <c r="L446">
        <v>7</v>
      </c>
      <c r="M446">
        <v>2</v>
      </c>
    </row>
    <row r="447" spans="1:13" x14ac:dyDescent="0.45">
      <c r="A447" t="s">
        <v>215</v>
      </c>
      <c r="B447" t="s">
        <v>107</v>
      </c>
      <c r="C447" t="s">
        <v>102</v>
      </c>
      <c r="D447" t="s">
        <v>58</v>
      </c>
      <c r="E447" t="s">
        <v>103</v>
      </c>
      <c r="F447" t="s">
        <v>136</v>
      </c>
      <c r="G447" t="s">
        <v>98</v>
      </c>
      <c r="H447" t="s">
        <v>99</v>
      </c>
      <c r="I447">
        <v>34</v>
      </c>
      <c r="J447">
        <v>96.5</v>
      </c>
      <c r="K447">
        <v>177.54</v>
      </c>
      <c r="L447">
        <v>14</v>
      </c>
      <c r="M447">
        <v>1</v>
      </c>
    </row>
    <row r="448" spans="1:13" x14ac:dyDescent="0.45">
      <c r="A448" t="s">
        <v>215</v>
      </c>
      <c r="B448" t="s">
        <v>135</v>
      </c>
      <c r="C448" t="s">
        <v>142</v>
      </c>
      <c r="D448" t="s">
        <v>57</v>
      </c>
      <c r="E448" t="s">
        <v>114</v>
      </c>
      <c r="F448" t="s">
        <v>109</v>
      </c>
      <c r="G448" t="s">
        <v>98</v>
      </c>
      <c r="H448" t="s">
        <v>99</v>
      </c>
      <c r="I448">
        <v>21</v>
      </c>
      <c r="J448">
        <v>93</v>
      </c>
      <c r="K448">
        <v>150.87</v>
      </c>
      <c r="L448">
        <v>15</v>
      </c>
      <c r="M448">
        <v>3</v>
      </c>
    </row>
    <row r="449" spans="1:13" x14ac:dyDescent="0.45">
      <c r="A449" t="s">
        <v>203</v>
      </c>
      <c r="B449" t="s">
        <v>94</v>
      </c>
      <c r="C449" t="s">
        <v>108</v>
      </c>
      <c r="D449" t="s">
        <v>58</v>
      </c>
      <c r="E449" t="s">
        <v>111</v>
      </c>
      <c r="F449" t="s">
        <v>97</v>
      </c>
      <c r="G449" t="s">
        <v>98</v>
      </c>
      <c r="H449" t="s">
        <v>115</v>
      </c>
      <c r="I449">
        <v>32</v>
      </c>
      <c r="J449">
        <v>59.26</v>
      </c>
      <c r="K449">
        <v>157.66</v>
      </c>
      <c r="L449">
        <v>18</v>
      </c>
      <c r="M449">
        <v>10</v>
      </c>
    </row>
    <row r="450" spans="1:13" x14ac:dyDescent="0.45">
      <c r="A450" t="s">
        <v>203</v>
      </c>
      <c r="B450" t="s">
        <v>107</v>
      </c>
      <c r="C450" t="s">
        <v>131</v>
      </c>
      <c r="D450" t="s">
        <v>57</v>
      </c>
      <c r="E450" t="s">
        <v>96</v>
      </c>
      <c r="F450" t="s">
        <v>132</v>
      </c>
      <c r="G450" t="s">
        <v>112</v>
      </c>
      <c r="H450" t="s">
        <v>115</v>
      </c>
      <c r="I450">
        <v>35</v>
      </c>
      <c r="J450">
        <v>79.41</v>
      </c>
      <c r="K450">
        <v>151.33000000000001</v>
      </c>
      <c r="L450">
        <v>17</v>
      </c>
      <c r="M450">
        <v>0</v>
      </c>
    </row>
    <row r="451" spans="1:13" x14ac:dyDescent="0.45">
      <c r="A451" t="s">
        <v>225</v>
      </c>
      <c r="B451" t="s">
        <v>101</v>
      </c>
      <c r="C451" t="s">
        <v>102</v>
      </c>
      <c r="D451" t="s">
        <v>57</v>
      </c>
      <c r="E451" t="s">
        <v>103</v>
      </c>
      <c r="F451" t="s">
        <v>97</v>
      </c>
      <c r="G451" t="s">
        <v>105</v>
      </c>
      <c r="H451" t="s">
        <v>99</v>
      </c>
      <c r="I451">
        <v>22</v>
      </c>
      <c r="J451">
        <v>85.65</v>
      </c>
      <c r="K451">
        <v>159.15</v>
      </c>
      <c r="L451">
        <v>5</v>
      </c>
      <c r="M451">
        <v>7</v>
      </c>
    </row>
    <row r="452" spans="1:13" x14ac:dyDescent="0.45">
      <c r="A452" t="s">
        <v>157</v>
      </c>
      <c r="B452" t="s">
        <v>117</v>
      </c>
      <c r="C452" t="s">
        <v>121</v>
      </c>
      <c r="D452" t="s">
        <v>57</v>
      </c>
      <c r="E452" t="s">
        <v>111</v>
      </c>
      <c r="F452" t="s">
        <v>104</v>
      </c>
      <c r="G452" t="s">
        <v>112</v>
      </c>
      <c r="H452" t="s">
        <v>99</v>
      </c>
      <c r="I452">
        <v>31</v>
      </c>
      <c r="J452">
        <v>87.99</v>
      </c>
      <c r="K452">
        <v>153.49</v>
      </c>
      <c r="L452">
        <v>1</v>
      </c>
      <c r="M452">
        <v>6</v>
      </c>
    </row>
    <row r="453" spans="1:13" x14ac:dyDescent="0.45">
      <c r="A453" t="s">
        <v>157</v>
      </c>
      <c r="B453" t="s">
        <v>117</v>
      </c>
      <c r="C453" t="s">
        <v>129</v>
      </c>
      <c r="D453" t="s">
        <v>57</v>
      </c>
      <c r="E453" t="s">
        <v>96</v>
      </c>
      <c r="F453" t="s">
        <v>136</v>
      </c>
      <c r="G453" t="s">
        <v>98</v>
      </c>
      <c r="H453" t="s">
        <v>99</v>
      </c>
      <c r="I453">
        <v>35</v>
      </c>
      <c r="J453">
        <v>98.34</v>
      </c>
      <c r="K453">
        <v>169.13</v>
      </c>
      <c r="L453">
        <v>11</v>
      </c>
      <c r="M453">
        <v>9</v>
      </c>
    </row>
    <row r="454" spans="1:13" x14ac:dyDescent="0.45">
      <c r="A454" t="s">
        <v>157</v>
      </c>
      <c r="B454" t="s">
        <v>135</v>
      </c>
      <c r="C454" t="s">
        <v>102</v>
      </c>
      <c r="D454" t="s">
        <v>57</v>
      </c>
      <c r="E454" t="s">
        <v>103</v>
      </c>
      <c r="F454" t="s">
        <v>104</v>
      </c>
      <c r="G454" t="s">
        <v>105</v>
      </c>
      <c r="H454" t="s">
        <v>99</v>
      </c>
      <c r="I454">
        <v>29</v>
      </c>
      <c r="J454">
        <v>96.77</v>
      </c>
      <c r="K454">
        <v>168.26</v>
      </c>
      <c r="L454">
        <v>16</v>
      </c>
      <c r="M454">
        <v>1</v>
      </c>
    </row>
    <row r="455" spans="1:13" x14ac:dyDescent="0.45">
      <c r="A455" t="s">
        <v>157</v>
      </c>
      <c r="B455" t="s">
        <v>107</v>
      </c>
      <c r="C455" t="s">
        <v>131</v>
      </c>
      <c r="D455" t="s">
        <v>57</v>
      </c>
      <c r="E455" t="s">
        <v>111</v>
      </c>
      <c r="F455" t="s">
        <v>104</v>
      </c>
      <c r="G455" t="s">
        <v>98</v>
      </c>
      <c r="H455" t="s">
        <v>99</v>
      </c>
      <c r="I455">
        <v>29</v>
      </c>
      <c r="J455">
        <v>96.06</v>
      </c>
      <c r="K455">
        <v>186.81</v>
      </c>
      <c r="L455">
        <v>3</v>
      </c>
      <c r="M455">
        <v>9</v>
      </c>
    </row>
    <row r="456" spans="1:13" x14ac:dyDescent="0.45">
      <c r="A456" t="s">
        <v>157</v>
      </c>
      <c r="B456" t="s">
        <v>117</v>
      </c>
      <c r="C456" t="s">
        <v>102</v>
      </c>
      <c r="D456" t="s">
        <v>58</v>
      </c>
      <c r="E456" t="s">
        <v>103</v>
      </c>
      <c r="F456" t="s">
        <v>109</v>
      </c>
      <c r="G456" t="s">
        <v>105</v>
      </c>
      <c r="H456" t="s">
        <v>115</v>
      </c>
      <c r="I456">
        <v>39</v>
      </c>
      <c r="J456">
        <v>91.59</v>
      </c>
      <c r="K456">
        <v>193.77</v>
      </c>
      <c r="L456">
        <v>15</v>
      </c>
      <c r="M456">
        <v>9</v>
      </c>
    </row>
    <row r="457" spans="1:13" x14ac:dyDescent="0.45">
      <c r="A457" t="s">
        <v>157</v>
      </c>
      <c r="B457" t="s">
        <v>138</v>
      </c>
      <c r="C457" t="s">
        <v>145</v>
      </c>
      <c r="D457" t="s">
        <v>58</v>
      </c>
      <c r="E457" t="s">
        <v>114</v>
      </c>
      <c r="F457" t="s">
        <v>118</v>
      </c>
      <c r="G457" t="s">
        <v>98</v>
      </c>
      <c r="H457" t="s">
        <v>115</v>
      </c>
      <c r="I457">
        <v>22</v>
      </c>
      <c r="J457">
        <v>85.93</v>
      </c>
      <c r="K457">
        <v>189.01</v>
      </c>
      <c r="L457">
        <v>1</v>
      </c>
      <c r="M457">
        <v>5</v>
      </c>
    </row>
    <row r="458" spans="1:13" x14ac:dyDescent="0.45">
      <c r="A458" t="s">
        <v>157</v>
      </c>
      <c r="B458" t="s">
        <v>117</v>
      </c>
      <c r="C458" t="s">
        <v>142</v>
      </c>
      <c r="D458" t="s">
        <v>58</v>
      </c>
      <c r="E458" t="s">
        <v>111</v>
      </c>
      <c r="F458" t="s">
        <v>109</v>
      </c>
      <c r="G458" t="s">
        <v>105</v>
      </c>
      <c r="H458" t="s">
        <v>115</v>
      </c>
      <c r="I458">
        <v>33</v>
      </c>
      <c r="J458">
        <v>82.77</v>
      </c>
      <c r="K458">
        <v>183.32</v>
      </c>
      <c r="L458">
        <v>9</v>
      </c>
      <c r="M458">
        <v>0</v>
      </c>
    </row>
    <row r="459" spans="1:13" x14ac:dyDescent="0.45">
      <c r="A459" t="s">
        <v>157</v>
      </c>
      <c r="B459" t="s">
        <v>124</v>
      </c>
      <c r="C459" t="s">
        <v>102</v>
      </c>
      <c r="D459" t="s">
        <v>58</v>
      </c>
      <c r="E459" t="s">
        <v>111</v>
      </c>
      <c r="F459" t="s">
        <v>118</v>
      </c>
      <c r="G459" t="s">
        <v>98</v>
      </c>
      <c r="H459" t="s">
        <v>99</v>
      </c>
      <c r="I459">
        <v>30</v>
      </c>
      <c r="J459">
        <v>84.48</v>
      </c>
      <c r="K459">
        <v>166.95</v>
      </c>
      <c r="L459">
        <v>20</v>
      </c>
      <c r="M459">
        <v>5</v>
      </c>
    </row>
    <row r="460" spans="1:13" x14ac:dyDescent="0.45">
      <c r="A460" t="s">
        <v>137</v>
      </c>
      <c r="B460" t="s">
        <v>138</v>
      </c>
      <c r="C460" t="s">
        <v>131</v>
      </c>
      <c r="D460" t="s">
        <v>57</v>
      </c>
      <c r="E460" t="s">
        <v>111</v>
      </c>
      <c r="F460" t="s">
        <v>104</v>
      </c>
      <c r="G460" t="s">
        <v>112</v>
      </c>
      <c r="H460" t="s">
        <v>99</v>
      </c>
      <c r="I460">
        <v>38</v>
      </c>
      <c r="J460">
        <v>81.709999999999994</v>
      </c>
      <c r="K460">
        <v>165.01</v>
      </c>
      <c r="L460">
        <v>7</v>
      </c>
      <c r="M460">
        <v>2</v>
      </c>
    </row>
    <row r="461" spans="1:13" x14ac:dyDescent="0.45">
      <c r="A461" t="s">
        <v>137</v>
      </c>
      <c r="B461" t="s">
        <v>94</v>
      </c>
      <c r="C461" t="s">
        <v>121</v>
      </c>
      <c r="D461" t="s">
        <v>57</v>
      </c>
      <c r="E461" t="s">
        <v>114</v>
      </c>
      <c r="F461" t="s">
        <v>132</v>
      </c>
      <c r="G461" t="s">
        <v>98</v>
      </c>
      <c r="H461" t="s">
        <v>99</v>
      </c>
      <c r="I461">
        <v>27</v>
      </c>
      <c r="J461">
        <v>72.989999999999995</v>
      </c>
      <c r="K461">
        <v>178.03</v>
      </c>
      <c r="L461">
        <v>9</v>
      </c>
      <c r="M461">
        <v>8</v>
      </c>
    </row>
    <row r="462" spans="1:13" x14ac:dyDescent="0.45">
      <c r="A462" t="s">
        <v>137</v>
      </c>
      <c r="B462" t="s">
        <v>107</v>
      </c>
      <c r="C462" t="s">
        <v>145</v>
      </c>
      <c r="D462" t="s">
        <v>57</v>
      </c>
      <c r="E462" t="s">
        <v>111</v>
      </c>
      <c r="F462" t="s">
        <v>132</v>
      </c>
      <c r="G462" t="s">
        <v>112</v>
      </c>
      <c r="H462" t="s">
        <v>115</v>
      </c>
      <c r="I462">
        <v>32</v>
      </c>
      <c r="J462">
        <v>77.900000000000006</v>
      </c>
      <c r="K462">
        <v>195.54</v>
      </c>
      <c r="L462">
        <v>5</v>
      </c>
      <c r="M462">
        <v>1</v>
      </c>
    </row>
    <row r="463" spans="1:13" x14ac:dyDescent="0.45">
      <c r="A463" t="s">
        <v>137</v>
      </c>
      <c r="B463" t="s">
        <v>101</v>
      </c>
      <c r="C463" t="s">
        <v>113</v>
      </c>
      <c r="D463" t="s">
        <v>58</v>
      </c>
      <c r="E463" t="s">
        <v>96</v>
      </c>
      <c r="F463" t="s">
        <v>104</v>
      </c>
      <c r="G463" t="s">
        <v>98</v>
      </c>
      <c r="H463" t="s">
        <v>99</v>
      </c>
      <c r="I463">
        <v>29</v>
      </c>
      <c r="J463">
        <v>64.78</v>
      </c>
      <c r="K463">
        <v>190.47</v>
      </c>
      <c r="L463">
        <v>6</v>
      </c>
      <c r="M463">
        <v>8</v>
      </c>
    </row>
    <row r="464" spans="1:13" x14ac:dyDescent="0.45">
      <c r="A464" t="s">
        <v>137</v>
      </c>
      <c r="B464" t="s">
        <v>94</v>
      </c>
      <c r="C464" t="s">
        <v>142</v>
      </c>
      <c r="D464" t="s">
        <v>57</v>
      </c>
      <c r="E464" t="s">
        <v>114</v>
      </c>
      <c r="F464" t="s">
        <v>136</v>
      </c>
      <c r="G464" t="s">
        <v>105</v>
      </c>
      <c r="H464" t="s">
        <v>115</v>
      </c>
      <c r="I464">
        <v>27</v>
      </c>
      <c r="J464">
        <v>83.9</v>
      </c>
      <c r="K464">
        <v>184.57</v>
      </c>
      <c r="L464">
        <v>7</v>
      </c>
      <c r="M464">
        <v>3</v>
      </c>
    </row>
    <row r="465" spans="1:13" x14ac:dyDescent="0.45">
      <c r="A465" t="s">
        <v>137</v>
      </c>
      <c r="B465" t="s">
        <v>94</v>
      </c>
      <c r="C465" t="s">
        <v>102</v>
      </c>
      <c r="D465" t="s">
        <v>58</v>
      </c>
      <c r="E465" t="s">
        <v>114</v>
      </c>
      <c r="F465" t="s">
        <v>136</v>
      </c>
      <c r="G465" t="s">
        <v>105</v>
      </c>
      <c r="H465" t="s">
        <v>115</v>
      </c>
      <c r="I465">
        <v>28</v>
      </c>
      <c r="J465">
        <v>61.15</v>
      </c>
      <c r="K465">
        <v>181.53</v>
      </c>
      <c r="L465">
        <v>17</v>
      </c>
      <c r="M465">
        <v>9</v>
      </c>
    </row>
    <row r="466" spans="1:13" x14ac:dyDescent="0.45">
      <c r="A466" t="s">
        <v>137</v>
      </c>
      <c r="B466" t="s">
        <v>135</v>
      </c>
      <c r="C466" t="s">
        <v>102</v>
      </c>
      <c r="D466" t="s">
        <v>57</v>
      </c>
      <c r="E466" t="s">
        <v>103</v>
      </c>
      <c r="F466" t="s">
        <v>109</v>
      </c>
      <c r="G466" t="s">
        <v>112</v>
      </c>
      <c r="H466" t="s">
        <v>115</v>
      </c>
      <c r="I466">
        <v>27</v>
      </c>
      <c r="J466">
        <v>72.81</v>
      </c>
      <c r="K466">
        <v>183.7</v>
      </c>
      <c r="L466">
        <v>8</v>
      </c>
      <c r="M466">
        <v>6</v>
      </c>
    </row>
    <row r="467" spans="1:13" x14ac:dyDescent="0.45">
      <c r="A467" t="s">
        <v>153</v>
      </c>
      <c r="B467" t="s">
        <v>124</v>
      </c>
      <c r="C467" t="s">
        <v>108</v>
      </c>
      <c r="D467" t="s">
        <v>58</v>
      </c>
      <c r="E467" t="s">
        <v>103</v>
      </c>
      <c r="F467" t="s">
        <v>104</v>
      </c>
      <c r="G467" t="s">
        <v>98</v>
      </c>
      <c r="H467" t="s">
        <v>115</v>
      </c>
      <c r="I467">
        <v>22</v>
      </c>
      <c r="J467">
        <v>51.66</v>
      </c>
      <c r="K467">
        <v>176.49</v>
      </c>
      <c r="L467">
        <v>4</v>
      </c>
      <c r="M467">
        <v>2</v>
      </c>
    </row>
    <row r="468" spans="1:13" x14ac:dyDescent="0.45">
      <c r="A468" t="s">
        <v>153</v>
      </c>
      <c r="B468" t="s">
        <v>124</v>
      </c>
      <c r="C468" t="s">
        <v>142</v>
      </c>
      <c r="D468" t="s">
        <v>58</v>
      </c>
      <c r="E468" t="s">
        <v>103</v>
      </c>
      <c r="F468" t="s">
        <v>97</v>
      </c>
      <c r="G468" t="s">
        <v>98</v>
      </c>
      <c r="H468" t="s">
        <v>99</v>
      </c>
      <c r="I468">
        <v>23</v>
      </c>
      <c r="J468">
        <v>67.239999999999995</v>
      </c>
      <c r="K468">
        <v>159.01</v>
      </c>
      <c r="L468">
        <v>2</v>
      </c>
      <c r="M468">
        <v>8</v>
      </c>
    </row>
    <row r="469" spans="1:13" x14ac:dyDescent="0.45">
      <c r="A469" t="s">
        <v>153</v>
      </c>
      <c r="B469" t="s">
        <v>135</v>
      </c>
      <c r="C469" t="s">
        <v>102</v>
      </c>
      <c r="D469" t="s">
        <v>57</v>
      </c>
      <c r="E469" t="s">
        <v>96</v>
      </c>
      <c r="F469" t="s">
        <v>109</v>
      </c>
      <c r="G469" t="s">
        <v>112</v>
      </c>
      <c r="H469" t="s">
        <v>99</v>
      </c>
      <c r="I469">
        <v>35</v>
      </c>
      <c r="J469">
        <v>71.73</v>
      </c>
      <c r="K469">
        <v>188.85</v>
      </c>
      <c r="L469">
        <v>5</v>
      </c>
      <c r="M469">
        <v>2</v>
      </c>
    </row>
    <row r="470" spans="1:13" x14ac:dyDescent="0.45">
      <c r="A470" t="s">
        <v>153</v>
      </c>
      <c r="B470" t="s">
        <v>107</v>
      </c>
      <c r="C470" t="s">
        <v>121</v>
      </c>
      <c r="D470" t="s">
        <v>58</v>
      </c>
      <c r="E470" t="s">
        <v>111</v>
      </c>
      <c r="F470" t="s">
        <v>104</v>
      </c>
      <c r="G470" t="s">
        <v>112</v>
      </c>
      <c r="H470" t="s">
        <v>115</v>
      </c>
      <c r="I470">
        <v>30</v>
      </c>
      <c r="J470">
        <v>94.71</v>
      </c>
      <c r="K470">
        <v>196.91</v>
      </c>
      <c r="L470">
        <v>3</v>
      </c>
      <c r="M470">
        <v>3</v>
      </c>
    </row>
    <row r="471" spans="1:13" x14ac:dyDescent="0.45">
      <c r="A471" t="s">
        <v>153</v>
      </c>
      <c r="B471" t="s">
        <v>107</v>
      </c>
      <c r="C471" t="s">
        <v>121</v>
      </c>
      <c r="D471" t="s">
        <v>58</v>
      </c>
      <c r="E471" t="s">
        <v>114</v>
      </c>
      <c r="F471" t="s">
        <v>122</v>
      </c>
      <c r="G471" t="s">
        <v>105</v>
      </c>
      <c r="H471" t="s">
        <v>99</v>
      </c>
      <c r="I471">
        <v>32</v>
      </c>
      <c r="J471">
        <v>92.58</v>
      </c>
      <c r="K471">
        <v>193.16</v>
      </c>
      <c r="L471">
        <v>19</v>
      </c>
      <c r="M471">
        <v>2</v>
      </c>
    </row>
    <row r="472" spans="1:13" x14ac:dyDescent="0.45">
      <c r="A472" t="s">
        <v>153</v>
      </c>
      <c r="B472" t="s">
        <v>135</v>
      </c>
      <c r="C472" t="s">
        <v>145</v>
      </c>
      <c r="D472" t="s">
        <v>57</v>
      </c>
      <c r="E472" t="s">
        <v>96</v>
      </c>
      <c r="F472" t="s">
        <v>122</v>
      </c>
      <c r="G472" t="s">
        <v>98</v>
      </c>
      <c r="H472" t="s">
        <v>99</v>
      </c>
      <c r="I472">
        <v>30</v>
      </c>
      <c r="J472">
        <v>99.86</v>
      </c>
      <c r="K472">
        <v>160.35</v>
      </c>
      <c r="L472">
        <v>17</v>
      </c>
      <c r="M472">
        <v>1</v>
      </c>
    </row>
    <row r="473" spans="1:13" x14ac:dyDescent="0.45">
      <c r="A473" t="s">
        <v>153</v>
      </c>
      <c r="B473" t="s">
        <v>135</v>
      </c>
      <c r="C473" t="s">
        <v>113</v>
      </c>
      <c r="D473" t="s">
        <v>58</v>
      </c>
      <c r="E473" t="s">
        <v>111</v>
      </c>
      <c r="F473" t="s">
        <v>140</v>
      </c>
      <c r="G473" t="s">
        <v>98</v>
      </c>
      <c r="H473" t="s">
        <v>99</v>
      </c>
      <c r="I473">
        <v>22</v>
      </c>
      <c r="J473">
        <v>97.15</v>
      </c>
      <c r="K473">
        <v>188.65</v>
      </c>
      <c r="L473">
        <v>20</v>
      </c>
      <c r="M473">
        <v>1</v>
      </c>
    </row>
    <row r="474" spans="1:13" x14ac:dyDescent="0.45">
      <c r="A474" t="s">
        <v>189</v>
      </c>
      <c r="B474" t="s">
        <v>107</v>
      </c>
      <c r="C474" t="s">
        <v>131</v>
      </c>
      <c r="D474" t="s">
        <v>57</v>
      </c>
      <c r="E474" t="s">
        <v>114</v>
      </c>
      <c r="F474" t="s">
        <v>122</v>
      </c>
      <c r="G474" t="s">
        <v>105</v>
      </c>
      <c r="H474" t="s">
        <v>115</v>
      </c>
      <c r="I474">
        <v>31</v>
      </c>
      <c r="J474">
        <v>62.14</v>
      </c>
      <c r="K474">
        <v>153.41999999999999</v>
      </c>
      <c r="L474">
        <v>4</v>
      </c>
      <c r="M474">
        <v>3</v>
      </c>
    </row>
    <row r="475" spans="1:13" x14ac:dyDescent="0.45">
      <c r="A475" t="s">
        <v>189</v>
      </c>
      <c r="B475" t="s">
        <v>124</v>
      </c>
      <c r="C475" t="s">
        <v>95</v>
      </c>
      <c r="D475" t="s">
        <v>57</v>
      </c>
      <c r="E475" t="s">
        <v>96</v>
      </c>
      <c r="F475" t="s">
        <v>118</v>
      </c>
      <c r="G475" t="s">
        <v>105</v>
      </c>
      <c r="H475" t="s">
        <v>115</v>
      </c>
      <c r="I475">
        <v>38</v>
      </c>
      <c r="J475">
        <v>84.61</v>
      </c>
      <c r="K475">
        <v>165.68</v>
      </c>
      <c r="L475">
        <v>14</v>
      </c>
      <c r="M475">
        <v>1</v>
      </c>
    </row>
    <row r="476" spans="1:13" x14ac:dyDescent="0.45">
      <c r="A476" t="s">
        <v>189</v>
      </c>
      <c r="B476" t="s">
        <v>124</v>
      </c>
      <c r="C476" t="s">
        <v>102</v>
      </c>
      <c r="D476" t="s">
        <v>58</v>
      </c>
      <c r="E476" t="s">
        <v>103</v>
      </c>
      <c r="F476" t="s">
        <v>109</v>
      </c>
      <c r="G476" t="s">
        <v>98</v>
      </c>
      <c r="H476" t="s">
        <v>99</v>
      </c>
      <c r="I476">
        <v>31</v>
      </c>
      <c r="J476">
        <v>73.2</v>
      </c>
      <c r="K476">
        <v>189.64</v>
      </c>
      <c r="L476">
        <v>12</v>
      </c>
      <c r="M476">
        <v>10</v>
      </c>
    </row>
    <row r="477" spans="1:13" x14ac:dyDescent="0.45">
      <c r="A477" t="s">
        <v>189</v>
      </c>
      <c r="B477" t="s">
        <v>117</v>
      </c>
      <c r="C477" t="s">
        <v>129</v>
      </c>
      <c r="D477" t="s">
        <v>58</v>
      </c>
      <c r="E477" t="s">
        <v>96</v>
      </c>
      <c r="F477" t="s">
        <v>136</v>
      </c>
      <c r="G477" t="s">
        <v>112</v>
      </c>
      <c r="H477" t="s">
        <v>115</v>
      </c>
      <c r="I477">
        <v>38</v>
      </c>
      <c r="J477">
        <v>91.61</v>
      </c>
      <c r="K477">
        <v>182.65</v>
      </c>
      <c r="L477">
        <v>8</v>
      </c>
      <c r="M477">
        <v>1</v>
      </c>
    </row>
    <row r="478" spans="1:13" x14ac:dyDescent="0.45">
      <c r="A478" t="s">
        <v>189</v>
      </c>
      <c r="B478" t="s">
        <v>107</v>
      </c>
      <c r="C478" t="s">
        <v>147</v>
      </c>
      <c r="D478" t="s">
        <v>58</v>
      </c>
      <c r="E478" t="s">
        <v>111</v>
      </c>
      <c r="F478" t="s">
        <v>97</v>
      </c>
      <c r="G478" t="s">
        <v>105</v>
      </c>
      <c r="H478" t="s">
        <v>115</v>
      </c>
      <c r="I478">
        <v>18</v>
      </c>
      <c r="J478">
        <v>82.45</v>
      </c>
      <c r="K478">
        <v>152.75</v>
      </c>
      <c r="L478">
        <v>16</v>
      </c>
      <c r="M478">
        <v>0</v>
      </c>
    </row>
    <row r="479" spans="1:13" x14ac:dyDescent="0.45">
      <c r="A479" t="s">
        <v>189</v>
      </c>
      <c r="B479" t="s">
        <v>135</v>
      </c>
      <c r="C479" t="s">
        <v>95</v>
      </c>
      <c r="D479" t="s">
        <v>58</v>
      </c>
      <c r="E479" t="s">
        <v>96</v>
      </c>
      <c r="F479" t="s">
        <v>97</v>
      </c>
      <c r="G479" t="s">
        <v>98</v>
      </c>
      <c r="H479" t="s">
        <v>115</v>
      </c>
      <c r="I479">
        <v>33</v>
      </c>
      <c r="J479">
        <v>94.89</v>
      </c>
      <c r="K479">
        <v>178.29</v>
      </c>
      <c r="L479">
        <v>2</v>
      </c>
      <c r="M479">
        <v>0</v>
      </c>
    </row>
    <row r="480" spans="1:13" x14ac:dyDescent="0.45">
      <c r="A480" t="s">
        <v>189</v>
      </c>
      <c r="B480" t="s">
        <v>117</v>
      </c>
      <c r="C480" t="s">
        <v>142</v>
      </c>
      <c r="D480" t="s">
        <v>57</v>
      </c>
      <c r="E480" t="s">
        <v>114</v>
      </c>
      <c r="F480" t="s">
        <v>122</v>
      </c>
      <c r="G480" t="s">
        <v>112</v>
      </c>
      <c r="H480" t="s">
        <v>115</v>
      </c>
      <c r="I480">
        <v>28</v>
      </c>
      <c r="J480">
        <v>61.79</v>
      </c>
      <c r="K480">
        <v>164.9</v>
      </c>
      <c r="L480">
        <v>11</v>
      </c>
      <c r="M480">
        <v>7</v>
      </c>
    </row>
    <row r="481" spans="1:13" x14ac:dyDescent="0.45">
      <c r="A481" t="s">
        <v>139</v>
      </c>
      <c r="B481" t="s">
        <v>117</v>
      </c>
      <c r="C481" t="s">
        <v>131</v>
      </c>
      <c r="D481" t="s">
        <v>57</v>
      </c>
      <c r="E481" t="s">
        <v>111</v>
      </c>
      <c r="F481" t="s">
        <v>140</v>
      </c>
      <c r="G481" t="s">
        <v>98</v>
      </c>
      <c r="H481" t="s">
        <v>115</v>
      </c>
      <c r="I481">
        <v>34</v>
      </c>
      <c r="J481">
        <v>68.62</v>
      </c>
      <c r="K481">
        <v>184.01</v>
      </c>
      <c r="L481">
        <v>3</v>
      </c>
      <c r="M481">
        <v>0</v>
      </c>
    </row>
    <row r="482" spans="1:13" x14ac:dyDescent="0.45">
      <c r="A482" t="s">
        <v>139</v>
      </c>
      <c r="B482" t="s">
        <v>94</v>
      </c>
      <c r="C482" t="s">
        <v>147</v>
      </c>
      <c r="D482" t="s">
        <v>58</v>
      </c>
      <c r="E482" t="s">
        <v>114</v>
      </c>
      <c r="F482" t="s">
        <v>140</v>
      </c>
      <c r="G482" t="s">
        <v>112</v>
      </c>
      <c r="H482" t="s">
        <v>99</v>
      </c>
      <c r="I482">
        <v>32</v>
      </c>
      <c r="J482">
        <v>87.01</v>
      </c>
      <c r="K482">
        <v>170.65</v>
      </c>
      <c r="L482">
        <v>11</v>
      </c>
      <c r="M482">
        <v>5</v>
      </c>
    </row>
    <row r="483" spans="1:13" x14ac:dyDescent="0.45">
      <c r="A483" t="s">
        <v>139</v>
      </c>
      <c r="B483" t="s">
        <v>107</v>
      </c>
      <c r="C483" t="s">
        <v>129</v>
      </c>
      <c r="D483" t="s">
        <v>58</v>
      </c>
      <c r="E483" t="s">
        <v>111</v>
      </c>
      <c r="F483" t="s">
        <v>122</v>
      </c>
      <c r="G483" t="s">
        <v>112</v>
      </c>
      <c r="H483" t="s">
        <v>99</v>
      </c>
      <c r="I483">
        <v>30</v>
      </c>
      <c r="J483">
        <v>59.1</v>
      </c>
      <c r="K483">
        <v>195.68</v>
      </c>
      <c r="L483">
        <v>5</v>
      </c>
      <c r="M483">
        <v>10</v>
      </c>
    </row>
    <row r="484" spans="1:13" x14ac:dyDescent="0.45">
      <c r="A484" t="s">
        <v>139</v>
      </c>
      <c r="B484" t="s">
        <v>101</v>
      </c>
      <c r="C484" t="s">
        <v>131</v>
      </c>
      <c r="D484" t="s">
        <v>58</v>
      </c>
      <c r="E484" t="s">
        <v>114</v>
      </c>
      <c r="F484" t="s">
        <v>132</v>
      </c>
      <c r="G484" t="s">
        <v>105</v>
      </c>
      <c r="H484" t="s">
        <v>115</v>
      </c>
      <c r="I484">
        <v>18</v>
      </c>
      <c r="J484">
        <v>94.36</v>
      </c>
      <c r="K484">
        <v>155.1</v>
      </c>
      <c r="L484">
        <v>7</v>
      </c>
      <c r="M484">
        <v>7</v>
      </c>
    </row>
    <row r="485" spans="1:13" x14ac:dyDescent="0.45">
      <c r="A485" t="s">
        <v>139</v>
      </c>
      <c r="B485" t="s">
        <v>135</v>
      </c>
      <c r="C485" t="s">
        <v>113</v>
      </c>
      <c r="D485" t="s">
        <v>58</v>
      </c>
      <c r="E485" t="s">
        <v>111</v>
      </c>
      <c r="F485" t="s">
        <v>97</v>
      </c>
      <c r="G485" t="s">
        <v>105</v>
      </c>
      <c r="H485" t="s">
        <v>115</v>
      </c>
      <c r="I485">
        <v>19</v>
      </c>
      <c r="J485">
        <v>70.099999999999994</v>
      </c>
      <c r="K485">
        <v>196.37</v>
      </c>
      <c r="L485">
        <v>9</v>
      </c>
      <c r="M485">
        <v>8</v>
      </c>
    </row>
    <row r="486" spans="1:13" x14ac:dyDescent="0.45">
      <c r="A486" t="s">
        <v>139</v>
      </c>
      <c r="B486" t="s">
        <v>117</v>
      </c>
      <c r="C486" t="s">
        <v>131</v>
      </c>
      <c r="D486" t="s">
        <v>58</v>
      </c>
      <c r="E486" t="s">
        <v>103</v>
      </c>
      <c r="F486" t="s">
        <v>136</v>
      </c>
      <c r="G486" t="s">
        <v>105</v>
      </c>
      <c r="H486" t="s">
        <v>99</v>
      </c>
      <c r="I486">
        <v>23</v>
      </c>
      <c r="J486">
        <v>83.89</v>
      </c>
      <c r="K486">
        <v>150.27000000000001</v>
      </c>
      <c r="L486">
        <v>20</v>
      </c>
      <c r="M486">
        <v>8</v>
      </c>
    </row>
    <row r="487" spans="1:13" x14ac:dyDescent="0.45">
      <c r="A487" t="s">
        <v>139</v>
      </c>
      <c r="B487" t="s">
        <v>135</v>
      </c>
      <c r="C487" t="s">
        <v>142</v>
      </c>
      <c r="D487" t="s">
        <v>58</v>
      </c>
      <c r="E487" t="s">
        <v>103</v>
      </c>
      <c r="F487" t="s">
        <v>132</v>
      </c>
      <c r="G487" t="s">
        <v>112</v>
      </c>
      <c r="H487" t="s">
        <v>115</v>
      </c>
      <c r="I487">
        <v>30</v>
      </c>
      <c r="J487">
        <v>62.99</v>
      </c>
      <c r="K487">
        <v>159.91</v>
      </c>
      <c r="L487">
        <v>7</v>
      </c>
      <c r="M487">
        <v>7</v>
      </c>
    </row>
    <row r="488" spans="1:13" x14ac:dyDescent="0.45">
      <c r="A488" t="s">
        <v>126</v>
      </c>
      <c r="B488" t="s">
        <v>124</v>
      </c>
      <c r="C488" t="s">
        <v>95</v>
      </c>
      <c r="D488" t="s">
        <v>58</v>
      </c>
      <c r="E488" t="s">
        <v>111</v>
      </c>
      <c r="F488" t="s">
        <v>122</v>
      </c>
      <c r="G488" t="s">
        <v>112</v>
      </c>
      <c r="H488" t="s">
        <v>115</v>
      </c>
      <c r="I488">
        <v>27</v>
      </c>
      <c r="J488">
        <v>78.319999999999993</v>
      </c>
      <c r="K488">
        <v>181.28</v>
      </c>
      <c r="L488">
        <v>2</v>
      </c>
      <c r="M488">
        <v>10</v>
      </c>
    </row>
    <row r="489" spans="1:13" x14ac:dyDescent="0.45">
      <c r="A489" t="s">
        <v>126</v>
      </c>
      <c r="B489" t="s">
        <v>124</v>
      </c>
      <c r="C489" t="s">
        <v>95</v>
      </c>
      <c r="D489" t="s">
        <v>57</v>
      </c>
      <c r="E489" t="s">
        <v>114</v>
      </c>
      <c r="F489" t="s">
        <v>109</v>
      </c>
      <c r="G489" t="s">
        <v>112</v>
      </c>
      <c r="H489" t="s">
        <v>115</v>
      </c>
      <c r="I489">
        <v>35</v>
      </c>
      <c r="J489">
        <v>52.61</v>
      </c>
      <c r="K489">
        <v>187.11</v>
      </c>
      <c r="L489">
        <v>9</v>
      </c>
      <c r="M489">
        <v>3</v>
      </c>
    </row>
    <row r="490" spans="1:13" x14ac:dyDescent="0.45">
      <c r="A490" t="s">
        <v>126</v>
      </c>
      <c r="B490" t="s">
        <v>138</v>
      </c>
      <c r="C490" t="s">
        <v>95</v>
      </c>
      <c r="D490" t="s">
        <v>58</v>
      </c>
      <c r="E490" t="s">
        <v>114</v>
      </c>
      <c r="F490" t="s">
        <v>140</v>
      </c>
      <c r="G490" t="s">
        <v>105</v>
      </c>
      <c r="H490" t="s">
        <v>99</v>
      </c>
      <c r="I490">
        <v>19</v>
      </c>
      <c r="J490">
        <v>83.76</v>
      </c>
      <c r="K490">
        <v>158.81</v>
      </c>
      <c r="L490">
        <v>5</v>
      </c>
      <c r="M490">
        <v>5</v>
      </c>
    </row>
    <row r="491" spans="1:13" x14ac:dyDescent="0.45">
      <c r="A491" t="s">
        <v>126</v>
      </c>
      <c r="B491" t="s">
        <v>124</v>
      </c>
      <c r="C491" t="s">
        <v>102</v>
      </c>
      <c r="D491" t="s">
        <v>57</v>
      </c>
      <c r="E491" t="s">
        <v>96</v>
      </c>
      <c r="F491" t="s">
        <v>140</v>
      </c>
      <c r="G491" t="s">
        <v>112</v>
      </c>
      <c r="H491" t="s">
        <v>99</v>
      </c>
      <c r="I491">
        <v>20</v>
      </c>
      <c r="J491">
        <v>94.55</v>
      </c>
      <c r="K491">
        <v>180.93</v>
      </c>
      <c r="L491">
        <v>3</v>
      </c>
      <c r="M491">
        <v>10</v>
      </c>
    </row>
    <row r="492" spans="1:13" x14ac:dyDescent="0.45">
      <c r="A492" t="s">
        <v>126</v>
      </c>
      <c r="B492" t="s">
        <v>107</v>
      </c>
      <c r="C492" t="s">
        <v>147</v>
      </c>
      <c r="D492" t="s">
        <v>57</v>
      </c>
      <c r="E492" t="s">
        <v>114</v>
      </c>
      <c r="F492" t="s">
        <v>109</v>
      </c>
      <c r="G492" t="s">
        <v>98</v>
      </c>
      <c r="H492" t="s">
        <v>115</v>
      </c>
      <c r="I492">
        <v>36</v>
      </c>
      <c r="J492">
        <v>82.77</v>
      </c>
      <c r="K492">
        <v>197.47</v>
      </c>
      <c r="L492">
        <v>5</v>
      </c>
      <c r="M492">
        <v>8</v>
      </c>
    </row>
    <row r="493" spans="1:13" x14ac:dyDescent="0.45">
      <c r="A493" t="s">
        <v>207</v>
      </c>
      <c r="B493" t="s">
        <v>124</v>
      </c>
      <c r="C493" t="s">
        <v>95</v>
      </c>
      <c r="D493" t="s">
        <v>57</v>
      </c>
      <c r="E493" t="s">
        <v>103</v>
      </c>
      <c r="F493" t="s">
        <v>132</v>
      </c>
      <c r="G493" t="s">
        <v>112</v>
      </c>
      <c r="H493" t="s">
        <v>115</v>
      </c>
      <c r="I493">
        <v>22</v>
      </c>
      <c r="J493">
        <v>79.91</v>
      </c>
      <c r="K493">
        <v>188.32</v>
      </c>
      <c r="L493">
        <v>18</v>
      </c>
      <c r="M493">
        <v>0</v>
      </c>
    </row>
    <row r="494" spans="1:13" x14ac:dyDescent="0.45">
      <c r="A494" t="s">
        <v>207</v>
      </c>
      <c r="B494" t="s">
        <v>94</v>
      </c>
      <c r="C494" t="s">
        <v>142</v>
      </c>
      <c r="D494" t="s">
        <v>57</v>
      </c>
      <c r="E494" t="s">
        <v>114</v>
      </c>
      <c r="F494" t="s">
        <v>104</v>
      </c>
      <c r="G494" t="s">
        <v>98</v>
      </c>
      <c r="H494" t="s">
        <v>99</v>
      </c>
      <c r="I494">
        <v>39</v>
      </c>
      <c r="J494">
        <v>62.47</v>
      </c>
      <c r="K494">
        <v>184.54</v>
      </c>
      <c r="L494">
        <v>15</v>
      </c>
      <c r="M494">
        <v>3</v>
      </c>
    </row>
    <row r="495" spans="1:13" x14ac:dyDescent="0.45">
      <c r="A495" t="s">
        <v>207</v>
      </c>
      <c r="B495" t="s">
        <v>135</v>
      </c>
      <c r="C495" t="s">
        <v>131</v>
      </c>
      <c r="D495" t="s">
        <v>57</v>
      </c>
      <c r="E495" t="s">
        <v>103</v>
      </c>
      <c r="F495" t="s">
        <v>136</v>
      </c>
      <c r="G495" t="s">
        <v>105</v>
      </c>
      <c r="H495" t="s">
        <v>115</v>
      </c>
      <c r="I495">
        <v>26</v>
      </c>
      <c r="J495">
        <v>50.19</v>
      </c>
      <c r="K495">
        <v>197.3</v>
      </c>
      <c r="L495">
        <v>8</v>
      </c>
      <c r="M495">
        <v>5</v>
      </c>
    </row>
    <row r="496" spans="1:13" x14ac:dyDescent="0.45">
      <c r="A496" t="s">
        <v>207</v>
      </c>
      <c r="B496" t="s">
        <v>117</v>
      </c>
      <c r="C496" t="s">
        <v>113</v>
      </c>
      <c r="D496" t="s">
        <v>58</v>
      </c>
      <c r="E496" t="s">
        <v>96</v>
      </c>
      <c r="F496" t="s">
        <v>132</v>
      </c>
      <c r="G496" t="s">
        <v>98</v>
      </c>
      <c r="H496" t="s">
        <v>99</v>
      </c>
      <c r="I496">
        <v>21</v>
      </c>
      <c r="J496">
        <v>56.06</v>
      </c>
      <c r="K496">
        <v>190.16</v>
      </c>
      <c r="L496">
        <v>6</v>
      </c>
      <c r="M496">
        <v>10</v>
      </c>
    </row>
    <row r="497" spans="1:13" x14ac:dyDescent="0.45">
      <c r="A497" t="s">
        <v>207</v>
      </c>
      <c r="B497" t="s">
        <v>101</v>
      </c>
      <c r="C497" t="s">
        <v>142</v>
      </c>
      <c r="D497" t="s">
        <v>57</v>
      </c>
      <c r="E497" t="s">
        <v>114</v>
      </c>
      <c r="F497" t="s">
        <v>136</v>
      </c>
      <c r="G497" t="s">
        <v>105</v>
      </c>
      <c r="H497" t="s">
        <v>115</v>
      </c>
      <c r="I497">
        <v>21</v>
      </c>
      <c r="J497">
        <v>90.33</v>
      </c>
      <c r="K497">
        <v>169.81</v>
      </c>
      <c r="L497">
        <v>17</v>
      </c>
      <c r="M497">
        <v>5</v>
      </c>
    </row>
    <row r="498" spans="1:13" x14ac:dyDescent="0.45">
      <c r="A498" t="s">
        <v>207</v>
      </c>
      <c r="B498" t="s">
        <v>101</v>
      </c>
      <c r="C498" t="s">
        <v>131</v>
      </c>
      <c r="D498" t="s">
        <v>58</v>
      </c>
      <c r="E498" t="s">
        <v>103</v>
      </c>
      <c r="F498" t="s">
        <v>97</v>
      </c>
      <c r="G498" t="s">
        <v>105</v>
      </c>
      <c r="H498" t="s">
        <v>115</v>
      </c>
      <c r="I498">
        <v>23</v>
      </c>
      <c r="J498">
        <v>56.02</v>
      </c>
      <c r="K498">
        <v>176.81</v>
      </c>
      <c r="L498">
        <v>1</v>
      </c>
      <c r="M498">
        <v>8</v>
      </c>
    </row>
    <row r="499" spans="1:13" x14ac:dyDescent="0.45">
      <c r="A499" t="s">
        <v>207</v>
      </c>
      <c r="B499" t="s">
        <v>138</v>
      </c>
      <c r="C499" t="s">
        <v>121</v>
      </c>
      <c r="D499" t="s">
        <v>57</v>
      </c>
      <c r="E499" t="s">
        <v>103</v>
      </c>
      <c r="F499" t="s">
        <v>97</v>
      </c>
      <c r="G499" t="s">
        <v>112</v>
      </c>
      <c r="H499" t="s">
        <v>99</v>
      </c>
      <c r="I499">
        <v>27</v>
      </c>
      <c r="J499">
        <v>83.66</v>
      </c>
      <c r="K499">
        <v>181.59</v>
      </c>
      <c r="L499">
        <v>16</v>
      </c>
      <c r="M499">
        <v>0</v>
      </c>
    </row>
    <row r="500" spans="1:13" x14ac:dyDescent="0.45">
      <c r="A500" t="s">
        <v>207</v>
      </c>
      <c r="B500" t="s">
        <v>135</v>
      </c>
      <c r="C500" t="s">
        <v>147</v>
      </c>
      <c r="D500" t="s">
        <v>58</v>
      </c>
      <c r="E500" t="s">
        <v>103</v>
      </c>
      <c r="F500" t="s">
        <v>140</v>
      </c>
      <c r="G500" t="s">
        <v>112</v>
      </c>
      <c r="H500" t="s">
        <v>99</v>
      </c>
      <c r="I500">
        <v>19</v>
      </c>
      <c r="J500">
        <v>73.88</v>
      </c>
      <c r="K500">
        <v>185.15</v>
      </c>
      <c r="L500">
        <v>19</v>
      </c>
      <c r="M500">
        <v>4</v>
      </c>
    </row>
    <row r="501" spans="1:13" x14ac:dyDescent="0.45">
      <c r="A501" t="s">
        <v>207</v>
      </c>
      <c r="B501" t="s">
        <v>107</v>
      </c>
      <c r="C501" t="s">
        <v>147</v>
      </c>
      <c r="D501" t="s">
        <v>57</v>
      </c>
      <c r="E501" t="s">
        <v>114</v>
      </c>
      <c r="F501" t="s">
        <v>109</v>
      </c>
      <c r="G501" t="s">
        <v>98</v>
      </c>
      <c r="H501" t="s">
        <v>99</v>
      </c>
      <c r="I501">
        <v>24</v>
      </c>
      <c r="J501">
        <v>56.76</v>
      </c>
      <c r="K501">
        <v>188.45</v>
      </c>
      <c r="L501">
        <v>8</v>
      </c>
      <c r="M501">
        <v>4</v>
      </c>
    </row>
  </sheetData>
  <autoFilter ref="A1:M501" xr:uid="{207F6F3A-28DF-4558-998C-F2C26151F8E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3882A-02F5-4A5C-99B0-8AB5CC3B011B}">
  <dimension ref="A1:SG13"/>
  <sheetViews>
    <sheetView topLeftCell="RW1" zoomScale="175" zoomScaleNormal="175" workbookViewId="0">
      <selection activeCell="RW3" sqref="A3:XFD3"/>
    </sheetView>
  </sheetViews>
  <sheetFormatPr defaultRowHeight="14.25" x14ac:dyDescent="0.45"/>
  <cols>
    <col min="1" max="1" width="16.46484375" bestFit="1" customWidth="1"/>
    <col min="2" max="2" width="13.53125" bestFit="1" customWidth="1"/>
    <col min="3" max="3" width="14.33203125" bestFit="1" customWidth="1"/>
    <col min="4" max="4" width="11.9296875" bestFit="1" customWidth="1"/>
    <col min="5" max="6" width="11.1328125" bestFit="1" customWidth="1"/>
    <col min="7" max="7" width="10.86328125" bestFit="1" customWidth="1"/>
    <col min="8" max="8" width="12.73046875" bestFit="1" customWidth="1"/>
    <col min="9" max="9" width="10.33203125" bestFit="1" customWidth="1"/>
    <col min="10" max="10" width="12.59765625" bestFit="1" customWidth="1"/>
    <col min="11" max="11" width="11.6640625" bestFit="1" customWidth="1"/>
    <col min="12" max="12" width="11.3984375" bestFit="1" customWidth="1"/>
    <col min="13" max="13" width="11.9296875" bestFit="1" customWidth="1"/>
    <col min="14" max="14" width="11.6640625" bestFit="1" customWidth="1"/>
    <col min="15" max="15" width="10.33203125" bestFit="1" customWidth="1"/>
    <col min="16" max="16" width="10.06640625" bestFit="1" customWidth="1"/>
    <col min="17" max="17" width="10.59765625" bestFit="1" customWidth="1"/>
    <col min="18" max="18" width="11.1328125" bestFit="1" customWidth="1"/>
    <col min="19" max="19" width="14.59765625" bestFit="1" customWidth="1"/>
    <col min="20" max="20" width="12.33203125" bestFit="1" customWidth="1"/>
    <col min="21" max="21" width="10.33203125" bestFit="1" customWidth="1"/>
    <col min="22" max="22" width="10.06640625" bestFit="1" customWidth="1"/>
    <col min="23" max="23" width="12.59765625" bestFit="1" customWidth="1"/>
    <col min="24" max="24" width="9.3984375" bestFit="1" customWidth="1"/>
    <col min="25" max="25" width="11.3984375" bestFit="1" customWidth="1"/>
    <col min="26" max="26" width="12.59765625" bestFit="1" customWidth="1"/>
    <col min="27" max="27" width="10.86328125" bestFit="1" customWidth="1"/>
    <col min="28" max="28" width="10.19921875" bestFit="1" customWidth="1"/>
    <col min="29" max="29" width="10.33203125" bestFit="1" customWidth="1"/>
    <col min="30" max="30" width="10.59765625" bestFit="1" customWidth="1"/>
    <col min="31" max="31" width="12.73046875" bestFit="1" customWidth="1"/>
    <col min="32" max="32" width="9.265625" bestFit="1" customWidth="1"/>
    <col min="33" max="33" width="12.73046875" bestFit="1" customWidth="1"/>
    <col min="34" max="34" width="13.6640625" bestFit="1" customWidth="1"/>
    <col min="35" max="35" width="11.53125" bestFit="1" customWidth="1"/>
    <col min="36" max="36" width="13.1328125" bestFit="1" customWidth="1"/>
    <col min="37" max="37" width="9.265625" bestFit="1" customWidth="1"/>
    <col min="38" max="38" width="13.265625" bestFit="1" customWidth="1"/>
    <col min="39" max="39" width="12.59765625" bestFit="1" customWidth="1"/>
    <col min="40" max="40" width="10.59765625" bestFit="1" customWidth="1"/>
    <col min="41" max="41" width="10.06640625" bestFit="1" customWidth="1"/>
    <col min="42" max="42" width="8.46484375" bestFit="1" customWidth="1"/>
    <col min="43" max="43" width="10.33203125" bestFit="1" customWidth="1"/>
    <col min="44" max="44" width="9.53125" bestFit="1" customWidth="1"/>
    <col min="45" max="45" width="9" bestFit="1" customWidth="1"/>
    <col min="46" max="46" width="9.3984375" bestFit="1" customWidth="1"/>
    <col min="47" max="47" width="9.796875" bestFit="1" customWidth="1"/>
    <col min="48" max="48" width="11.6640625" bestFit="1" customWidth="1"/>
    <col min="49" max="49" width="13" bestFit="1" customWidth="1"/>
    <col min="50" max="50" width="14.33203125" bestFit="1" customWidth="1"/>
    <col min="51" max="51" width="11.53125" bestFit="1" customWidth="1"/>
    <col min="52" max="52" width="13.1328125" bestFit="1" customWidth="1"/>
    <col min="53" max="54" width="10.86328125" bestFit="1" customWidth="1"/>
    <col min="55" max="55" width="11.53125" bestFit="1" customWidth="1"/>
    <col min="56" max="57" width="14.06640625" bestFit="1" customWidth="1"/>
    <col min="58" max="58" width="12.19921875" bestFit="1" customWidth="1"/>
    <col min="59" max="59" width="11.3984375" bestFit="1" customWidth="1"/>
    <col min="60" max="60" width="11.6640625" bestFit="1" customWidth="1"/>
    <col min="61" max="61" width="14.59765625" bestFit="1" customWidth="1"/>
    <col min="62" max="62" width="12.73046875" bestFit="1" customWidth="1"/>
    <col min="63" max="63" width="10.33203125" bestFit="1" customWidth="1"/>
    <col min="64" max="64" width="13.265625" bestFit="1" customWidth="1"/>
    <col min="65" max="65" width="13.1328125" bestFit="1" customWidth="1"/>
    <col min="66" max="66" width="11.6640625" bestFit="1" customWidth="1"/>
    <col min="67" max="67" width="14.33203125" bestFit="1" customWidth="1"/>
    <col min="68" max="68" width="10.33203125" bestFit="1" customWidth="1"/>
    <col min="69" max="69" width="9" bestFit="1" customWidth="1"/>
    <col min="70" max="70" width="13.1328125" bestFit="1" customWidth="1"/>
    <col min="71" max="71" width="9.796875" bestFit="1" customWidth="1"/>
    <col min="72" max="72" width="10.06640625" bestFit="1" customWidth="1"/>
    <col min="73" max="73" width="11.9296875" bestFit="1" customWidth="1"/>
    <col min="74" max="74" width="12.59765625" bestFit="1" customWidth="1"/>
    <col min="75" max="75" width="9.265625" bestFit="1" customWidth="1"/>
    <col min="76" max="76" width="11.53125" bestFit="1" customWidth="1"/>
    <col min="77" max="77" width="10.59765625" bestFit="1" customWidth="1"/>
    <col min="78" max="78" width="10.33203125" bestFit="1" customWidth="1"/>
    <col min="79" max="79" width="10.06640625" bestFit="1" customWidth="1"/>
    <col min="80" max="80" width="11.6640625" bestFit="1" customWidth="1"/>
    <col min="81" max="81" width="11.53125" bestFit="1" customWidth="1"/>
    <col min="82" max="82" width="11.1328125" bestFit="1" customWidth="1"/>
    <col min="83" max="83" width="13" bestFit="1" customWidth="1"/>
    <col min="84" max="84" width="10.86328125" bestFit="1" customWidth="1"/>
    <col min="85" max="85" width="11.9296875" bestFit="1" customWidth="1"/>
    <col min="86" max="86" width="10.06640625" bestFit="1" customWidth="1"/>
    <col min="87" max="87" width="14.06640625" bestFit="1" customWidth="1"/>
    <col min="88" max="88" width="10.73046875" bestFit="1" customWidth="1"/>
    <col min="89" max="89" width="14.59765625" bestFit="1" customWidth="1"/>
    <col min="90" max="90" width="9.9296875" bestFit="1" customWidth="1"/>
    <col min="91" max="91" width="11.9296875" bestFit="1" customWidth="1"/>
    <col min="92" max="92" width="12.59765625" bestFit="1" customWidth="1"/>
    <col min="93" max="93" width="12.73046875" bestFit="1" customWidth="1"/>
    <col min="94" max="94" width="11" bestFit="1" customWidth="1"/>
    <col min="95" max="95" width="13.1328125" bestFit="1" customWidth="1"/>
    <col min="96" max="96" width="10.19921875" bestFit="1" customWidth="1"/>
    <col min="97" max="97" width="11.1328125" bestFit="1" customWidth="1"/>
    <col min="98" max="98" width="10.33203125" bestFit="1" customWidth="1"/>
    <col min="99" max="99" width="11.53125" bestFit="1" customWidth="1"/>
    <col min="100" max="100" width="10.86328125" bestFit="1" customWidth="1"/>
    <col min="101" max="101" width="10.73046875" bestFit="1" customWidth="1"/>
    <col min="102" max="102" width="10.86328125" bestFit="1" customWidth="1"/>
    <col min="103" max="103" width="13.6640625" bestFit="1" customWidth="1"/>
    <col min="104" max="104" width="9.265625" bestFit="1" customWidth="1"/>
    <col min="105" max="105" width="13.265625" bestFit="1" customWidth="1"/>
    <col min="106" max="106" width="10.86328125" bestFit="1" customWidth="1"/>
    <col min="107" max="107" width="9" bestFit="1" customWidth="1"/>
    <col min="108" max="108" width="15.265625" bestFit="1" customWidth="1"/>
    <col min="109" max="109" width="10.73046875" bestFit="1" customWidth="1"/>
    <col min="110" max="110" width="10.86328125" bestFit="1" customWidth="1"/>
    <col min="111" max="111" width="13.265625" bestFit="1" customWidth="1"/>
    <col min="112" max="112" width="12.73046875" bestFit="1" customWidth="1"/>
    <col min="113" max="113" width="10.86328125" bestFit="1" customWidth="1"/>
    <col min="114" max="114" width="9.265625" bestFit="1" customWidth="1"/>
    <col min="115" max="115" width="9.3984375" bestFit="1" customWidth="1"/>
    <col min="116" max="116" width="11.9296875" bestFit="1" customWidth="1"/>
    <col min="117" max="117" width="11.1328125" bestFit="1" customWidth="1"/>
    <col min="118" max="119" width="13.1328125" bestFit="1" customWidth="1"/>
    <col min="120" max="120" width="13.6640625" bestFit="1" customWidth="1"/>
    <col min="121" max="121" width="13.1328125" bestFit="1" customWidth="1"/>
    <col min="122" max="122" width="11.53125" bestFit="1" customWidth="1"/>
    <col min="123" max="123" width="9.9296875" bestFit="1" customWidth="1"/>
    <col min="124" max="124" width="12.06640625" bestFit="1" customWidth="1"/>
    <col min="125" max="125" width="13.265625" bestFit="1" customWidth="1"/>
    <col min="126" max="126" width="11.9296875" bestFit="1" customWidth="1"/>
    <col min="127" max="127" width="12.33203125" bestFit="1" customWidth="1"/>
    <col min="128" max="128" width="11.1328125" bestFit="1" customWidth="1"/>
    <col min="129" max="129" width="10.86328125" bestFit="1" customWidth="1"/>
    <col min="130" max="130" width="14.06640625" bestFit="1" customWidth="1"/>
    <col min="131" max="132" width="13.6640625" bestFit="1" customWidth="1"/>
    <col min="133" max="133" width="10.86328125" bestFit="1" customWidth="1"/>
    <col min="134" max="134" width="12.19921875" bestFit="1" customWidth="1"/>
    <col min="135" max="135" width="11.53125" bestFit="1" customWidth="1"/>
    <col min="136" max="136" width="11.1328125" bestFit="1" customWidth="1"/>
    <col min="137" max="137" width="14.06640625" bestFit="1" customWidth="1"/>
    <col min="138" max="138" width="10.59765625" bestFit="1" customWidth="1"/>
    <col min="139" max="139" width="10.06640625" bestFit="1" customWidth="1"/>
    <col min="140" max="140" width="11" bestFit="1" customWidth="1"/>
    <col min="141" max="141" width="10.86328125" bestFit="1" customWidth="1"/>
    <col min="142" max="142" width="9.265625" bestFit="1" customWidth="1"/>
    <col min="143" max="143" width="10.19921875" bestFit="1" customWidth="1"/>
    <col min="144" max="144" width="13.265625" bestFit="1" customWidth="1"/>
    <col min="145" max="145" width="13.6640625" bestFit="1" customWidth="1"/>
    <col min="146" max="146" width="11.3984375" bestFit="1" customWidth="1"/>
    <col min="147" max="147" width="14.33203125" bestFit="1" customWidth="1"/>
    <col min="148" max="148" width="10.59765625" bestFit="1" customWidth="1"/>
    <col min="149" max="149" width="11.1328125" bestFit="1" customWidth="1"/>
    <col min="150" max="150" width="10.86328125" bestFit="1" customWidth="1"/>
    <col min="151" max="151" width="11.6640625" bestFit="1" customWidth="1"/>
    <col min="152" max="152" width="10.59765625" bestFit="1" customWidth="1"/>
    <col min="153" max="153" width="9.265625" bestFit="1" customWidth="1"/>
    <col min="154" max="154" width="14.33203125" bestFit="1" customWidth="1"/>
    <col min="155" max="155" width="10.86328125" bestFit="1" customWidth="1"/>
    <col min="156" max="156" width="11.265625" bestFit="1" customWidth="1"/>
    <col min="157" max="157" width="10.46484375" bestFit="1" customWidth="1"/>
    <col min="158" max="158" width="10.33203125" bestFit="1" customWidth="1"/>
    <col min="159" max="159" width="13.6640625" bestFit="1" customWidth="1"/>
    <col min="160" max="160" width="10.59765625" bestFit="1" customWidth="1"/>
    <col min="161" max="161" width="13.1328125" bestFit="1" customWidth="1"/>
    <col min="162" max="162" width="10.86328125" bestFit="1" customWidth="1"/>
    <col min="163" max="163" width="10.73046875" bestFit="1" customWidth="1"/>
    <col min="164" max="164" width="10.46484375" bestFit="1" customWidth="1"/>
    <col min="165" max="165" width="10.86328125" bestFit="1" customWidth="1"/>
    <col min="166" max="166" width="10.73046875" bestFit="1" customWidth="1"/>
    <col min="167" max="167" width="10.86328125" bestFit="1" customWidth="1"/>
    <col min="168" max="168" width="12.73046875" bestFit="1" customWidth="1"/>
    <col min="169" max="169" width="12.19921875" bestFit="1" customWidth="1"/>
    <col min="170" max="170" width="10.86328125" bestFit="1" customWidth="1"/>
    <col min="171" max="171" width="12.06640625" bestFit="1" customWidth="1"/>
    <col min="172" max="172" width="10.86328125" bestFit="1" customWidth="1"/>
    <col min="173" max="173" width="11.9296875" bestFit="1" customWidth="1"/>
    <col min="174" max="174" width="10.33203125" bestFit="1" customWidth="1"/>
    <col min="175" max="176" width="13.1328125" bestFit="1" customWidth="1"/>
    <col min="177" max="177" width="11.1328125" bestFit="1" customWidth="1"/>
    <col min="178" max="178" width="10.33203125" bestFit="1" customWidth="1"/>
    <col min="179" max="179" width="10.19921875" bestFit="1" customWidth="1"/>
    <col min="180" max="180" width="9.9296875" bestFit="1" customWidth="1"/>
    <col min="181" max="181" width="10.19921875" bestFit="1" customWidth="1"/>
    <col min="182" max="182" width="10.86328125" bestFit="1" customWidth="1"/>
    <col min="183" max="183" width="10.33203125" bestFit="1" customWidth="1"/>
    <col min="184" max="184" width="10.06640625" bestFit="1" customWidth="1"/>
    <col min="185" max="185" width="11.9296875" bestFit="1" customWidth="1"/>
    <col min="186" max="186" width="12.46484375" bestFit="1" customWidth="1"/>
    <col min="187" max="187" width="13.6640625" bestFit="1" customWidth="1"/>
    <col min="188" max="188" width="11.53125" bestFit="1" customWidth="1"/>
    <col min="189" max="189" width="12.59765625" bestFit="1" customWidth="1"/>
    <col min="190" max="190" width="12.33203125" bestFit="1" customWidth="1"/>
    <col min="191" max="191" width="11.9296875" bestFit="1" customWidth="1"/>
    <col min="192" max="192" width="10.46484375" bestFit="1" customWidth="1"/>
    <col min="193" max="193" width="14.33203125" bestFit="1" customWidth="1"/>
    <col min="194" max="195" width="10.33203125" bestFit="1" customWidth="1"/>
    <col min="196" max="196" width="11.1328125" bestFit="1" customWidth="1"/>
    <col min="197" max="197" width="12.59765625" bestFit="1" customWidth="1"/>
    <col min="198" max="198" width="11.6640625" bestFit="1" customWidth="1"/>
    <col min="199" max="199" width="11.1328125" bestFit="1" customWidth="1"/>
    <col min="200" max="200" width="10.06640625" bestFit="1" customWidth="1"/>
    <col min="201" max="202" width="13.6640625" bestFit="1" customWidth="1"/>
    <col min="203" max="203" width="10.33203125" bestFit="1" customWidth="1"/>
    <col min="204" max="204" width="13.265625" bestFit="1" customWidth="1"/>
    <col min="205" max="205" width="10.59765625" bestFit="1" customWidth="1"/>
    <col min="206" max="206" width="11.53125" bestFit="1" customWidth="1"/>
    <col min="207" max="207" width="13.1328125" bestFit="1" customWidth="1"/>
    <col min="208" max="208" width="8.86328125" bestFit="1" customWidth="1"/>
    <col min="209" max="209" width="13.265625" bestFit="1" customWidth="1"/>
    <col min="210" max="210" width="8.46484375" bestFit="1" customWidth="1"/>
    <col min="211" max="211" width="11.6640625" bestFit="1" customWidth="1"/>
    <col min="212" max="212" width="11" bestFit="1" customWidth="1"/>
    <col min="213" max="213" width="10.33203125" bestFit="1" customWidth="1"/>
    <col min="214" max="214" width="10.06640625" bestFit="1" customWidth="1"/>
    <col min="215" max="215" width="10.46484375" bestFit="1" customWidth="1"/>
    <col min="216" max="216" width="13.6640625" bestFit="1" customWidth="1"/>
    <col min="217" max="217" width="10.59765625" bestFit="1" customWidth="1"/>
    <col min="218" max="218" width="10.33203125" bestFit="1" customWidth="1"/>
    <col min="219" max="219" width="8.46484375" bestFit="1" customWidth="1"/>
    <col min="220" max="220" width="10.33203125" bestFit="1" customWidth="1"/>
    <col min="221" max="221" width="10.86328125" bestFit="1" customWidth="1"/>
    <col min="222" max="222" width="11.6640625" bestFit="1" customWidth="1"/>
    <col min="223" max="223" width="14.06640625" bestFit="1" customWidth="1"/>
    <col min="224" max="224" width="12.33203125" bestFit="1" customWidth="1"/>
    <col min="225" max="225" width="11.6640625" bestFit="1" customWidth="1"/>
    <col min="226" max="226" width="11.9296875" bestFit="1" customWidth="1"/>
    <col min="227" max="227" width="10.33203125" bestFit="1" customWidth="1"/>
    <col min="228" max="228" width="11.9296875" bestFit="1" customWidth="1"/>
    <col min="229" max="229" width="8.59765625" bestFit="1" customWidth="1"/>
    <col min="230" max="230" width="10.46484375" bestFit="1" customWidth="1"/>
    <col min="231" max="231" width="11.53125" bestFit="1" customWidth="1"/>
    <col min="232" max="232" width="10.86328125" bestFit="1" customWidth="1"/>
    <col min="233" max="233" width="12.19921875" bestFit="1" customWidth="1"/>
    <col min="234" max="234" width="9.9296875" bestFit="1" customWidth="1"/>
    <col min="235" max="235" width="11.1328125" bestFit="1" customWidth="1"/>
    <col min="236" max="236" width="11" bestFit="1" customWidth="1"/>
    <col min="237" max="237" width="11.53125" bestFit="1" customWidth="1"/>
    <col min="238" max="238" width="11.9296875" bestFit="1" customWidth="1"/>
    <col min="239" max="239" width="9.53125" bestFit="1" customWidth="1"/>
    <col min="240" max="240" width="10.33203125" bestFit="1" customWidth="1"/>
    <col min="241" max="241" width="11.1328125" bestFit="1" customWidth="1"/>
    <col min="242" max="242" width="12.73046875" bestFit="1" customWidth="1"/>
    <col min="243" max="243" width="10.59765625" bestFit="1" customWidth="1"/>
    <col min="244" max="244" width="12.59765625" bestFit="1" customWidth="1"/>
    <col min="245" max="245" width="10.19921875" bestFit="1" customWidth="1"/>
    <col min="246" max="246" width="11.1328125" bestFit="1" customWidth="1"/>
    <col min="247" max="247" width="11.6640625" bestFit="1" customWidth="1"/>
    <col min="248" max="248" width="11" bestFit="1" customWidth="1"/>
    <col min="249" max="249" width="14.06640625" bestFit="1" customWidth="1"/>
    <col min="250" max="250" width="10.86328125" bestFit="1" customWidth="1"/>
    <col min="251" max="251" width="10.46484375" bestFit="1" customWidth="1"/>
    <col min="252" max="252" width="8.86328125" bestFit="1" customWidth="1"/>
    <col min="253" max="254" width="11.6640625" bestFit="1" customWidth="1"/>
    <col min="255" max="255" width="9.9296875" bestFit="1" customWidth="1"/>
    <col min="256" max="256" width="13.265625" bestFit="1" customWidth="1"/>
    <col min="257" max="257" width="9.796875" bestFit="1" customWidth="1"/>
    <col min="258" max="258" width="13.1328125" bestFit="1" customWidth="1"/>
    <col min="259" max="259" width="13" bestFit="1" customWidth="1"/>
    <col min="260" max="260" width="10.19921875" bestFit="1" customWidth="1"/>
    <col min="261" max="261" width="11.9296875" bestFit="1" customWidth="1"/>
    <col min="262" max="262" width="10.06640625" bestFit="1" customWidth="1"/>
    <col min="263" max="264" width="10.86328125" bestFit="1" customWidth="1"/>
    <col min="265" max="265" width="8.73046875" bestFit="1" customWidth="1"/>
    <col min="266" max="266" width="14.59765625" bestFit="1" customWidth="1"/>
    <col min="267" max="267" width="10.73046875" bestFit="1" customWidth="1"/>
    <col min="268" max="268" width="13.6640625" bestFit="1" customWidth="1"/>
    <col min="269" max="269" width="12.59765625" bestFit="1" customWidth="1"/>
    <col min="270" max="270" width="8.73046875" bestFit="1" customWidth="1"/>
    <col min="271" max="271" width="11.3984375" bestFit="1" customWidth="1"/>
    <col min="272" max="273" width="11.9296875" bestFit="1" customWidth="1"/>
    <col min="274" max="274" width="14.06640625" bestFit="1" customWidth="1"/>
    <col min="275" max="275" width="9.796875" bestFit="1" customWidth="1"/>
    <col min="276" max="276" width="10.59765625" bestFit="1" customWidth="1"/>
    <col min="277" max="278" width="10.86328125" bestFit="1" customWidth="1"/>
    <col min="279" max="279" width="12.59765625" bestFit="1" customWidth="1"/>
    <col min="280" max="280" width="9.53125" bestFit="1" customWidth="1"/>
    <col min="281" max="281" width="12.59765625" bestFit="1" customWidth="1"/>
    <col min="282" max="282" width="11.9296875" bestFit="1" customWidth="1"/>
    <col min="283" max="283" width="13.6640625" bestFit="1" customWidth="1"/>
    <col min="284" max="284" width="12.73046875" bestFit="1" customWidth="1"/>
    <col min="285" max="285" width="9.3984375" bestFit="1" customWidth="1"/>
    <col min="286" max="286" width="10.59765625" bestFit="1" customWidth="1"/>
    <col min="287" max="287" width="9.53125" bestFit="1" customWidth="1"/>
    <col min="288" max="288" width="11.53125" bestFit="1" customWidth="1"/>
    <col min="289" max="289" width="9.796875" bestFit="1" customWidth="1"/>
    <col min="290" max="290" width="12.19921875" bestFit="1" customWidth="1"/>
    <col min="291" max="291" width="12.59765625" bestFit="1" customWidth="1"/>
    <col min="292" max="292" width="10.59765625" bestFit="1" customWidth="1"/>
    <col min="293" max="293" width="13.6640625" bestFit="1" customWidth="1"/>
    <col min="294" max="294" width="14.59765625" bestFit="1" customWidth="1"/>
    <col min="295" max="295" width="9.796875" bestFit="1" customWidth="1"/>
    <col min="296" max="296" width="11.1328125" bestFit="1" customWidth="1"/>
    <col min="297" max="297" width="10.73046875" bestFit="1" customWidth="1"/>
    <col min="298" max="298" width="10.86328125" bestFit="1" customWidth="1"/>
    <col min="299" max="299" width="12.33203125" bestFit="1" customWidth="1"/>
    <col min="300" max="300" width="10.33203125" bestFit="1" customWidth="1"/>
    <col min="301" max="301" width="13" bestFit="1" customWidth="1"/>
    <col min="302" max="302" width="10.19921875" bestFit="1" customWidth="1"/>
    <col min="303" max="303" width="10.33203125" bestFit="1" customWidth="1"/>
    <col min="304" max="304" width="10.06640625" bestFit="1" customWidth="1"/>
    <col min="305" max="305" width="11.1328125" bestFit="1" customWidth="1"/>
    <col min="306" max="306" width="10.33203125" bestFit="1" customWidth="1"/>
    <col min="307" max="307" width="10.59765625" bestFit="1" customWidth="1"/>
    <col min="308" max="308" width="14.33203125" bestFit="1" customWidth="1"/>
    <col min="309" max="309" width="13.6640625" bestFit="1" customWidth="1"/>
    <col min="310" max="310" width="9.796875" bestFit="1" customWidth="1"/>
    <col min="311" max="311" width="10.59765625" bestFit="1" customWidth="1"/>
    <col min="312" max="312" width="14.06640625" bestFit="1" customWidth="1"/>
    <col min="313" max="313" width="10.59765625" bestFit="1" customWidth="1"/>
    <col min="314" max="314" width="14.06640625" bestFit="1" customWidth="1"/>
    <col min="315" max="315" width="12.59765625" bestFit="1" customWidth="1"/>
    <col min="316" max="316" width="9.265625" bestFit="1" customWidth="1"/>
    <col min="317" max="317" width="10.59765625" bestFit="1" customWidth="1"/>
    <col min="318" max="318" width="11.265625" bestFit="1" customWidth="1"/>
    <col min="319" max="319" width="11.9296875" bestFit="1" customWidth="1"/>
    <col min="320" max="320" width="13.265625" bestFit="1" customWidth="1"/>
    <col min="321" max="321" width="10.73046875" bestFit="1" customWidth="1"/>
    <col min="322" max="322" width="12.59765625" bestFit="1" customWidth="1"/>
    <col min="323" max="323" width="11.9296875" bestFit="1" customWidth="1"/>
    <col min="324" max="324" width="10.86328125" bestFit="1" customWidth="1"/>
    <col min="325" max="325" width="14.06640625" bestFit="1" customWidth="1"/>
    <col min="326" max="326" width="10.59765625" bestFit="1" customWidth="1"/>
    <col min="327" max="327" width="15.265625" bestFit="1" customWidth="1"/>
    <col min="328" max="328" width="10.86328125" bestFit="1" customWidth="1"/>
    <col min="329" max="329" width="11.6640625" bestFit="1" customWidth="1"/>
    <col min="330" max="330" width="10.33203125" bestFit="1" customWidth="1"/>
    <col min="331" max="331" width="10.19921875" bestFit="1" customWidth="1"/>
    <col min="332" max="332" width="11.1328125" bestFit="1" customWidth="1"/>
    <col min="333" max="333" width="9.796875" bestFit="1" customWidth="1"/>
    <col min="334" max="334" width="11" bestFit="1" customWidth="1"/>
    <col min="335" max="335" width="10.86328125" bestFit="1" customWidth="1"/>
    <col min="336" max="336" width="11" bestFit="1" customWidth="1"/>
    <col min="337" max="337" width="10.73046875" bestFit="1" customWidth="1"/>
    <col min="338" max="338" width="11.1328125" bestFit="1" customWidth="1"/>
    <col min="339" max="339" width="9.9296875" bestFit="1" customWidth="1"/>
    <col min="340" max="340" width="12.59765625" bestFit="1" customWidth="1"/>
    <col min="341" max="341" width="11.9296875" bestFit="1" customWidth="1"/>
    <col min="342" max="342" width="9" bestFit="1" customWidth="1"/>
    <col min="343" max="343" width="11.6640625" bestFit="1" customWidth="1"/>
    <col min="344" max="344" width="14.33203125" bestFit="1" customWidth="1"/>
    <col min="345" max="346" width="10.86328125" bestFit="1" customWidth="1"/>
    <col min="347" max="347" width="8.73046875" bestFit="1" customWidth="1"/>
    <col min="348" max="348" width="11" bestFit="1" customWidth="1"/>
    <col min="349" max="349" width="9.265625" bestFit="1" customWidth="1"/>
    <col min="350" max="350" width="10.86328125" bestFit="1" customWidth="1"/>
    <col min="351" max="351" width="9.53125" bestFit="1" customWidth="1"/>
    <col min="352" max="352" width="11.9296875" bestFit="1" customWidth="1"/>
    <col min="353" max="353" width="10.86328125" bestFit="1" customWidth="1"/>
    <col min="354" max="354" width="12.06640625" bestFit="1" customWidth="1"/>
    <col min="355" max="355" width="11.9296875" bestFit="1" customWidth="1"/>
    <col min="356" max="356" width="13.265625" bestFit="1" customWidth="1"/>
    <col min="357" max="357" width="11.9296875" bestFit="1" customWidth="1"/>
    <col min="358" max="358" width="10.86328125" bestFit="1" customWidth="1"/>
    <col min="359" max="359" width="11.53125" bestFit="1" customWidth="1"/>
    <col min="360" max="360" width="10.73046875" bestFit="1" customWidth="1"/>
    <col min="361" max="361" width="11.9296875" bestFit="1" customWidth="1"/>
    <col min="362" max="362" width="10.73046875" bestFit="1" customWidth="1"/>
    <col min="363" max="363" width="9.3984375" bestFit="1" customWidth="1"/>
    <col min="364" max="364" width="10.33203125" bestFit="1" customWidth="1"/>
    <col min="365" max="365" width="9.9296875" bestFit="1" customWidth="1"/>
    <col min="366" max="366" width="9.3984375" bestFit="1" customWidth="1"/>
    <col min="367" max="367" width="11.9296875" bestFit="1" customWidth="1"/>
    <col min="368" max="369" width="10.86328125" bestFit="1" customWidth="1"/>
    <col min="370" max="370" width="9.9296875" bestFit="1" customWidth="1"/>
    <col min="371" max="371" width="13.1328125" bestFit="1" customWidth="1"/>
    <col min="372" max="372" width="14.33203125" bestFit="1" customWidth="1"/>
    <col min="373" max="373" width="12.73046875" bestFit="1" customWidth="1"/>
    <col min="374" max="374" width="9.265625" bestFit="1" customWidth="1"/>
    <col min="375" max="375" width="11.1328125" bestFit="1" customWidth="1"/>
    <col min="376" max="376" width="13.265625" bestFit="1" customWidth="1"/>
    <col min="377" max="377" width="10.86328125" bestFit="1" customWidth="1"/>
    <col min="378" max="378" width="13.53125" bestFit="1" customWidth="1"/>
    <col min="379" max="379" width="14.33203125" bestFit="1" customWidth="1"/>
    <col min="380" max="380" width="9.796875" bestFit="1" customWidth="1"/>
    <col min="381" max="381" width="11.9296875" bestFit="1" customWidth="1"/>
    <col min="382" max="382" width="13.265625" bestFit="1" customWidth="1"/>
    <col min="383" max="383" width="12.59765625" bestFit="1" customWidth="1"/>
    <col min="384" max="384" width="11.9296875" bestFit="1" customWidth="1"/>
    <col min="385" max="385" width="9.9296875" bestFit="1" customWidth="1"/>
    <col min="386" max="386" width="12.73046875" bestFit="1" customWidth="1"/>
    <col min="387" max="387" width="10.33203125" bestFit="1" customWidth="1"/>
    <col min="388" max="388" width="11.9296875" bestFit="1" customWidth="1"/>
    <col min="389" max="389" width="9" bestFit="1" customWidth="1"/>
    <col min="390" max="390" width="13.6640625" bestFit="1" customWidth="1"/>
    <col min="391" max="391" width="10.73046875" bestFit="1" customWidth="1"/>
    <col min="392" max="392" width="11.1328125" bestFit="1" customWidth="1"/>
    <col min="393" max="393" width="10.73046875" bestFit="1" customWidth="1"/>
    <col min="394" max="394" width="13.265625" bestFit="1" customWidth="1"/>
    <col min="395" max="395" width="10.33203125" bestFit="1" customWidth="1"/>
    <col min="396" max="396" width="11.265625" bestFit="1" customWidth="1"/>
    <col min="397" max="397" width="11.6640625" bestFit="1" customWidth="1"/>
    <col min="398" max="398" width="12.59765625" bestFit="1" customWidth="1"/>
    <col min="399" max="399" width="13.1328125" bestFit="1" customWidth="1"/>
    <col min="400" max="400" width="11.1328125" bestFit="1" customWidth="1"/>
    <col min="401" max="401" width="14.06640625" bestFit="1" customWidth="1"/>
    <col min="402" max="403" width="10.86328125" bestFit="1" customWidth="1"/>
    <col min="404" max="404" width="11.9296875" bestFit="1" customWidth="1"/>
    <col min="405" max="405" width="10.06640625" bestFit="1" customWidth="1"/>
    <col min="406" max="406" width="10.86328125" bestFit="1" customWidth="1"/>
    <col min="407" max="407" width="10.33203125" bestFit="1" customWidth="1"/>
    <col min="408" max="408" width="13.265625" bestFit="1" customWidth="1"/>
    <col min="409" max="409" width="12.06640625" bestFit="1" customWidth="1"/>
    <col min="410" max="410" width="10.59765625" bestFit="1" customWidth="1"/>
    <col min="411" max="412" width="12.59765625" bestFit="1" customWidth="1"/>
    <col min="413" max="413" width="13.1328125" bestFit="1" customWidth="1"/>
    <col min="414" max="414" width="12.59765625" bestFit="1" customWidth="1"/>
    <col min="415" max="415" width="14.33203125" bestFit="1" customWidth="1"/>
    <col min="416" max="416" width="11.9296875" bestFit="1" customWidth="1"/>
    <col min="417" max="417" width="11" bestFit="1" customWidth="1"/>
    <col min="418" max="418" width="11.1328125" bestFit="1" customWidth="1"/>
    <col min="419" max="419" width="9.53125" bestFit="1" customWidth="1"/>
    <col min="420" max="420" width="11.53125" bestFit="1" customWidth="1"/>
    <col min="421" max="422" width="10.73046875" bestFit="1" customWidth="1"/>
    <col min="423" max="423" width="13" bestFit="1" customWidth="1"/>
    <col min="424" max="424" width="12.59765625" bestFit="1" customWidth="1"/>
    <col min="425" max="426" width="14.06640625" bestFit="1" customWidth="1"/>
    <col min="427" max="427" width="11" bestFit="1" customWidth="1"/>
    <col min="428" max="428" width="10.86328125" bestFit="1" customWidth="1"/>
    <col min="429" max="429" width="11.6640625" bestFit="1" customWidth="1"/>
    <col min="430" max="431" width="10.06640625" bestFit="1" customWidth="1"/>
    <col min="432" max="432" width="11.9296875" bestFit="1" customWidth="1"/>
    <col min="433" max="433" width="10.86328125" bestFit="1" customWidth="1"/>
    <col min="434" max="434" width="9.9296875" bestFit="1" customWidth="1"/>
    <col min="435" max="436" width="11.9296875" bestFit="1" customWidth="1"/>
    <col min="437" max="437" width="9.53125" bestFit="1" customWidth="1"/>
    <col min="438" max="438" width="13.6640625" bestFit="1" customWidth="1"/>
    <col min="439" max="439" width="14.06640625" bestFit="1" customWidth="1"/>
    <col min="440" max="441" width="10.86328125" bestFit="1" customWidth="1"/>
    <col min="442" max="442" width="9.265625" bestFit="1" customWidth="1"/>
    <col min="443" max="443" width="10.33203125" bestFit="1" customWidth="1"/>
    <col min="444" max="444" width="13.6640625" bestFit="1" customWidth="1"/>
    <col min="445" max="445" width="10.73046875" bestFit="1" customWidth="1"/>
    <col min="446" max="446" width="12.59765625" bestFit="1" customWidth="1"/>
    <col min="447" max="447" width="11.53125" bestFit="1" customWidth="1"/>
    <col min="448" max="448" width="12.73046875" bestFit="1" customWidth="1"/>
    <col min="449" max="449" width="9.9296875" bestFit="1" customWidth="1"/>
    <col min="450" max="450" width="12.73046875" bestFit="1" customWidth="1"/>
    <col min="451" max="451" width="14.06640625" bestFit="1" customWidth="1"/>
    <col min="452" max="452" width="10.19921875" bestFit="1" customWidth="1"/>
    <col min="453" max="453" width="12.59765625" bestFit="1" customWidth="1"/>
    <col min="454" max="454" width="11.9296875" bestFit="1" customWidth="1"/>
    <col min="455" max="455" width="11.6640625" bestFit="1" customWidth="1"/>
    <col min="456" max="456" width="10.86328125" bestFit="1" customWidth="1"/>
    <col min="457" max="457" width="9.9296875" bestFit="1" customWidth="1"/>
    <col min="458" max="458" width="11.265625" bestFit="1" customWidth="1"/>
    <col min="459" max="459" width="10.86328125" bestFit="1" customWidth="1"/>
    <col min="460" max="460" width="11" bestFit="1" customWidth="1"/>
    <col min="461" max="461" width="13" bestFit="1" customWidth="1"/>
    <col min="462" max="462" width="11.1328125" bestFit="1" customWidth="1"/>
    <col min="463" max="463" width="14.33203125" bestFit="1" customWidth="1"/>
    <col min="464" max="464" width="9.3984375" bestFit="1" customWidth="1"/>
    <col min="465" max="465" width="13.6640625" bestFit="1" customWidth="1"/>
    <col min="466" max="466" width="10.59765625" bestFit="1" customWidth="1"/>
    <col min="467" max="467" width="14.06640625" bestFit="1" customWidth="1"/>
    <col min="468" max="468" width="9" bestFit="1" customWidth="1"/>
    <col min="469" max="469" width="13.265625" bestFit="1" customWidth="1"/>
    <col min="470" max="470" width="10.19921875" bestFit="1" customWidth="1"/>
    <col min="471" max="471" width="10.86328125" bestFit="1" customWidth="1"/>
    <col min="472" max="472" width="10.33203125" bestFit="1" customWidth="1"/>
    <col min="473" max="473" width="12.73046875" bestFit="1" customWidth="1"/>
    <col min="474" max="474" width="8.46484375" bestFit="1" customWidth="1"/>
    <col min="475" max="475" width="10.33203125" bestFit="1" customWidth="1"/>
    <col min="476" max="476" width="10.06640625" bestFit="1" customWidth="1"/>
    <col min="477" max="477" width="9.9296875" bestFit="1" customWidth="1"/>
    <col min="478" max="478" width="11.53125" bestFit="1" customWidth="1"/>
    <col min="479" max="479" width="9" bestFit="1" customWidth="1"/>
    <col min="480" max="480" width="11" bestFit="1" customWidth="1"/>
    <col min="481" max="481" width="10.33203125" bestFit="1" customWidth="1"/>
    <col min="482" max="482" width="11" bestFit="1" customWidth="1"/>
    <col min="483" max="483" width="12.59765625" bestFit="1" customWidth="1"/>
    <col min="484" max="484" width="9.9296875" bestFit="1" customWidth="1"/>
    <col min="485" max="485" width="11.1328125" bestFit="1" customWidth="1"/>
    <col min="486" max="486" width="9.9296875" bestFit="1" customWidth="1"/>
    <col min="487" max="487" width="13.6640625" bestFit="1" customWidth="1"/>
    <col min="488" max="488" width="10.73046875" bestFit="1" customWidth="1"/>
    <col min="489" max="489" width="9.9296875" bestFit="1" customWidth="1"/>
    <col min="490" max="490" width="10.06640625" bestFit="1" customWidth="1"/>
    <col min="491" max="491" width="14.59765625" bestFit="1" customWidth="1"/>
    <col min="492" max="492" width="10.19921875" bestFit="1" customWidth="1"/>
    <col min="493" max="493" width="14.06640625" bestFit="1" customWidth="1"/>
    <col min="494" max="494" width="13.6640625" bestFit="1" customWidth="1"/>
    <col min="495" max="495" width="12.33203125" bestFit="1" customWidth="1"/>
    <col min="496" max="496" width="11.1328125" bestFit="1" customWidth="1"/>
    <col min="497" max="497" width="12.59765625" bestFit="1" customWidth="1"/>
    <col min="498" max="498" width="10.59765625" bestFit="1" customWidth="1"/>
    <col min="499" max="499" width="13.1328125" bestFit="1" customWidth="1"/>
    <col min="500" max="500" width="9" bestFit="1" customWidth="1"/>
    <col min="501" max="501" width="14.59765625" bestFit="1" customWidth="1"/>
  </cols>
  <sheetData>
    <row r="1" spans="1:501" x14ac:dyDescent="0.45">
      <c r="A1" t="s">
        <v>83</v>
      </c>
      <c r="B1" t="s">
        <v>93</v>
      </c>
      <c r="C1" t="s">
        <v>100</v>
      </c>
      <c r="D1" t="s">
        <v>106</v>
      </c>
      <c r="E1" t="s">
        <v>110</v>
      </c>
      <c r="F1" t="s">
        <v>110</v>
      </c>
      <c r="G1" t="s">
        <v>116</v>
      </c>
      <c r="H1" t="s">
        <v>119</v>
      </c>
      <c r="I1" t="s">
        <v>120</v>
      </c>
      <c r="J1" t="s">
        <v>123</v>
      </c>
      <c r="K1" t="s">
        <v>125</v>
      </c>
      <c r="L1" t="s">
        <v>126</v>
      </c>
      <c r="M1" t="s">
        <v>127</v>
      </c>
      <c r="N1" t="s">
        <v>128</v>
      </c>
      <c r="O1" t="s">
        <v>130</v>
      </c>
      <c r="P1" t="s">
        <v>133</v>
      </c>
      <c r="Q1" t="s">
        <v>134</v>
      </c>
      <c r="R1" t="s">
        <v>137</v>
      </c>
      <c r="S1" t="s">
        <v>139</v>
      </c>
      <c r="T1" t="s">
        <v>141</v>
      </c>
      <c r="U1" t="s">
        <v>143</v>
      </c>
      <c r="V1" t="s">
        <v>144</v>
      </c>
      <c r="W1" t="s">
        <v>123</v>
      </c>
      <c r="X1" t="s">
        <v>146</v>
      </c>
      <c r="Y1" t="s">
        <v>126</v>
      </c>
      <c r="Z1" t="s">
        <v>148</v>
      </c>
      <c r="AA1" t="s">
        <v>149</v>
      </c>
      <c r="AB1" t="s">
        <v>150</v>
      </c>
      <c r="AC1" t="s">
        <v>143</v>
      </c>
      <c r="AD1" t="s">
        <v>151</v>
      </c>
      <c r="AE1" t="s">
        <v>119</v>
      </c>
      <c r="AF1" t="s">
        <v>152</v>
      </c>
      <c r="AG1" t="s">
        <v>119</v>
      </c>
      <c r="AH1" t="s">
        <v>153</v>
      </c>
      <c r="AI1" t="s">
        <v>154</v>
      </c>
      <c r="AJ1" t="s">
        <v>155</v>
      </c>
      <c r="AK1" t="s">
        <v>156</v>
      </c>
      <c r="AL1" t="s">
        <v>157</v>
      </c>
      <c r="AM1" t="s">
        <v>158</v>
      </c>
      <c r="AN1" t="s">
        <v>159</v>
      </c>
      <c r="AO1" t="s">
        <v>160</v>
      </c>
      <c r="AP1" t="s">
        <v>161</v>
      </c>
      <c r="AQ1" t="s">
        <v>162</v>
      </c>
      <c r="AR1" t="s">
        <v>163</v>
      </c>
      <c r="AS1" t="s">
        <v>164</v>
      </c>
      <c r="AT1" t="s">
        <v>165</v>
      </c>
      <c r="AU1" t="s">
        <v>166</v>
      </c>
      <c r="AV1" t="s">
        <v>125</v>
      </c>
      <c r="AW1" t="s">
        <v>167</v>
      </c>
      <c r="AX1" t="s">
        <v>100</v>
      </c>
      <c r="AY1" t="s">
        <v>168</v>
      </c>
      <c r="AZ1" t="s">
        <v>169</v>
      </c>
      <c r="BA1" t="s">
        <v>170</v>
      </c>
      <c r="BB1" t="s">
        <v>120</v>
      </c>
      <c r="BC1" t="s">
        <v>168</v>
      </c>
      <c r="BD1" t="s">
        <v>171</v>
      </c>
      <c r="BE1" t="s">
        <v>172</v>
      </c>
      <c r="BF1" t="s">
        <v>173</v>
      </c>
      <c r="BG1" t="s">
        <v>126</v>
      </c>
      <c r="BH1" t="s">
        <v>125</v>
      </c>
      <c r="BI1" t="s">
        <v>139</v>
      </c>
      <c r="BJ1" t="s">
        <v>174</v>
      </c>
      <c r="BK1" t="s">
        <v>175</v>
      </c>
      <c r="BL1" t="s">
        <v>157</v>
      </c>
      <c r="BM1" t="s">
        <v>176</v>
      </c>
      <c r="BN1" t="s">
        <v>125</v>
      </c>
      <c r="BO1" t="s">
        <v>177</v>
      </c>
      <c r="BP1" t="s">
        <v>143</v>
      </c>
      <c r="BQ1" t="s">
        <v>178</v>
      </c>
      <c r="BR1" t="s">
        <v>176</v>
      </c>
      <c r="BS1" t="s">
        <v>175</v>
      </c>
      <c r="BT1" t="s">
        <v>160</v>
      </c>
      <c r="BU1" t="s">
        <v>179</v>
      </c>
      <c r="BV1" t="s">
        <v>158</v>
      </c>
      <c r="BW1" t="s">
        <v>180</v>
      </c>
      <c r="BX1" t="s">
        <v>181</v>
      </c>
      <c r="BY1" t="s">
        <v>159</v>
      </c>
      <c r="BZ1" t="s">
        <v>130</v>
      </c>
      <c r="CA1" t="s">
        <v>182</v>
      </c>
      <c r="CB1" t="s">
        <v>125</v>
      </c>
      <c r="CC1" t="s">
        <v>181</v>
      </c>
      <c r="CD1" t="s">
        <v>110</v>
      </c>
      <c r="CE1" t="s">
        <v>167</v>
      </c>
      <c r="CF1" t="s">
        <v>143</v>
      </c>
      <c r="CG1" t="s">
        <v>183</v>
      </c>
      <c r="CH1" t="s">
        <v>144</v>
      </c>
      <c r="CI1" t="s">
        <v>172</v>
      </c>
      <c r="CJ1" t="s">
        <v>184</v>
      </c>
      <c r="CK1" t="s">
        <v>139</v>
      </c>
      <c r="CL1" t="s">
        <v>170</v>
      </c>
      <c r="CM1" t="s">
        <v>127</v>
      </c>
      <c r="CN1" t="s">
        <v>185</v>
      </c>
      <c r="CO1" t="s">
        <v>174</v>
      </c>
      <c r="CP1" t="s">
        <v>186</v>
      </c>
      <c r="CQ1" t="s">
        <v>187</v>
      </c>
      <c r="CR1" t="s">
        <v>188</v>
      </c>
      <c r="CS1" t="s">
        <v>189</v>
      </c>
      <c r="CT1" t="s">
        <v>188</v>
      </c>
      <c r="CU1" t="s">
        <v>154</v>
      </c>
      <c r="CV1" t="s">
        <v>190</v>
      </c>
      <c r="CW1" t="s">
        <v>149</v>
      </c>
      <c r="CX1" t="s">
        <v>184</v>
      </c>
      <c r="CY1" t="s">
        <v>153</v>
      </c>
      <c r="CZ1" t="s">
        <v>152</v>
      </c>
      <c r="DA1" t="s">
        <v>191</v>
      </c>
      <c r="DB1" t="s">
        <v>150</v>
      </c>
      <c r="DC1" t="s">
        <v>178</v>
      </c>
      <c r="DD1" t="s">
        <v>192</v>
      </c>
      <c r="DE1" t="s">
        <v>193</v>
      </c>
      <c r="DF1" t="s">
        <v>194</v>
      </c>
      <c r="DG1" t="s">
        <v>191</v>
      </c>
      <c r="DH1" t="s">
        <v>174</v>
      </c>
      <c r="DI1" t="s">
        <v>195</v>
      </c>
      <c r="DJ1" t="s">
        <v>156</v>
      </c>
      <c r="DK1" t="s">
        <v>165</v>
      </c>
      <c r="DL1" t="s">
        <v>196</v>
      </c>
      <c r="DM1" t="s">
        <v>110</v>
      </c>
      <c r="DN1" t="s">
        <v>176</v>
      </c>
      <c r="DO1" t="s">
        <v>169</v>
      </c>
      <c r="DP1" t="s">
        <v>153</v>
      </c>
      <c r="DQ1" t="s">
        <v>155</v>
      </c>
      <c r="DR1" t="s">
        <v>154</v>
      </c>
      <c r="DS1" t="s">
        <v>197</v>
      </c>
      <c r="DT1" t="s">
        <v>198</v>
      </c>
      <c r="DU1" t="s">
        <v>157</v>
      </c>
      <c r="DV1" t="s">
        <v>199</v>
      </c>
      <c r="DW1" t="s">
        <v>141</v>
      </c>
      <c r="DX1" t="s">
        <v>189</v>
      </c>
      <c r="DY1" t="s">
        <v>195</v>
      </c>
      <c r="DZ1" t="s">
        <v>200</v>
      </c>
      <c r="EA1" t="s">
        <v>201</v>
      </c>
      <c r="EB1" t="s">
        <v>201</v>
      </c>
      <c r="EC1" t="s">
        <v>162</v>
      </c>
      <c r="ED1" t="s">
        <v>173</v>
      </c>
      <c r="EE1" t="s">
        <v>168</v>
      </c>
      <c r="EF1" t="s">
        <v>110</v>
      </c>
      <c r="EG1" t="s">
        <v>200</v>
      </c>
      <c r="EH1" t="s">
        <v>134</v>
      </c>
      <c r="EI1" t="s">
        <v>182</v>
      </c>
      <c r="EJ1" t="s">
        <v>202</v>
      </c>
      <c r="EK1" t="s">
        <v>133</v>
      </c>
      <c r="EL1" t="s">
        <v>152</v>
      </c>
      <c r="EM1" t="s">
        <v>188</v>
      </c>
      <c r="EN1" t="s">
        <v>191</v>
      </c>
      <c r="EO1" t="s">
        <v>201</v>
      </c>
      <c r="EP1" t="s">
        <v>126</v>
      </c>
      <c r="EQ1" t="s">
        <v>177</v>
      </c>
      <c r="ER1" t="s">
        <v>151</v>
      </c>
      <c r="ES1" t="s">
        <v>203</v>
      </c>
      <c r="ET1" t="s">
        <v>134</v>
      </c>
      <c r="EU1" t="s">
        <v>128</v>
      </c>
      <c r="EV1" t="s">
        <v>204</v>
      </c>
      <c r="EW1" t="s">
        <v>180</v>
      </c>
      <c r="EX1" t="s">
        <v>100</v>
      </c>
      <c r="EY1" t="s">
        <v>178</v>
      </c>
      <c r="EZ1" t="s">
        <v>205</v>
      </c>
      <c r="FA1" t="s">
        <v>206</v>
      </c>
      <c r="FB1" t="s">
        <v>143</v>
      </c>
      <c r="FC1" t="s">
        <v>207</v>
      </c>
      <c r="FD1" t="s">
        <v>204</v>
      </c>
      <c r="FE1" t="s">
        <v>155</v>
      </c>
      <c r="FF1" t="s">
        <v>190</v>
      </c>
      <c r="FG1" t="s">
        <v>208</v>
      </c>
      <c r="FH1" t="s">
        <v>206</v>
      </c>
      <c r="FI1" t="s">
        <v>144</v>
      </c>
      <c r="FJ1" t="s">
        <v>193</v>
      </c>
      <c r="FK1" t="s">
        <v>152</v>
      </c>
      <c r="FL1" t="s">
        <v>174</v>
      </c>
      <c r="FM1" t="s">
        <v>209</v>
      </c>
      <c r="FN1" t="s">
        <v>195</v>
      </c>
      <c r="FO1" t="s">
        <v>198</v>
      </c>
      <c r="FP1" t="s">
        <v>208</v>
      </c>
      <c r="FQ1" t="s">
        <v>127</v>
      </c>
      <c r="FR1" t="s">
        <v>165</v>
      </c>
      <c r="FS1" t="s">
        <v>187</v>
      </c>
      <c r="FT1" t="s">
        <v>176</v>
      </c>
      <c r="FU1" t="s">
        <v>189</v>
      </c>
      <c r="FV1" t="s">
        <v>130</v>
      </c>
      <c r="FW1" t="s">
        <v>150</v>
      </c>
      <c r="FX1" t="s">
        <v>170</v>
      </c>
      <c r="FY1" t="s">
        <v>188</v>
      </c>
      <c r="FZ1" t="s">
        <v>159</v>
      </c>
      <c r="GA1" t="s">
        <v>120</v>
      </c>
      <c r="GB1" t="s">
        <v>133</v>
      </c>
      <c r="GC1" t="s">
        <v>179</v>
      </c>
      <c r="GD1" t="s">
        <v>210</v>
      </c>
      <c r="GE1" t="s">
        <v>207</v>
      </c>
      <c r="GF1" t="s">
        <v>154</v>
      </c>
      <c r="GG1" t="s">
        <v>148</v>
      </c>
      <c r="GH1" t="s">
        <v>141</v>
      </c>
      <c r="GI1" t="s">
        <v>211</v>
      </c>
      <c r="GJ1" t="s">
        <v>212</v>
      </c>
      <c r="GK1" t="s">
        <v>177</v>
      </c>
      <c r="GL1" t="s">
        <v>120</v>
      </c>
      <c r="GM1" t="s">
        <v>120</v>
      </c>
      <c r="GN1" t="s">
        <v>110</v>
      </c>
      <c r="GO1" t="s">
        <v>123</v>
      </c>
      <c r="GP1" t="s">
        <v>128</v>
      </c>
      <c r="GQ1" t="s">
        <v>189</v>
      </c>
      <c r="GR1" t="s">
        <v>133</v>
      </c>
      <c r="GS1" t="s">
        <v>153</v>
      </c>
      <c r="GT1" t="s">
        <v>207</v>
      </c>
      <c r="GU1" t="s">
        <v>130</v>
      </c>
      <c r="GV1" t="s">
        <v>157</v>
      </c>
      <c r="GW1" t="s">
        <v>159</v>
      </c>
      <c r="GX1" t="s">
        <v>168</v>
      </c>
      <c r="GY1" t="s">
        <v>176</v>
      </c>
      <c r="GZ1" t="s">
        <v>213</v>
      </c>
      <c r="HA1" t="s">
        <v>191</v>
      </c>
      <c r="HB1" t="s">
        <v>164</v>
      </c>
      <c r="HC1" t="s">
        <v>128</v>
      </c>
      <c r="HD1" t="s">
        <v>186</v>
      </c>
      <c r="HE1" t="s">
        <v>197</v>
      </c>
      <c r="HF1" t="s">
        <v>144</v>
      </c>
      <c r="HG1" t="s">
        <v>206</v>
      </c>
      <c r="HH1" t="s">
        <v>201</v>
      </c>
      <c r="HI1" t="s">
        <v>159</v>
      </c>
      <c r="HJ1" t="s">
        <v>120</v>
      </c>
      <c r="HK1" t="s">
        <v>164</v>
      </c>
      <c r="HL1" t="s">
        <v>143</v>
      </c>
      <c r="HM1" t="s">
        <v>214</v>
      </c>
      <c r="HN1" t="s">
        <v>215</v>
      </c>
      <c r="HO1" t="s">
        <v>172</v>
      </c>
      <c r="HP1" t="s">
        <v>141</v>
      </c>
      <c r="HQ1" t="s">
        <v>128</v>
      </c>
      <c r="HR1" t="s">
        <v>179</v>
      </c>
      <c r="HS1" t="s">
        <v>150</v>
      </c>
      <c r="HT1" t="s">
        <v>106</v>
      </c>
      <c r="HU1" t="s">
        <v>216</v>
      </c>
      <c r="HV1" t="s">
        <v>212</v>
      </c>
      <c r="HW1" t="s">
        <v>154</v>
      </c>
      <c r="HX1" t="s">
        <v>116</v>
      </c>
      <c r="HY1" t="s">
        <v>173</v>
      </c>
      <c r="HZ1" t="s">
        <v>217</v>
      </c>
      <c r="IA1" t="s">
        <v>137</v>
      </c>
      <c r="IB1" t="s">
        <v>202</v>
      </c>
      <c r="IC1" t="s">
        <v>181</v>
      </c>
      <c r="ID1" t="s">
        <v>106</v>
      </c>
      <c r="IE1" t="s">
        <v>162</v>
      </c>
      <c r="IF1" t="s">
        <v>165</v>
      </c>
      <c r="IG1" t="s">
        <v>137</v>
      </c>
      <c r="IH1" t="s">
        <v>218</v>
      </c>
      <c r="II1" t="s">
        <v>134</v>
      </c>
      <c r="IJ1" t="s">
        <v>123</v>
      </c>
      <c r="IK1" t="s">
        <v>188</v>
      </c>
      <c r="IL1" t="s">
        <v>189</v>
      </c>
      <c r="IM1" t="s">
        <v>125</v>
      </c>
      <c r="IN1" t="s">
        <v>186</v>
      </c>
      <c r="IO1" t="s">
        <v>200</v>
      </c>
      <c r="IP1" t="s">
        <v>184</v>
      </c>
      <c r="IQ1" t="s">
        <v>212</v>
      </c>
      <c r="IR1" t="s">
        <v>164</v>
      </c>
      <c r="IS1" t="s">
        <v>128</v>
      </c>
      <c r="IT1" t="s">
        <v>125</v>
      </c>
      <c r="IU1" t="s">
        <v>170</v>
      </c>
      <c r="IV1" t="s">
        <v>191</v>
      </c>
      <c r="IW1" t="s">
        <v>175</v>
      </c>
      <c r="IX1" t="s">
        <v>176</v>
      </c>
      <c r="IY1" t="s">
        <v>167</v>
      </c>
      <c r="IZ1" t="s">
        <v>150</v>
      </c>
      <c r="JA1" t="s">
        <v>127</v>
      </c>
      <c r="JB1" t="s">
        <v>144</v>
      </c>
      <c r="JC1" t="s">
        <v>164</v>
      </c>
      <c r="JD1" t="s">
        <v>208</v>
      </c>
      <c r="JE1" t="s">
        <v>213</v>
      </c>
      <c r="JF1" t="s">
        <v>139</v>
      </c>
      <c r="JG1" t="s">
        <v>208</v>
      </c>
      <c r="JH1" t="s">
        <v>153</v>
      </c>
      <c r="JI1" t="s">
        <v>185</v>
      </c>
      <c r="JJ1" t="s">
        <v>213</v>
      </c>
      <c r="JK1" t="s">
        <v>126</v>
      </c>
      <c r="JL1" t="s">
        <v>196</v>
      </c>
      <c r="JM1" t="s">
        <v>196</v>
      </c>
      <c r="JN1" t="s">
        <v>172</v>
      </c>
      <c r="JO1" t="s">
        <v>166</v>
      </c>
      <c r="JP1" t="s">
        <v>214</v>
      </c>
      <c r="JQ1" t="s">
        <v>184</v>
      </c>
      <c r="JR1" t="s">
        <v>190</v>
      </c>
      <c r="JS1" t="s">
        <v>148</v>
      </c>
      <c r="JT1" t="s">
        <v>163</v>
      </c>
      <c r="JU1" t="s">
        <v>158</v>
      </c>
      <c r="JV1" t="s">
        <v>106</v>
      </c>
      <c r="JW1" t="s">
        <v>153</v>
      </c>
      <c r="JX1" t="s">
        <v>174</v>
      </c>
      <c r="JY1" t="s">
        <v>165</v>
      </c>
      <c r="JZ1" t="s">
        <v>204</v>
      </c>
      <c r="KA1" t="s">
        <v>163</v>
      </c>
      <c r="KB1" t="s">
        <v>168</v>
      </c>
      <c r="KC1" t="s">
        <v>166</v>
      </c>
      <c r="KD1" t="s">
        <v>173</v>
      </c>
      <c r="KE1" t="s">
        <v>185</v>
      </c>
      <c r="KF1" t="s">
        <v>219</v>
      </c>
      <c r="KG1" t="s">
        <v>201</v>
      </c>
      <c r="KH1" t="s">
        <v>139</v>
      </c>
      <c r="KI1" t="s">
        <v>175</v>
      </c>
      <c r="KJ1" t="s">
        <v>189</v>
      </c>
      <c r="KK1" t="s">
        <v>208</v>
      </c>
      <c r="KL1" t="s">
        <v>160</v>
      </c>
      <c r="KM1" t="s">
        <v>220</v>
      </c>
      <c r="KN1" t="s">
        <v>116</v>
      </c>
      <c r="KO1" t="s">
        <v>167</v>
      </c>
      <c r="KP1" t="s">
        <v>150</v>
      </c>
      <c r="KQ1" t="s">
        <v>143</v>
      </c>
      <c r="KR1" t="s">
        <v>194</v>
      </c>
      <c r="KS1" t="s">
        <v>137</v>
      </c>
      <c r="KT1" t="s">
        <v>188</v>
      </c>
      <c r="KU1" t="s">
        <v>134</v>
      </c>
      <c r="KV1" t="s">
        <v>100</v>
      </c>
      <c r="KW1" t="s">
        <v>207</v>
      </c>
      <c r="KX1" t="s">
        <v>175</v>
      </c>
      <c r="KY1" t="s">
        <v>219</v>
      </c>
      <c r="KZ1" t="s">
        <v>200</v>
      </c>
      <c r="LA1" t="s">
        <v>134</v>
      </c>
      <c r="LB1" t="s">
        <v>200</v>
      </c>
      <c r="LC1" t="s">
        <v>148</v>
      </c>
      <c r="LD1" t="s">
        <v>180</v>
      </c>
      <c r="LE1" t="s">
        <v>134</v>
      </c>
      <c r="LF1" t="s">
        <v>205</v>
      </c>
      <c r="LG1" t="s">
        <v>106</v>
      </c>
      <c r="LH1" t="s">
        <v>157</v>
      </c>
      <c r="LI1" t="s">
        <v>193</v>
      </c>
      <c r="LJ1" t="s">
        <v>185</v>
      </c>
      <c r="LK1" t="s">
        <v>199</v>
      </c>
      <c r="LL1" t="s">
        <v>164</v>
      </c>
      <c r="LM1" t="s">
        <v>172</v>
      </c>
      <c r="LN1" t="s">
        <v>214</v>
      </c>
      <c r="LO1" t="s">
        <v>192</v>
      </c>
      <c r="LP1" t="s">
        <v>175</v>
      </c>
      <c r="LQ1" t="s">
        <v>128</v>
      </c>
      <c r="LR1" t="s">
        <v>120</v>
      </c>
      <c r="LS1" t="s">
        <v>150</v>
      </c>
      <c r="LT1" t="s">
        <v>110</v>
      </c>
      <c r="LU1" t="s">
        <v>175</v>
      </c>
      <c r="LV1" t="s">
        <v>221</v>
      </c>
      <c r="LW1" t="s">
        <v>214</v>
      </c>
      <c r="LX1" t="s">
        <v>186</v>
      </c>
      <c r="LY1" t="s">
        <v>149</v>
      </c>
      <c r="LZ1" t="s">
        <v>222</v>
      </c>
      <c r="MA1" t="s">
        <v>197</v>
      </c>
      <c r="MB1" t="s">
        <v>158</v>
      </c>
      <c r="MC1" t="s">
        <v>199</v>
      </c>
      <c r="MD1" t="s">
        <v>161</v>
      </c>
      <c r="ME1" t="s">
        <v>128</v>
      </c>
      <c r="MF1" t="s">
        <v>177</v>
      </c>
      <c r="MG1" t="s">
        <v>165</v>
      </c>
      <c r="MH1" t="s">
        <v>162</v>
      </c>
      <c r="MI1" t="s">
        <v>213</v>
      </c>
      <c r="MJ1" t="s">
        <v>223</v>
      </c>
      <c r="MK1" t="s">
        <v>156</v>
      </c>
      <c r="ML1" t="s">
        <v>219</v>
      </c>
      <c r="MM1" t="s">
        <v>163</v>
      </c>
      <c r="MN1" t="s">
        <v>106</v>
      </c>
      <c r="MO1" t="s">
        <v>224</v>
      </c>
      <c r="MP1" t="s">
        <v>198</v>
      </c>
      <c r="MQ1" t="s">
        <v>127</v>
      </c>
      <c r="MR1" t="s">
        <v>191</v>
      </c>
      <c r="MS1" t="s">
        <v>179</v>
      </c>
      <c r="MT1" t="s">
        <v>165</v>
      </c>
      <c r="MU1" t="s">
        <v>154</v>
      </c>
      <c r="MV1" t="s">
        <v>149</v>
      </c>
      <c r="MW1" t="s">
        <v>196</v>
      </c>
      <c r="MX1" t="s">
        <v>208</v>
      </c>
      <c r="MY1" t="s">
        <v>146</v>
      </c>
      <c r="MZ1" t="s">
        <v>188</v>
      </c>
      <c r="NA1" t="s">
        <v>217</v>
      </c>
      <c r="NB1" t="s">
        <v>146</v>
      </c>
      <c r="NC1" t="s">
        <v>179</v>
      </c>
      <c r="ND1" t="s">
        <v>165</v>
      </c>
      <c r="NE1" t="s">
        <v>144</v>
      </c>
      <c r="NF1" t="s">
        <v>217</v>
      </c>
      <c r="NG1" t="s">
        <v>169</v>
      </c>
      <c r="NH1" t="s">
        <v>177</v>
      </c>
      <c r="NI1" t="s">
        <v>174</v>
      </c>
      <c r="NJ1" t="s">
        <v>156</v>
      </c>
      <c r="NK1" t="s">
        <v>110</v>
      </c>
      <c r="NL1" t="s">
        <v>191</v>
      </c>
      <c r="NM1" t="s">
        <v>133</v>
      </c>
      <c r="NN1" t="s">
        <v>93</v>
      </c>
      <c r="NO1" t="s">
        <v>100</v>
      </c>
      <c r="NP1" t="s">
        <v>175</v>
      </c>
      <c r="NQ1" t="s">
        <v>106</v>
      </c>
      <c r="NR1" t="s">
        <v>157</v>
      </c>
      <c r="NS1" t="s">
        <v>123</v>
      </c>
      <c r="NT1" t="s">
        <v>196</v>
      </c>
      <c r="NU1" t="s">
        <v>197</v>
      </c>
      <c r="NV1" t="s">
        <v>174</v>
      </c>
      <c r="NW1" t="s">
        <v>143</v>
      </c>
      <c r="NX1" t="s">
        <v>199</v>
      </c>
      <c r="NY1" t="s">
        <v>213</v>
      </c>
      <c r="NZ1" t="s">
        <v>207</v>
      </c>
      <c r="OA1" t="s">
        <v>149</v>
      </c>
      <c r="OB1" t="s">
        <v>203</v>
      </c>
      <c r="OC1" t="s">
        <v>184</v>
      </c>
      <c r="OD1" t="s">
        <v>157</v>
      </c>
      <c r="OE1" t="s">
        <v>144</v>
      </c>
      <c r="OF1" t="s">
        <v>205</v>
      </c>
      <c r="OG1" t="s">
        <v>128</v>
      </c>
      <c r="OH1" t="s">
        <v>123</v>
      </c>
      <c r="OI1" t="s">
        <v>155</v>
      </c>
      <c r="OJ1" t="s">
        <v>110</v>
      </c>
      <c r="OK1" t="s">
        <v>200</v>
      </c>
      <c r="OL1" t="s">
        <v>197</v>
      </c>
      <c r="OM1" t="s">
        <v>213</v>
      </c>
      <c r="ON1" t="s">
        <v>225</v>
      </c>
      <c r="OO1" t="s">
        <v>160</v>
      </c>
      <c r="OP1" t="s">
        <v>190</v>
      </c>
      <c r="OQ1" t="s">
        <v>213</v>
      </c>
      <c r="OR1" t="s">
        <v>191</v>
      </c>
      <c r="OS1" t="s">
        <v>198</v>
      </c>
      <c r="OT1" t="s">
        <v>134</v>
      </c>
      <c r="OU1" t="s">
        <v>185</v>
      </c>
      <c r="OV1" t="s">
        <v>226</v>
      </c>
      <c r="OW1" t="s">
        <v>169</v>
      </c>
      <c r="OX1" t="s">
        <v>185</v>
      </c>
      <c r="OY1" t="s">
        <v>177</v>
      </c>
      <c r="OZ1" t="s">
        <v>199</v>
      </c>
      <c r="PA1" t="s">
        <v>186</v>
      </c>
      <c r="PB1" t="s">
        <v>137</v>
      </c>
      <c r="PC1" t="s">
        <v>162</v>
      </c>
      <c r="PD1" t="s">
        <v>168</v>
      </c>
      <c r="PE1" t="s">
        <v>184</v>
      </c>
      <c r="PF1" t="s">
        <v>149</v>
      </c>
      <c r="PG1" t="s">
        <v>167</v>
      </c>
      <c r="PH1" t="s">
        <v>148</v>
      </c>
      <c r="PI1" t="s">
        <v>172</v>
      </c>
      <c r="PJ1" t="s">
        <v>200</v>
      </c>
      <c r="PK1" t="s">
        <v>221</v>
      </c>
      <c r="PL1" t="s">
        <v>184</v>
      </c>
      <c r="PM1" t="s">
        <v>215</v>
      </c>
      <c r="PN1" t="s">
        <v>160</v>
      </c>
      <c r="PO1" t="s">
        <v>194</v>
      </c>
      <c r="PP1" t="s">
        <v>196</v>
      </c>
      <c r="PQ1" t="s">
        <v>149</v>
      </c>
      <c r="PR1" t="s">
        <v>217</v>
      </c>
      <c r="PS1" t="s">
        <v>179</v>
      </c>
      <c r="PT1" t="s">
        <v>196</v>
      </c>
      <c r="PU1" t="s">
        <v>116</v>
      </c>
      <c r="PV1" t="s">
        <v>153</v>
      </c>
      <c r="PW1" t="s">
        <v>171</v>
      </c>
      <c r="PX1" t="s">
        <v>214</v>
      </c>
      <c r="PY1" t="s">
        <v>149</v>
      </c>
      <c r="PZ1" t="s">
        <v>152</v>
      </c>
      <c r="QA1" t="s">
        <v>130</v>
      </c>
      <c r="QB1" t="s">
        <v>207</v>
      </c>
      <c r="QC1" t="s">
        <v>193</v>
      </c>
      <c r="QD1" t="s">
        <v>226</v>
      </c>
      <c r="QE1" t="s">
        <v>154</v>
      </c>
      <c r="QF1" t="s">
        <v>119</v>
      </c>
      <c r="QG1" t="s">
        <v>217</v>
      </c>
      <c r="QH1" t="s">
        <v>119</v>
      </c>
      <c r="QI1" t="s">
        <v>171</v>
      </c>
      <c r="QJ1" t="s">
        <v>224</v>
      </c>
      <c r="QK1" t="s">
        <v>185</v>
      </c>
      <c r="QL1" t="s">
        <v>211</v>
      </c>
      <c r="QM1" t="s">
        <v>125</v>
      </c>
      <c r="QN1" t="s">
        <v>188</v>
      </c>
      <c r="QO1" t="s">
        <v>217</v>
      </c>
      <c r="QP1" t="s">
        <v>205</v>
      </c>
      <c r="QQ1" t="s">
        <v>175</v>
      </c>
      <c r="QR1" t="s">
        <v>223</v>
      </c>
      <c r="QS1" t="s">
        <v>167</v>
      </c>
      <c r="QT1" t="s">
        <v>137</v>
      </c>
      <c r="QU1" t="s">
        <v>100</v>
      </c>
      <c r="QV1" t="s">
        <v>146</v>
      </c>
      <c r="QW1" t="s">
        <v>207</v>
      </c>
      <c r="QX1" t="s">
        <v>151</v>
      </c>
      <c r="QY1" t="s">
        <v>200</v>
      </c>
      <c r="QZ1" t="s">
        <v>178</v>
      </c>
      <c r="RA1" t="s">
        <v>157</v>
      </c>
      <c r="RB1" t="s">
        <v>150</v>
      </c>
      <c r="RC1" t="s">
        <v>175</v>
      </c>
      <c r="RD1" t="s">
        <v>150</v>
      </c>
      <c r="RE1" t="s">
        <v>218</v>
      </c>
      <c r="RF1" t="s">
        <v>161</v>
      </c>
      <c r="RG1" t="s">
        <v>217</v>
      </c>
      <c r="RH1" t="s">
        <v>144</v>
      </c>
      <c r="RI1" t="s">
        <v>170</v>
      </c>
      <c r="RJ1" t="s">
        <v>154</v>
      </c>
      <c r="RK1" t="s">
        <v>213</v>
      </c>
      <c r="RL1" t="s">
        <v>202</v>
      </c>
      <c r="RM1" t="s">
        <v>133</v>
      </c>
      <c r="RN1" t="s">
        <v>202</v>
      </c>
      <c r="RO1" t="s">
        <v>185</v>
      </c>
      <c r="RP1" t="s">
        <v>217</v>
      </c>
      <c r="RQ1" t="s">
        <v>137</v>
      </c>
      <c r="RR1" t="s">
        <v>170</v>
      </c>
      <c r="RS1" t="s">
        <v>207</v>
      </c>
      <c r="RT1" t="s">
        <v>193</v>
      </c>
      <c r="RU1" t="s">
        <v>197</v>
      </c>
      <c r="RV1" t="s">
        <v>133</v>
      </c>
      <c r="RW1" t="s">
        <v>139</v>
      </c>
      <c r="RX1" t="s">
        <v>188</v>
      </c>
      <c r="RY1" t="s">
        <v>172</v>
      </c>
      <c r="RZ1" t="s">
        <v>207</v>
      </c>
      <c r="SA1" t="s">
        <v>220</v>
      </c>
      <c r="SB1" t="s">
        <v>189</v>
      </c>
      <c r="SC1" t="s">
        <v>123</v>
      </c>
      <c r="SD1" t="s">
        <v>134</v>
      </c>
      <c r="SE1" t="s">
        <v>187</v>
      </c>
      <c r="SF1" t="s">
        <v>213</v>
      </c>
      <c r="SG1" t="s">
        <v>139</v>
      </c>
    </row>
    <row r="2" spans="1:501" x14ac:dyDescent="0.45">
      <c r="A2" t="s">
        <v>84</v>
      </c>
      <c r="B2" t="s">
        <v>94</v>
      </c>
      <c r="C2" t="s">
        <v>101</v>
      </c>
      <c r="D2" t="s">
        <v>107</v>
      </c>
      <c r="E2" t="s">
        <v>101</v>
      </c>
      <c r="F2" t="s">
        <v>101</v>
      </c>
      <c r="G2" t="s">
        <v>117</v>
      </c>
      <c r="H2" t="s">
        <v>101</v>
      </c>
      <c r="I2" t="s">
        <v>94</v>
      </c>
      <c r="J2" t="s">
        <v>124</v>
      </c>
      <c r="K2" t="s">
        <v>107</v>
      </c>
      <c r="L2" t="s">
        <v>124</v>
      </c>
      <c r="M2" t="s">
        <v>94</v>
      </c>
      <c r="N2" t="s">
        <v>94</v>
      </c>
      <c r="O2" t="s">
        <v>101</v>
      </c>
      <c r="P2" t="s">
        <v>101</v>
      </c>
      <c r="Q2" t="s">
        <v>135</v>
      </c>
      <c r="R2" t="s">
        <v>138</v>
      </c>
      <c r="S2" t="s">
        <v>117</v>
      </c>
      <c r="T2" t="s">
        <v>101</v>
      </c>
      <c r="U2" t="s">
        <v>94</v>
      </c>
      <c r="V2" t="s">
        <v>124</v>
      </c>
      <c r="W2" t="s">
        <v>135</v>
      </c>
      <c r="X2" t="s">
        <v>94</v>
      </c>
      <c r="Y2" t="s">
        <v>124</v>
      </c>
      <c r="Z2" t="s">
        <v>135</v>
      </c>
      <c r="AA2" t="s">
        <v>117</v>
      </c>
      <c r="AB2" t="s">
        <v>94</v>
      </c>
      <c r="AC2" t="s">
        <v>94</v>
      </c>
      <c r="AD2" t="s">
        <v>101</v>
      </c>
      <c r="AE2" t="s">
        <v>135</v>
      </c>
      <c r="AF2" t="s">
        <v>94</v>
      </c>
      <c r="AG2" t="s">
        <v>101</v>
      </c>
      <c r="AH2" t="s">
        <v>124</v>
      </c>
      <c r="AI2" t="s">
        <v>117</v>
      </c>
      <c r="AJ2" t="s">
        <v>94</v>
      </c>
      <c r="AK2" t="s">
        <v>138</v>
      </c>
      <c r="AL2" t="s">
        <v>117</v>
      </c>
      <c r="AM2" t="s">
        <v>138</v>
      </c>
      <c r="AN2" t="s">
        <v>107</v>
      </c>
      <c r="AO2" t="s">
        <v>107</v>
      </c>
      <c r="AP2" t="s">
        <v>101</v>
      </c>
      <c r="AQ2" t="s">
        <v>135</v>
      </c>
      <c r="AR2" t="s">
        <v>138</v>
      </c>
      <c r="AS2" t="s">
        <v>138</v>
      </c>
      <c r="AT2" t="s">
        <v>107</v>
      </c>
      <c r="AU2" t="s">
        <v>101</v>
      </c>
      <c r="AV2" t="s">
        <v>117</v>
      </c>
      <c r="AW2" t="s">
        <v>117</v>
      </c>
      <c r="AX2" t="s">
        <v>101</v>
      </c>
      <c r="AY2" t="s">
        <v>135</v>
      </c>
      <c r="AZ2" t="s">
        <v>94</v>
      </c>
      <c r="BA2" t="s">
        <v>117</v>
      </c>
      <c r="BB2" t="s">
        <v>117</v>
      </c>
      <c r="BC2" t="s">
        <v>124</v>
      </c>
      <c r="BD2" t="s">
        <v>107</v>
      </c>
      <c r="BE2" t="s">
        <v>101</v>
      </c>
      <c r="BF2" t="s">
        <v>94</v>
      </c>
      <c r="BG2" t="s">
        <v>138</v>
      </c>
      <c r="BH2" t="s">
        <v>101</v>
      </c>
      <c r="BI2" t="s">
        <v>94</v>
      </c>
      <c r="BJ2" t="s">
        <v>117</v>
      </c>
      <c r="BK2" t="s">
        <v>135</v>
      </c>
      <c r="BL2" t="s">
        <v>117</v>
      </c>
      <c r="BM2" t="s">
        <v>101</v>
      </c>
      <c r="BN2" t="s">
        <v>124</v>
      </c>
      <c r="BO2" t="s">
        <v>94</v>
      </c>
      <c r="BP2" t="s">
        <v>135</v>
      </c>
      <c r="BQ2" t="s">
        <v>138</v>
      </c>
      <c r="BR2" t="s">
        <v>135</v>
      </c>
      <c r="BS2" t="s">
        <v>138</v>
      </c>
      <c r="BT2" t="s">
        <v>101</v>
      </c>
      <c r="BU2" t="s">
        <v>117</v>
      </c>
      <c r="BV2" t="s">
        <v>94</v>
      </c>
      <c r="BW2" t="s">
        <v>107</v>
      </c>
      <c r="BX2" t="s">
        <v>101</v>
      </c>
      <c r="BY2" t="s">
        <v>135</v>
      </c>
      <c r="BZ2" t="s">
        <v>107</v>
      </c>
      <c r="CA2" t="s">
        <v>138</v>
      </c>
      <c r="CB2" t="s">
        <v>94</v>
      </c>
      <c r="CC2" t="s">
        <v>107</v>
      </c>
      <c r="CD2" t="s">
        <v>94</v>
      </c>
      <c r="CE2" t="s">
        <v>138</v>
      </c>
      <c r="CF2" t="s">
        <v>117</v>
      </c>
      <c r="CG2" t="s">
        <v>101</v>
      </c>
      <c r="CH2" t="s">
        <v>138</v>
      </c>
      <c r="CI2" t="s">
        <v>94</v>
      </c>
      <c r="CJ2" t="s">
        <v>101</v>
      </c>
      <c r="CK2" t="s">
        <v>107</v>
      </c>
      <c r="CL2" t="s">
        <v>107</v>
      </c>
      <c r="CM2" t="s">
        <v>94</v>
      </c>
      <c r="CN2" t="s">
        <v>101</v>
      </c>
      <c r="CO2" t="s">
        <v>107</v>
      </c>
      <c r="CP2" t="s">
        <v>107</v>
      </c>
      <c r="CQ2" t="s">
        <v>107</v>
      </c>
      <c r="CR2" t="s">
        <v>107</v>
      </c>
      <c r="CS2" t="s">
        <v>107</v>
      </c>
      <c r="CT2" t="s">
        <v>135</v>
      </c>
      <c r="CU2" t="s">
        <v>107</v>
      </c>
      <c r="CV2" t="s">
        <v>94</v>
      </c>
      <c r="CW2" t="s">
        <v>107</v>
      </c>
      <c r="CX2" t="s">
        <v>117</v>
      </c>
      <c r="CY2" t="s">
        <v>124</v>
      </c>
      <c r="CZ2" t="s">
        <v>101</v>
      </c>
      <c r="DA2" t="s">
        <v>138</v>
      </c>
      <c r="DB2" t="s">
        <v>117</v>
      </c>
      <c r="DC2" t="s">
        <v>138</v>
      </c>
      <c r="DD2" t="s">
        <v>138</v>
      </c>
      <c r="DE2" t="s">
        <v>124</v>
      </c>
      <c r="DF2" t="s">
        <v>117</v>
      </c>
      <c r="DG2" t="s">
        <v>124</v>
      </c>
      <c r="DH2" t="s">
        <v>138</v>
      </c>
      <c r="DI2" t="s">
        <v>135</v>
      </c>
      <c r="DJ2" t="s">
        <v>101</v>
      </c>
      <c r="DK2" t="s">
        <v>101</v>
      </c>
      <c r="DL2" t="s">
        <v>135</v>
      </c>
      <c r="DM2" t="s">
        <v>135</v>
      </c>
      <c r="DN2" t="s">
        <v>94</v>
      </c>
      <c r="DO2" t="s">
        <v>94</v>
      </c>
      <c r="DP2" t="s">
        <v>135</v>
      </c>
      <c r="DQ2" t="s">
        <v>94</v>
      </c>
      <c r="DR2" t="s">
        <v>138</v>
      </c>
      <c r="DS2" t="s">
        <v>138</v>
      </c>
      <c r="DT2" t="s">
        <v>135</v>
      </c>
      <c r="DU2" t="s">
        <v>135</v>
      </c>
      <c r="DV2" t="s">
        <v>135</v>
      </c>
      <c r="DW2" t="s">
        <v>117</v>
      </c>
      <c r="DX2" t="s">
        <v>124</v>
      </c>
      <c r="DY2" t="s">
        <v>107</v>
      </c>
      <c r="DZ2" t="s">
        <v>138</v>
      </c>
      <c r="EA2" t="s">
        <v>124</v>
      </c>
      <c r="EB2" t="s">
        <v>124</v>
      </c>
      <c r="EC2" t="s">
        <v>117</v>
      </c>
      <c r="ED2" t="s">
        <v>101</v>
      </c>
      <c r="EE2" t="s">
        <v>117</v>
      </c>
      <c r="EF2" t="s">
        <v>135</v>
      </c>
      <c r="EG2" t="s">
        <v>124</v>
      </c>
      <c r="EH2" t="s">
        <v>124</v>
      </c>
      <c r="EI2" t="s">
        <v>94</v>
      </c>
      <c r="EJ2" t="s">
        <v>135</v>
      </c>
      <c r="EK2" t="s">
        <v>117</v>
      </c>
      <c r="EL2" t="s">
        <v>138</v>
      </c>
      <c r="EM2" t="s">
        <v>124</v>
      </c>
      <c r="EN2" t="s">
        <v>101</v>
      </c>
      <c r="EO2" t="s">
        <v>117</v>
      </c>
      <c r="EP2" t="s">
        <v>124</v>
      </c>
      <c r="EQ2" t="s">
        <v>135</v>
      </c>
      <c r="ER2" t="s">
        <v>101</v>
      </c>
      <c r="ES2" t="s">
        <v>94</v>
      </c>
      <c r="ET2" t="s">
        <v>117</v>
      </c>
      <c r="EU2" t="s">
        <v>124</v>
      </c>
      <c r="EV2" t="s">
        <v>135</v>
      </c>
      <c r="EW2" t="s">
        <v>138</v>
      </c>
      <c r="EX2" t="s">
        <v>117</v>
      </c>
      <c r="EY2" t="s">
        <v>117</v>
      </c>
      <c r="EZ2" t="s">
        <v>117</v>
      </c>
      <c r="FA2" t="s">
        <v>94</v>
      </c>
      <c r="FB2" t="s">
        <v>101</v>
      </c>
      <c r="FC2" t="s">
        <v>124</v>
      </c>
      <c r="FD2" t="s">
        <v>135</v>
      </c>
      <c r="FE2" t="s">
        <v>101</v>
      </c>
      <c r="FF2" t="s">
        <v>135</v>
      </c>
      <c r="FG2" t="s">
        <v>135</v>
      </c>
      <c r="FH2" t="s">
        <v>94</v>
      </c>
      <c r="FI2" t="s">
        <v>117</v>
      </c>
      <c r="FJ2" t="s">
        <v>101</v>
      </c>
      <c r="FK2" t="s">
        <v>117</v>
      </c>
      <c r="FL2" t="s">
        <v>138</v>
      </c>
      <c r="FM2" t="s">
        <v>94</v>
      </c>
      <c r="FN2" t="s">
        <v>101</v>
      </c>
      <c r="FO2" t="s">
        <v>107</v>
      </c>
      <c r="FP2" t="s">
        <v>117</v>
      </c>
      <c r="FQ2" t="s">
        <v>107</v>
      </c>
      <c r="FR2" t="s">
        <v>135</v>
      </c>
      <c r="FS2" t="s">
        <v>101</v>
      </c>
      <c r="FT2" t="s">
        <v>107</v>
      </c>
      <c r="FU2" t="s">
        <v>124</v>
      </c>
      <c r="FV2" t="s">
        <v>101</v>
      </c>
      <c r="FW2" t="s">
        <v>94</v>
      </c>
      <c r="FX2" t="s">
        <v>138</v>
      </c>
      <c r="FY2" t="s">
        <v>124</v>
      </c>
      <c r="FZ2" t="s">
        <v>117</v>
      </c>
      <c r="GA2" t="s">
        <v>138</v>
      </c>
      <c r="GB2" t="s">
        <v>101</v>
      </c>
      <c r="GC2" t="s">
        <v>94</v>
      </c>
      <c r="GD2" t="s">
        <v>101</v>
      </c>
      <c r="GE2" t="s">
        <v>94</v>
      </c>
      <c r="GF2" t="s">
        <v>135</v>
      </c>
      <c r="GG2" t="s">
        <v>135</v>
      </c>
      <c r="GH2" t="s">
        <v>107</v>
      </c>
      <c r="GI2" t="s">
        <v>107</v>
      </c>
      <c r="GJ2" t="s">
        <v>138</v>
      </c>
      <c r="GK2" t="s">
        <v>135</v>
      </c>
      <c r="GL2" t="s">
        <v>101</v>
      </c>
      <c r="GM2" t="s">
        <v>135</v>
      </c>
      <c r="GN2" t="s">
        <v>94</v>
      </c>
      <c r="GO2" t="s">
        <v>107</v>
      </c>
      <c r="GP2" t="s">
        <v>107</v>
      </c>
      <c r="GQ2" t="s">
        <v>117</v>
      </c>
      <c r="GR2" t="s">
        <v>124</v>
      </c>
      <c r="GS2" t="s">
        <v>107</v>
      </c>
      <c r="GT2" t="s">
        <v>135</v>
      </c>
      <c r="GU2" t="s">
        <v>124</v>
      </c>
      <c r="GV2" t="s">
        <v>107</v>
      </c>
      <c r="GW2" t="s">
        <v>138</v>
      </c>
      <c r="GX2" t="s">
        <v>101</v>
      </c>
      <c r="GY2" t="s">
        <v>138</v>
      </c>
      <c r="GZ2" t="s">
        <v>101</v>
      </c>
      <c r="HA2" t="s">
        <v>107</v>
      </c>
      <c r="HB2" t="s">
        <v>138</v>
      </c>
      <c r="HC2" t="s">
        <v>94</v>
      </c>
      <c r="HD2" t="s">
        <v>107</v>
      </c>
      <c r="HE2" t="s">
        <v>135</v>
      </c>
      <c r="HF2" t="s">
        <v>124</v>
      </c>
      <c r="HG2" t="s">
        <v>94</v>
      </c>
      <c r="HH2" t="s">
        <v>94</v>
      </c>
      <c r="HI2" t="s">
        <v>101</v>
      </c>
      <c r="HJ2" t="s">
        <v>94</v>
      </c>
      <c r="HK2" t="s">
        <v>101</v>
      </c>
      <c r="HL2" t="s">
        <v>94</v>
      </c>
      <c r="HM2" t="s">
        <v>117</v>
      </c>
      <c r="HN2" t="s">
        <v>107</v>
      </c>
      <c r="HO2" t="s">
        <v>117</v>
      </c>
      <c r="HP2" t="s">
        <v>117</v>
      </c>
      <c r="HQ2" t="s">
        <v>138</v>
      </c>
      <c r="HR2" t="s">
        <v>124</v>
      </c>
      <c r="HS2" t="s">
        <v>135</v>
      </c>
      <c r="HT2" t="s">
        <v>117</v>
      </c>
      <c r="HU2" t="s">
        <v>124</v>
      </c>
      <c r="HV2" t="s">
        <v>124</v>
      </c>
      <c r="HW2" t="s">
        <v>101</v>
      </c>
      <c r="HX2" t="s">
        <v>117</v>
      </c>
      <c r="HY2" t="s">
        <v>135</v>
      </c>
      <c r="HZ2" t="s">
        <v>101</v>
      </c>
      <c r="IA2" t="s">
        <v>94</v>
      </c>
      <c r="IB2" t="s">
        <v>94</v>
      </c>
      <c r="IC2" t="s">
        <v>138</v>
      </c>
      <c r="ID2" t="s">
        <v>138</v>
      </c>
      <c r="IE2" t="s">
        <v>107</v>
      </c>
      <c r="IF2" t="s">
        <v>135</v>
      </c>
      <c r="IG2" t="s">
        <v>107</v>
      </c>
      <c r="IH2" t="s">
        <v>94</v>
      </c>
      <c r="II2" t="s">
        <v>101</v>
      </c>
      <c r="IJ2" t="s">
        <v>94</v>
      </c>
      <c r="IK2" t="s">
        <v>107</v>
      </c>
      <c r="IL2" t="s">
        <v>107</v>
      </c>
      <c r="IM2" t="s">
        <v>117</v>
      </c>
      <c r="IN2" t="s">
        <v>138</v>
      </c>
      <c r="IO2" t="s">
        <v>107</v>
      </c>
      <c r="IP2" t="s">
        <v>117</v>
      </c>
      <c r="IQ2" t="s">
        <v>124</v>
      </c>
      <c r="IR2" t="s">
        <v>124</v>
      </c>
      <c r="IS2" t="s">
        <v>124</v>
      </c>
      <c r="IT2" t="s">
        <v>124</v>
      </c>
      <c r="IU2" t="s">
        <v>124</v>
      </c>
      <c r="IV2" t="s">
        <v>124</v>
      </c>
      <c r="IW2" t="s">
        <v>124</v>
      </c>
      <c r="IX2" t="s">
        <v>101</v>
      </c>
      <c r="IY2" t="s">
        <v>101</v>
      </c>
      <c r="IZ2" t="s">
        <v>124</v>
      </c>
      <c r="JA2" t="s">
        <v>107</v>
      </c>
      <c r="JB2" t="s">
        <v>101</v>
      </c>
      <c r="JC2" t="s">
        <v>117</v>
      </c>
      <c r="JD2" t="s">
        <v>117</v>
      </c>
      <c r="JE2" t="s">
        <v>107</v>
      </c>
      <c r="JF2" t="s">
        <v>101</v>
      </c>
      <c r="JG2" t="s">
        <v>138</v>
      </c>
      <c r="JH2" t="s">
        <v>107</v>
      </c>
      <c r="JI2" t="s">
        <v>138</v>
      </c>
      <c r="JJ2" t="s">
        <v>138</v>
      </c>
      <c r="JK2" t="s">
        <v>107</v>
      </c>
      <c r="JL2" t="s">
        <v>101</v>
      </c>
      <c r="JM2" t="s">
        <v>101</v>
      </c>
      <c r="JN2" t="s">
        <v>107</v>
      </c>
      <c r="JO2" t="s">
        <v>101</v>
      </c>
      <c r="JP2" t="s">
        <v>135</v>
      </c>
      <c r="JQ2" t="s">
        <v>117</v>
      </c>
      <c r="JR2" t="s">
        <v>94</v>
      </c>
      <c r="JS2" t="s">
        <v>135</v>
      </c>
      <c r="JT2" t="s">
        <v>94</v>
      </c>
      <c r="JU2" t="s">
        <v>107</v>
      </c>
      <c r="JV2" t="s">
        <v>101</v>
      </c>
      <c r="JW2" t="s">
        <v>135</v>
      </c>
      <c r="JX2" t="s">
        <v>135</v>
      </c>
      <c r="JY2" t="s">
        <v>138</v>
      </c>
      <c r="JZ2" t="s">
        <v>107</v>
      </c>
      <c r="KA2" t="s">
        <v>94</v>
      </c>
      <c r="KB2" t="s">
        <v>124</v>
      </c>
      <c r="KC2" t="s">
        <v>101</v>
      </c>
      <c r="KD2" t="s">
        <v>135</v>
      </c>
      <c r="KE2" t="s">
        <v>94</v>
      </c>
      <c r="KF2" t="s">
        <v>135</v>
      </c>
      <c r="KG2" t="s">
        <v>117</v>
      </c>
      <c r="KH2" t="s">
        <v>135</v>
      </c>
      <c r="KI2" t="s">
        <v>138</v>
      </c>
      <c r="KJ2" t="s">
        <v>135</v>
      </c>
      <c r="KK2" t="s">
        <v>135</v>
      </c>
      <c r="KL2" t="s">
        <v>117</v>
      </c>
      <c r="KM2" t="s">
        <v>107</v>
      </c>
      <c r="KN2" t="s">
        <v>135</v>
      </c>
      <c r="KO2" t="s">
        <v>107</v>
      </c>
      <c r="KP2" t="s">
        <v>101</v>
      </c>
      <c r="KQ2" t="s">
        <v>124</v>
      </c>
      <c r="KR2" t="s">
        <v>124</v>
      </c>
      <c r="KS2" t="s">
        <v>101</v>
      </c>
      <c r="KT2" t="s">
        <v>135</v>
      </c>
      <c r="KU2" t="s">
        <v>94</v>
      </c>
      <c r="KV2" t="s">
        <v>124</v>
      </c>
      <c r="KW2" t="s">
        <v>117</v>
      </c>
      <c r="KX2" t="s">
        <v>94</v>
      </c>
      <c r="KY2" t="s">
        <v>138</v>
      </c>
      <c r="KZ2" t="s">
        <v>124</v>
      </c>
      <c r="LA2" t="s">
        <v>94</v>
      </c>
      <c r="LB2" t="s">
        <v>135</v>
      </c>
      <c r="LC2" t="s">
        <v>101</v>
      </c>
      <c r="LD2" t="s">
        <v>124</v>
      </c>
      <c r="LE2" t="s">
        <v>135</v>
      </c>
      <c r="LF2" t="s">
        <v>135</v>
      </c>
      <c r="LG2" t="s">
        <v>101</v>
      </c>
      <c r="LH2" t="s">
        <v>117</v>
      </c>
      <c r="LI2" t="s">
        <v>94</v>
      </c>
      <c r="LJ2" t="s">
        <v>107</v>
      </c>
      <c r="LK2" t="s">
        <v>124</v>
      </c>
      <c r="LL2" t="s">
        <v>117</v>
      </c>
      <c r="LM2" t="s">
        <v>138</v>
      </c>
      <c r="LN2" t="s">
        <v>101</v>
      </c>
      <c r="LO2" t="s">
        <v>94</v>
      </c>
      <c r="LP2" t="s">
        <v>117</v>
      </c>
      <c r="LQ2" t="s">
        <v>94</v>
      </c>
      <c r="LR2" t="s">
        <v>94</v>
      </c>
      <c r="LS2" t="s">
        <v>101</v>
      </c>
      <c r="LT2" t="s">
        <v>101</v>
      </c>
      <c r="LU2" t="s">
        <v>138</v>
      </c>
      <c r="LV2" t="s">
        <v>124</v>
      </c>
      <c r="LW2" t="s">
        <v>117</v>
      </c>
      <c r="LX2" t="s">
        <v>124</v>
      </c>
      <c r="LY2" t="s">
        <v>135</v>
      </c>
      <c r="LZ2" t="s">
        <v>94</v>
      </c>
      <c r="MA2" t="s">
        <v>124</v>
      </c>
      <c r="MB2" t="s">
        <v>94</v>
      </c>
      <c r="MC2" t="s">
        <v>124</v>
      </c>
      <c r="MD2" t="s">
        <v>94</v>
      </c>
      <c r="ME2" t="s">
        <v>94</v>
      </c>
      <c r="MF2" t="s">
        <v>107</v>
      </c>
      <c r="MG2" t="s">
        <v>117</v>
      </c>
      <c r="MH2" t="s">
        <v>117</v>
      </c>
      <c r="MI2" t="s">
        <v>138</v>
      </c>
      <c r="MJ2" t="s">
        <v>94</v>
      </c>
      <c r="MK2" t="s">
        <v>94</v>
      </c>
      <c r="ML2" t="s">
        <v>117</v>
      </c>
      <c r="MM2" t="s">
        <v>107</v>
      </c>
      <c r="MN2" t="s">
        <v>138</v>
      </c>
      <c r="MO2" t="s">
        <v>117</v>
      </c>
      <c r="MP2" t="s">
        <v>117</v>
      </c>
      <c r="MQ2" t="s">
        <v>94</v>
      </c>
      <c r="MR2" t="s">
        <v>101</v>
      </c>
      <c r="MS2" t="s">
        <v>101</v>
      </c>
      <c r="MT2" t="s">
        <v>117</v>
      </c>
      <c r="MU2" t="s">
        <v>117</v>
      </c>
      <c r="MV2" t="s">
        <v>107</v>
      </c>
      <c r="MW2" t="s">
        <v>117</v>
      </c>
      <c r="MX2" t="s">
        <v>101</v>
      </c>
      <c r="MY2" t="s">
        <v>101</v>
      </c>
      <c r="MZ2" t="s">
        <v>135</v>
      </c>
      <c r="NA2" t="s">
        <v>101</v>
      </c>
      <c r="NB2" t="s">
        <v>107</v>
      </c>
      <c r="NC2" t="s">
        <v>107</v>
      </c>
      <c r="ND2" t="s">
        <v>117</v>
      </c>
      <c r="NE2" t="s">
        <v>117</v>
      </c>
      <c r="NF2" t="s">
        <v>101</v>
      </c>
      <c r="NG2" t="s">
        <v>101</v>
      </c>
      <c r="NH2" t="s">
        <v>107</v>
      </c>
      <c r="NI2" t="s">
        <v>135</v>
      </c>
      <c r="NJ2" t="s">
        <v>94</v>
      </c>
      <c r="NK2" t="s">
        <v>101</v>
      </c>
      <c r="NL2" t="s">
        <v>124</v>
      </c>
      <c r="NM2" t="s">
        <v>117</v>
      </c>
      <c r="NN2" t="s">
        <v>135</v>
      </c>
      <c r="NO2" t="s">
        <v>117</v>
      </c>
      <c r="NP2" t="s">
        <v>107</v>
      </c>
      <c r="NQ2" t="s">
        <v>138</v>
      </c>
      <c r="NR2" t="s">
        <v>138</v>
      </c>
      <c r="NS2" t="s">
        <v>138</v>
      </c>
      <c r="NT2" t="s">
        <v>94</v>
      </c>
      <c r="NU2" t="s">
        <v>138</v>
      </c>
      <c r="NV2" t="s">
        <v>138</v>
      </c>
      <c r="NW2" t="s">
        <v>107</v>
      </c>
      <c r="NX2" t="s">
        <v>124</v>
      </c>
      <c r="NY2" t="s">
        <v>94</v>
      </c>
      <c r="NZ2" t="s">
        <v>101</v>
      </c>
      <c r="OA2" t="s">
        <v>135</v>
      </c>
      <c r="OB2" t="s">
        <v>107</v>
      </c>
      <c r="OC2" t="s">
        <v>94</v>
      </c>
      <c r="OD2" t="s">
        <v>117</v>
      </c>
      <c r="OE2" t="s">
        <v>135</v>
      </c>
      <c r="OF2" t="s">
        <v>138</v>
      </c>
      <c r="OG2" t="s">
        <v>107</v>
      </c>
      <c r="OH2" t="s">
        <v>94</v>
      </c>
      <c r="OI2" t="s">
        <v>117</v>
      </c>
      <c r="OJ2" t="s">
        <v>94</v>
      </c>
      <c r="OK2" t="s">
        <v>135</v>
      </c>
      <c r="OL2" t="s">
        <v>117</v>
      </c>
      <c r="OM2" t="s">
        <v>117</v>
      </c>
      <c r="ON2" t="s">
        <v>101</v>
      </c>
      <c r="OO2" t="s">
        <v>124</v>
      </c>
      <c r="OP2" t="s">
        <v>135</v>
      </c>
      <c r="OQ2" t="s">
        <v>135</v>
      </c>
      <c r="OR2" t="s">
        <v>107</v>
      </c>
      <c r="OS2" t="s">
        <v>124</v>
      </c>
      <c r="OT2" t="s">
        <v>138</v>
      </c>
      <c r="OU2" t="s">
        <v>107</v>
      </c>
      <c r="OV2" t="s">
        <v>135</v>
      </c>
      <c r="OW2" t="s">
        <v>135</v>
      </c>
      <c r="OX2" t="s">
        <v>135</v>
      </c>
      <c r="OY2" t="s">
        <v>124</v>
      </c>
      <c r="OZ2" t="s">
        <v>117</v>
      </c>
      <c r="PA2" t="s">
        <v>101</v>
      </c>
      <c r="PB2" t="s">
        <v>94</v>
      </c>
      <c r="PC2" t="s">
        <v>101</v>
      </c>
      <c r="PD2" t="s">
        <v>101</v>
      </c>
      <c r="PE2" t="s">
        <v>107</v>
      </c>
      <c r="PF2" t="s">
        <v>94</v>
      </c>
      <c r="PG2" t="s">
        <v>101</v>
      </c>
      <c r="PH2" t="s">
        <v>135</v>
      </c>
      <c r="PI2" t="s">
        <v>138</v>
      </c>
      <c r="PJ2" t="s">
        <v>138</v>
      </c>
      <c r="PK2" t="s">
        <v>135</v>
      </c>
      <c r="PL2" t="s">
        <v>117</v>
      </c>
      <c r="PM2" t="s">
        <v>135</v>
      </c>
      <c r="PN2" t="s">
        <v>101</v>
      </c>
      <c r="PO2" t="s">
        <v>94</v>
      </c>
      <c r="PP2" t="s">
        <v>94</v>
      </c>
      <c r="PQ2" t="s">
        <v>117</v>
      </c>
      <c r="PR2" t="s">
        <v>138</v>
      </c>
      <c r="PS2" t="s">
        <v>101</v>
      </c>
      <c r="PT2" t="s">
        <v>107</v>
      </c>
      <c r="PU2" t="s">
        <v>94</v>
      </c>
      <c r="PV2" t="s">
        <v>135</v>
      </c>
      <c r="PW2" t="s">
        <v>124</v>
      </c>
      <c r="PX2" t="s">
        <v>117</v>
      </c>
      <c r="PY2" t="s">
        <v>117</v>
      </c>
      <c r="PZ2" t="s">
        <v>101</v>
      </c>
      <c r="QA2" t="s">
        <v>107</v>
      </c>
      <c r="QB2" t="s">
        <v>101</v>
      </c>
      <c r="QC2" t="s">
        <v>101</v>
      </c>
      <c r="QD2" t="s">
        <v>107</v>
      </c>
      <c r="QE2" t="s">
        <v>138</v>
      </c>
      <c r="QF2" t="s">
        <v>138</v>
      </c>
      <c r="QG2" t="s">
        <v>94</v>
      </c>
      <c r="QH2" t="s">
        <v>135</v>
      </c>
      <c r="QI2" t="s">
        <v>124</v>
      </c>
      <c r="QJ2" t="s">
        <v>101</v>
      </c>
      <c r="QK2" t="s">
        <v>138</v>
      </c>
      <c r="QL2" t="s">
        <v>117</v>
      </c>
      <c r="QM2" t="s">
        <v>94</v>
      </c>
      <c r="QN2" t="s">
        <v>117</v>
      </c>
      <c r="QO2" t="s">
        <v>138</v>
      </c>
      <c r="QP2" t="s">
        <v>138</v>
      </c>
      <c r="QQ2" t="s">
        <v>117</v>
      </c>
      <c r="QR2" t="s">
        <v>94</v>
      </c>
      <c r="QS2" t="s">
        <v>135</v>
      </c>
      <c r="QT2" t="s">
        <v>94</v>
      </c>
      <c r="QU2" t="s">
        <v>94</v>
      </c>
      <c r="QV2" t="s">
        <v>138</v>
      </c>
      <c r="QW2" t="s">
        <v>138</v>
      </c>
      <c r="QX2" t="s">
        <v>138</v>
      </c>
      <c r="QY2" t="s">
        <v>94</v>
      </c>
      <c r="QZ2" t="s">
        <v>107</v>
      </c>
      <c r="RA2" t="s">
        <v>124</v>
      </c>
      <c r="RB2" t="s">
        <v>138</v>
      </c>
      <c r="RC2" t="s">
        <v>117</v>
      </c>
      <c r="RD2" t="s">
        <v>135</v>
      </c>
      <c r="RE2" t="s">
        <v>135</v>
      </c>
      <c r="RF2" t="s">
        <v>138</v>
      </c>
      <c r="RG2" t="s">
        <v>135</v>
      </c>
      <c r="RH2" t="s">
        <v>124</v>
      </c>
      <c r="RI2" t="s">
        <v>138</v>
      </c>
      <c r="RJ2" t="s">
        <v>101</v>
      </c>
      <c r="RK2" t="s">
        <v>94</v>
      </c>
      <c r="RL2" t="s">
        <v>138</v>
      </c>
      <c r="RM2" t="s">
        <v>135</v>
      </c>
      <c r="RN2" t="s">
        <v>124</v>
      </c>
      <c r="RO2" t="s">
        <v>107</v>
      </c>
      <c r="RP2" t="s">
        <v>107</v>
      </c>
      <c r="RQ2" t="s">
        <v>135</v>
      </c>
      <c r="RR2" t="s">
        <v>138</v>
      </c>
      <c r="RS2" t="s">
        <v>135</v>
      </c>
      <c r="RT2" t="s">
        <v>94</v>
      </c>
      <c r="RU2" t="s">
        <v>107</v>
      </c>
      <c r="RV2" t="s">
        <v>107</v>
      </c>
      <c r="RW2" t="s">
        <v>117</v>
      </c>
      <c r="RX2" t="s">
        <v>124</v>
      </c>
      <c r="RY2" t="s">
        <v>101</v>
      </c>
      <c r="RZ2" t="s">
        <v>107</v>
      </c>
      <c r="SA2" t="s">
        <v>135</v>
      </c>
      <c r="SB2" t="s">
        <v>117</v>
      </c>
      <c r="SC2" t="s">
        <v>117</v>
      </c>
      <c r="SD2" t="s">
        <v>101</v>
      </c>
      <c r="SE2" t="s">
        <v>124</v>
      </c>
      <c r="SF2" t="s">
        <v>94</v>
      </c>
      <c r="SG2" t="s">
        <v>135</v>
      </c>
    </row>
    <row r="3" spans="1:501" x14ac:dyDescent="0.45">
      <c r="A3" t="s">
        <v>85</v>
      </c>
      <c r="B3" t="s">
        <v>95</v>
      </c>
      <c r="C3" t="s">
        <v>102</v>
      </c>
      <c r="D3" t="s">
        <v>108</v>
      </c>
      <c r="E3" t="s">
        <v>95</v>
      </c>
      <c r="F3" t="s">
        <v>113</v>
      </c>
      <c r="G3" t="s">
        <v>95</v>
      </c>
      <c r="H3" t="s">
        <v>113</v>
      </c>
      <c r="I3" t="s">
        <v>121</v>
      </c>
      <c r="J3" t="s">
        <v>113</v>
      </c>
      <c r="K3" t="s">
        <v>108</v>
      </c>
      <c r="L3" t="s">
        <v>95</v>
      </c>
      <c r="M3" t="s">
        <v>121</v>
      </c>
      <c r="N3" t="s">
        <v>129</v>
      </c>
      <c r="O3" t="s">
        <v>131</v>
      </c>
      <c r="P3" t="s">
        <v>121</v>
      </c>
      <c r="Q3" t="s">
        <v>121</v>
      </c>
      <c r="R3" t="s">
        <v>131</v>
      </c>
      <c r="S3" t="s">
        <v>131</v>
      </c>
      <c r="T3" t="s">
        <v>142</v>
      </c>
      <c r="U3" t="s">
        <v>142</v>
      </c>
      <c r="V3" t="s">
        <v>145</v>
      </c>
      <c r="W3" t="s">
        <v>102</v>
      </c>
      <c r="X3" t="s">
        <v>147</v>
      </c>
      <c r="Y3" t="s">
        <v>95</v>
      </c>
      <c r="Z3" t="s">
        <v>102</v>
      </c>
      <c r="AA3" t="s">
        <v>121</v>
      </c>
      <c r="AB3" t="s">
        <v>142</v>
      </c>
      <c r="AC3" t="s">
        <v>108</v>
      </c>
      <c r="AD3" t="s">
        <v>147</v>
      </c>
      <c r="AE3" t="s">
        <v>121</v>
      </c>
      <c r="AF3" t="s">
        <v>129</v>
      </c>
      <c r="AG3" t="s">
        <v>129</v>
      </c>
      <c r="AH3" t="s">
        <v>108</v>
      </c>
      <c r="AI3" t="s">
        <v>131</v>
      </c>
      <c r="AJ3" t="s">
        <v>121</v>
      </c>
      <c r="AK3" t="s">
        <v>102</v>
      </c>
      <c r="AL3" t="s">
        <v>121</v>
      </c>
      <c r="AM3" t="s">
        <v>108</v>
      </c>
      <c r="AN3" t="s">
        <v>145</v>
      </c>
      <c r="AO3" t="s">
        <v>121</v>
      </c>
      <c r="AP3" t="s">
        <v>108</v>
      </c>
      <c r="AQ3" t="s">
        <v>147</v>
      </c>
      <c r="AR3" t="s">
        <v>147</v>
      </c>
      <c r="AS3" t="s">
        <v>129</v>
      </c>
      <c r="AT3" t="s">
        <v>95</v>
      </c>
      <c r="AU3" t="s">
        <v>129</v>
      </c>
      <c r="AV3" t="s">
        <v>113</v>
      </c>
      <c r="AW3" t="s">
        <v>147</v>
      </c>
      <c r="AX3" t="s">
        <v>108</v>
      </c>
      <c r="AY3" t="s">
        <v>147</v>
      </c>
      <c r="AZ3" t="s">
        <v>102</v>
      </c>
      <c r="BA3" t="s">
        <v>95</v>
      </c>
      <c r="BB3" t="s">
        <v>129</v>
      </c>
      <c r="BC3" t="s">
        <v>129</v>
      </c>
      <c r="BD3" t="s">
        <v>142</v>
      </c>
      <c r="BE3" t="s">
        <v>145</v>
      </c>
      <c r="BF3" t="s">
        <v>142</v>
      </c>
      <c r="BG3" t="s">
        <v>95</v>
      </c>
      <c r="BH3" t="s">
        <v>108</v>
      </c>
      <c r="BI3" t="s">
        <v>147</v>
      </c>
      <c r="BJ3" t="s">
        <v>121</v>
      </c>
      <c r="BK3" t="s">
        <v>102</v>
      </c>
      <c r="BL3" t="s">
        <v>129</v>
      </c>
      <c r="BM3" t="s">
        <v>145</v>
      </c>
      <c r="BN3" t="s">
        <v>131</v>
      </c>
      <c r="BO3" t="s">
        <v>145</v>
      </c>
      <c r="BP3" t="s">
        <v>113</v>
      </c>
      <c r="BQ3" t="s">
        <v>95</v>
      </c>
      <c r="BR3" t="s">
        <v>129</v>
      </c>
      <c r="BS3" t="s">
        <v>147</v>
      </c>
      <c r="BT3" t="s">
        <v>95</v>
      </c>
      <c r="BU3" t="s">
        <v>102</v>
      </c>
      <c r="BV3" t="s">
        <v>147</v>
      </c>
      <c r="BW3" t="s">
        <v>145</v>
      </c>
      <c r="BX3" t="s">
        <v>129</v>
      </c>
      <c r="BY3" t="s">
        <v>95</v>
      </c>
      <c r="BZ3" t="s">
        <v>147</v>
      </c>
      <c r="CA3" t="s">
        <v>142</v>
      </c>
      <c r="CB3" t="s">
        <v>145</v>
      </c>
      <c r="CC3" t="s">
        <v>108</v>
      </c>
      <c r="CD3" t="s">
        <v>131</v>
      </c>
      <c r="CE3" t="s">
        <v>147</v>
      </c>
      <c r="CF3" t="s">
        <v>113</v>
      </c>
      <c r="CG3" t="s">
        <v>113</v>
      </c>
      <c r="CH3" t="s">
        <v>129</v>
      </c>
      <c r="CI3" t="s">
        <v>129</v>
      </c>
      <c r="CJ3" t="s">
        <v>131</v>
      </c>
      <c r="CK3" t="s">
        <v>129</v>
      </c>
      <c r="CL3" t="s">
        <v>147</v>
      </c>
      <c r="CM3" t="s">
        <v>145</v>
      </c>
      <c r="CN3" t="s">
        <v>102</v>
      </c>
      <c r="CO3" t="s">
        <v>108</v>
      </c>
      <c r="CP3" t="s">
        <v>95</v>
      </c>
      <c r="CQ3" t="s">
        <v>121</v>
      </c>
      <c r="CR3" t="s">
        <v>102</v>
      </c>
      <c r="CS3" t="s">
        <v>131</v>
      </c>
      <c r="CT3" t="s">
        <v>113</v>
      </c>
      <c r="CU3" t="s">
        <v>131</v>
      </c>
      <c r="CV3" t="s">
        <v>147</v>
      </c>
      <c r="CW3" t="s">
        <v>147</v>
      </c>
      <c r="CX3" t="s">
        <v>113</v>
      </c>
      <c r="CY3" t="s">
        <v>142</v>
      </c>
      <c r="CZ3" t="s">
        <v>131</v>
      </c>
      <c r="DA3" t="s">
        <v>95</v>
      </c>
      <c r="DB3" t="s">
        <v>131</v>
      </c>
      <c r="DC3" t="s">
        <v>102</v>
      </c>
      <c r="DD3" t="s">
        <v>113</v>
      </c>
      <c r="DE3" t="s">
        <v>147</v>
      </c>
      <c r="DF3" t="s">
        <v>147</v>
      </c>
      <c r="DG3" t="s">
        <v>113</v>
      </c>
      <c r="DH3" t="s">
        <v>131</v>
      </c>
      <c r="DI3" t="s">
        <v>121</v>
      </c>
      <c r="DJ3" t="s">
        <v>95</v>
      </c>
      <c r="DK3" t="s">
        <v>131</v>
      </c>
      <c r="DL3" t="s">
        <v>108</v>
      </c>
      <c r="DM3" t="s">
        <v>129</v>
      </c>
      <c r="DN3" t="s">
        <v>131</v>
      </c>
      <c r="DO3" t="s">
        <v>121</v>
      </c>
      <c r="DP3" t="s">
        <v>102</v>
      </c>
      <c r="DQ3" t="s">
        <v>129</v>
      </c>
      <c r="DR3" t="s">
        <v>147</v>
      </c>
      <c r="DS3" t="s">
        <v>102</v>
      </c>
      <c r="DT3" t="s">
        <v>108</v>
      </c>
      <c r="DU3" t="s">
        <v>102</v>
      </c>
      <c r="DV3" t="s">
        <v>95</v>
      </c>
      <c r="DW3" t="s">
        <v>102</v>
      </c>
      <c r="DX3" t="s">
        <v>95</v>
      </c>
      <c r="DY3" t="s">
        <v>113</v>
      </c>
      <c r="DZ3" t="s">
        <v>121</v>
      </c>
      <c r="EA3" t="s">
        <v>102</v>
      </c>
      <c r="EB3" t="s">
        <v>131</v>
      </c>
      <c r="EC3" t="s">
        <v>142</v>
      </c>
      <c r="ED3" t="s">
        <v>145</v>
      </c>
      <c r="EE3" t="s">
        <v>121</v>
      </c>
      <c r="EF3" t="s">
        <v>145</v>
      </c>
      <c r="EG3" t="s">
        <v>142</v>
      </c>
      <c r="EH3" t="s">
        <v>121</v>
      </c>
      <c r="EI3" t="s">
        <v>108</v>
      </c>
      <c r="EJ3" t="s">
        <v>129</v>
      </c>
      <c r="EK3" t="s">
        <v>147</v>
      </c>
      <c r="EL3" t="s">
        <v>147</v>
      </c>
      <c r="EM3" t="s">
        <v>121</v>
      </c>
      <c r="EN3" t="s">
        <v>131</v>
      </c>
      <c r="EO3" t="s">
        <v>131</v>
      </c>
      <c r="EP3" t="s">
        <v>102</v>
      </c>
      <c r="EQ3" t="s">
        <v>131</v>
      </c>
      <c r="ER3" t="s">
        <v>142</v>
      </c>
      <c r="ES3" t="s">
        <v>108</v>
      </c>
      <c r="ET3" t="s">
        <v>147</v>
      </c>
      <c r="EU3" t="s">
        <v>95</v>
      </c>
      <c r="EV3" t="s">
        <v>142</v>
      </c>
      <c r="EW3" t="s">
        <v>131</v>
      </c>
      <c r="EX3" t="s">
        <v>121</v>
      </c>
      <c r="EY3" t="s">
        <v>95</v>
      </c>
      <c r="EZ3" t="s">
        <v>131</v>
      </c>
      <c r="FA3" t="s">
        <v>131</v>
      </c>
      <c r="FB3" t="s">
        <v>145</v>
      </c>
      <c r="FC3" t="s">
        <v>95</v>
      </c>
      <c r="FD3" t="s">
        <v>113</v>
      </c>
      <c r="FE3" t="s">
        <v>129</v>
      </c>
      <c r="FF3" t="s">
        <v>102</v>
      </c>
      <c r="FG3" t="s">
        <v>102</v>
      </c>
      <c r="FH3" t="s">
        <v>95</v>
      </c>
      <c r="FI3" t="s">
        <v>113</v>
      </c>
      <c r="FJ3" t="s">
        <v>129</v>
      </c>
      <c r="FK3" t="s">
        <v>147</v>
      </c>
      <c r="FL3" t="s">
        <v>121</v>
      </c>
      <c r="FM3" t="s">
        <v>131</v>
      </c>
      <c r="FN3" t="s">
        <v>142</v>
      </c>
      <c r="FO3" t="s">
        <v>95</v>
      </c>
      <c r="FP3" t="s">
        <v>129</v>
      </c>
      <c r="FQ3" t="s">
        <v>108</v>
      </c>
      <c r="FR3" t="s">
        <v>121</v>
      </c>
      <c r="FS3" t="s">
        <v>145</v>
      </c>
      <c r="FT3" t="s">
        <v>145</v>
      </c>
      <c r="FU3" t="s">
        <v>102</v>
      </c>
      <c r="FV3" t="s">
        <v>121</v>
      </c>
      <c r="FW3" t="s">
        <v>147</v>
      </c>
      <c r="FX3" t="s">
        <v>113</v>
      </c>
      <c r="FY3" t="s">
        <v>121</v>
      </c>
      <c r="FZ3" t="s">
        <v>121</v>
      </c>
      <c r="GA3" t="s">
        <v>102</v>
      </c>
      <c r="GB3" t="s">
        <v>129</v>
      </c>
      <c r="GC3" t="s">
        <v>142</v>
      </c>
      <c r="GD3" t="s">
        <v>145</v>
      </c>
      <c r="GE3" t="s">
        <v>142</v>
      </c>
      <c r="GF3" t="s">
        <v>121</v>
      </c>
      <c r="GG3" t="s">
        <v>113</v>
      </c>
      <c r="GH3" t="s">
        <v>145</v>
      </c>
      <c r="GI3" t="s">
        <v>147</v>
      </c>
      <c r="GJ3" t="s">
        <v>142</v>
      </c>
      <c r="GK3" t="s">
        <v>147</v>
      </c>
      <c r="GL3" t="s">
        <v>129</v>
      </c>
      <c r="GM3" t="s">
        <v>142</v>
      </c>
      <c r="GN3" t="s">
        <v>113</v>
      </c>
      <c r="GO3" t="s">
        <v>95</v>
      </c>
      <c r="GP3" t="s">
        <v>145</v>
      </c>
      <c r="GQ3" t="s">
        <v>129</v>
      </c>
      <c r="GR3" t="s">
        <v>142</v>
      </c>
      <c r="GS3" t="s">
        <v>121</v>
      </c>
      <c r="GT3" t="s">
        <v>131</v>
      </c>
      <c r="GU3" t="s">
        <v>147</v>
      </c>
      <c r="GV3" t="s">
        <v>131</v>
      </c>
      <c r="GW3" t="s">
        <v>131</v>
      </c>
      <c r="GX3" t="s">
        <v>145</v>
      </c>
      <c r="GY3" t="s">
        <v>145</v>
      </c>
      <c r="GZ3" t="s">
        <v>113</v>
      </c>
      <c r="HA3" t="s">
        <v>145</v>
      </c>
      <c r="HB3" t="s">
        <v>147</v>
      </c>
      <c r="HC3" t="s">
        <v>113</v>
      </c>
      <c r="HD3" t="s">
        <v>102</v>
      </c>
      <c r="HE3" t="s">
        <v>142</v>
      </c>
      <c r="HF3" t="s">
        <v>131</v>
      </c>
      <c r="HG3" t="s">
        <v>108</v>
      </c>
      <c r="HH3" t="s">
        <v>145</v>
      </c>
      <c r="HI3" t="s">
        <v>95</v>
      </c>
      <c r="HJ3" t="s">
        <v>145</v>
      </c>
      <c r="HK3" t="s">
        <v>108</v>
      </c>
      <c r="HL3" t="s">
        <v>142</v>
      </c>
      <c r="HM3" t="s">
        <v>108</v>
      </c>
      <c r="HN3" t="s">
        <v>102</v>
      </c>
      <c r="HO3" t="s">
        <v>108</v>
      </c>
      <c r="HP3" t="s">
        <v>108</v>
      </c>
      <c r="HQ3" t="s">
        <v>147</v>
      </c>
      <c r="HR3" t="s">
        <v>142</v>
      </c>
      <c r="HS3" t="s">
        <v>131</v>
      </c>
      <c r="HT3" t="s">
        <v>108</v>
      </c>
      <c r="HU3" t="s">
        <v>95</v>
      </c>
      <c r="HV3" t="s">
        <v>121</v>
      </c>
      <c r="HW3" t="s">
        <v>95</v>
      </c>
      <c r="HX3" t="s">
        <v>145</v>
      </c>
      <c r="HY3" t="s">
        <v>121</v>
      </c>
      <c r="HZ3" t="s">
        <v>131</v>
      </c>
      <c r="IA3" t="s">
        <v>121</v>
      </c>
      <c r="IB3" t="s">
        <v>131</v>
      </c>
      <c r="IC3" t="s">
        <v>131</v>
      </c>
      <c r="ID3" t="s">
        <v>102</v>
      </c>
      <c r="IE3" t="s">
        <v>131</v>
      </c>
      <c r="IF3" t="s">
        <v>102</v>
      </c>
      <c r="IG3" t="s">
        <v>145</v>
      </c>
      <c r="IH3" t="s">
        <v>142</v>
      </c>
      <c r="II3" t="s">
        <v>113</v>
      </c>
      <c r="IJ3" t="s">
        <v>95</v>
      </c>
      <c r="IK3" t="s">
        <v>113</v>
      </c>
      <c r="IL3" t="s">
        <v>147</v>
      </c>
      <c r="IM3" t="s">
        <v>121</v>
      </c>
      <c r="IN3" t="s">
        <v>147</v>
      </c>
      <c r="IO3" t="s">
        <v>113</v>
      </c>
      <c r="IP3" t="s">
        <v>121</v>
      </c>
      <c r="IQ3" t="s">
        <v>95</v>
      </c>
      <c r="IR3" t="s">
        <v>121</v>
      </c>
      <c r="IS3" t="s">
        <v>145</v>
      </c>
      <c r="IT3" t="s">
        <v>129</v>
      </c>
      <c r="IU3" t="s">
        <v>121</v>
      </c>
      <c r="IV3" t="s">
        <v>131</v>
      </c>
      <c r="IW3" t="s">
        <v>129</v>
      </c>
      <c r="IX3" t="s">
        <v>113</v>
      </c>
      <c r="IY3" t="s">
        <v>95</v>
      </c>
      <c r="IZ3" t="s">
        <v>142</v>
      </c>
      <c r="JA3" t="s">
        <v>129</v>
      </c>
      <c r="JB3" t="s">
        <v>95</v>
      </c>
      <c r="JC3" t="s">
        <v>121</v>
      </c>
      <c r="JD3" t="s">
        <v>102</v>
      </c>
      <c r="JE3" t="s">
        <v>142</v>
      </c>
      <c r="JF3" t="s">
        <v>131</v>
      </c>
      <c r="JG3" t="s">
        <v>131</v>
      </c>
      <c r="JH3" t="s">
        <v>121</v>
      </c>
      <c r="JI3" t="s">
        <v>145</v>
      </c>
      <c r="JJ3" t="s">
        <v>102</v>
      </c>
      <c r="JK3" t="s">
        <v>147</v>
      </c>
      <c r="JL3" t="s">
        <v>147</v>
      </c>
      <c r="JM3" t="s">
        <v>129</v>
      </c>
      <c r="JN3" t="s">
        <v>145</v>
      </c>
      <c r="JO3" t="s">
        <v>113</v>
      </c>
      <c r="JP3" t="s">
        <v>145</v>
      </c>
      <c r="JQ3" t="s">
        <v>95</v>
      </c>
      <c r="JR3" t="s">
        <v>142</v>
      </c>
      <c r="JS3" t="s">
        <v>142</v>
      </c>
      <c r="JT3" t="s">
        <v>95</v>
      </c>
      <c r="JU3" t="s">
        <v>129</v>
      </c>
      <c r="JV3" t="s">
        <v>142</v>
      </c>
      <c r="JW3" t="s">
        <v>145</v>
      </c>
      <c r="JX3" t="s">
        <v>102</v>
      </c>
      <c r="JY3" t="s">
        <v>121</v>
      </c>
      <c r="JZ3" t="s">
        <v>142</v>
      </c>
      <c r="KA3" t="s">
        <v>147</v>
      </c>
      <c r="KB3" t="s">
        <v>113</v>
      </c>
      <c r="KC3" t="s">
        <v>131</v>
      </c>
      <c r="KD3" t="s">
        <v>108</v>
      </c>
      <c r="KE3" t="s">
        <v>129</v>
      </c>
      <c r="KF3" t="s">
        <v>129</v>
      </c>
      <c r="KG3" t="s">
        <v>142</v>
      </c>
      <c r="KH3" t="s">
        <v>113</v>
      </c>
      <c r="KI3" t="s">
        <v>121</v>
      </c>
      <c r="KJ3" t="s">
        <v>95</v>
      </c>
      <c r="KK3" t="s">
        <v>145</v>
      </c>
      <c r="KL3" t="s">
        <v>142</v>
      </c>
      <c r="KM3" t="s">
        <v>121</v>
      </c>
      <c r="KN3" t="s">
        <v>108</v>
      </c>
      <c r="KO3" t="s">
        <v>121</v>
      </c>
      <c r="KP3" t="s">
        <v>108</v>
      </c>
      <c r="KQ3" t="s">
        <v>142</v>
      </c>
      <c r="KR3" t="s">
        <v>108</v>
      </c>
      <c r="KS3" t="s">
        <v>113</v>
      </c>
      <c r="KT3" t="s">
        <v>102</v>
      </c>
      <c r="KU3" t="s">
        <v>131</v>
      </c>
      <c r="KV3" t="s">
        <v>142</v>
      </c>
      <c r="KW3" t="s">
        <v>113</v>
      </c>
      <c r="KX3" t="s">
        <v>129</v>
      </c>
      <c r="KY3" t="s">
        <v>108</v>
      </c>
      <c r="KZ3" t="s">
        <v>145</v>
      </c>
      <c r="LA3" t="s">
        <v>142</v>
      </c>
      <c r="LB3" t="s">
        <v>147</v>
      </c>
      <c r="LC3" t="s">
        <v>102</v>
      </c>
      <c r="LD3" t="s">
        <v>142</v>
      </c>
      <c r="LE3" t="s">
        <v>142</v>
      </c>
      <c r="LF3" t="s">
        <v>131</v>
      </c>
      <c r="LG3" t="s">
        <v>129</v>
      </c>
      <c r="LH3" t="s">
        <v>102</v>
      </c>
      <c r="LI3" t="s">
        <v>113</v>
      </c>
      <c r="LJ3" t="s">
        <v>129</v>
      </c>
      <c r="LK3" t="s">
        <v>129</v>
      </c>
      <c r="LL3" t="s">
        <v>145</v>
      </c>
      <c r="LM3" t="s">
        <v>95</v>
      </c>
      <c r="LN3" t="s">
        <v>147</v>
      </c>
      <c r="LO3" t="s">
        <v>108</v>
      </c>
      <c r="LP3" t="s">
        <v>102</v>
      </c>
      <c r="LQ3" t="s">
        <v>147</v>
      </c>
      <c r="LR3" t="s">
        <v>113</v>
      </c>
      <c r="LS3" t="s">
        <v>95</v>
      </c>
      <c r="LT3" t="s">
        <v>145</v>
      </c>
      <c r="LU3" t="s">
        <v>108</v>
      </c>
      <c r="LV3" t="s">
        <v>142</v>
      </c>
      <c r="LW3" t="s">
        <v>95</v>
      </c>
      <c r="LX3" t="s">
        <v>108</v>
      </c>
      <c r="LY3" t="s">
        <v>131</v>
      </c>
      <c r="LZ3" t="s">
        <v>121</v>
      </c>
      <c r="MA3" t="s">
        <v>147</v>
      </c>
      <c r="MB3" t="s">
        <v>131</v>
      </c>
      <c r="MC3" t="s">
        <v>95</v>
      </c>
      <c r="MD3" t="s">
        <v>121</v>
      </c>
      <c r="ME3" t="s">
        <v>131</v>
      </c>
      <c r="MF3" t="s">
        <v>113</v>
      </c>
      <c r="MG3" t="s">
        <v>142</v>
      </c>
      <c r="MH3" t="s">
        <v>142</v>
      </c>
      <c r="MI3" t="s">
        <v>113</v>
      </c>
      <c r="MJ3" t="s">
        <v>142</v>
      </c>
      <c r="MK3" t="s">
        <v>102</v>
      </c>
      <c r="ML3" t="s">
        <v>131</v>
      </c>
      <c r="MM3" t="s">
        <v>129</v>
      </c>
      <c r="MN3" t="s">
        <v>145</v>
      </c>
      <c r="MO3" t="s">
        <v>121</v>
      </c>
      <c r="MP3" t="s">
        <v>147</v>
      </c>
      <c r="MQ3" t="s">
        <v>147</v>
      </c>
      <c r="MR3" t="s">
        <v>95</v>
      </c>
      <c r="MS3" t="s">
        <v>113</v>
      </c>
      <c r="MT3" t="s">
        <v>108</v>
      </c>
      <c r="MU3" t="s">
        <v>121</v>
      </c>
      <c r="MV3" t="s">
        <v>95</v>
      </c>
      <c r="MW3" t="s">
        <v>147</v>
      </c>
      <c r="MX3" t="s">
        <v>131</v>
      </c>
      <c r="MY3" t="s">
        <v>102</v>
      </c>
      <c r="MZ3" t="s">
        <v>129</v>
      </c>
      <c r="NA3" t="s">
        <v>108</v>
      </c>
      <c r="NB3" t="s">
        <v>102</v>
      </c>
      <c r="NC3" t="s">
        <v>121</v>
      </c>
      <c r="ND3" t="s">
        <v>142</v>
      </c>
      <c r="NE3" t="s">
        <v>102</v>
      </c>
      <c r="NF3" t="s">
        <v>142</v>
      </c>
      <c r="NG3" t="s">
        <v>142</v>
      </c>
      <c r="NH3" t="s">
        <v>102</v>
      </c>
      <c r="NI3" t="s">
        <v>121</v>
      </c>
      <c r="NJ3" t="s">
        <v>145</v>
      </c>
      <c r="NK3" t="s">
        <v>102</v>
      </c>
      <c r="NL3" t="s">
        <v>147</v>
      </c>
      <c r="NM3" t="s">
        <v>147</v>
      </c>
      <c r="NN3" t="s">
        <v>147</v>
      </c>
      <c r="NO3" t="s">
        <v>147</v>
      </c>
      <c r="NP3" t="s">
        <v>131</v>
      </c>
      <c r="NQ3" t="s">
        <v>108</v>
      </c>
      <c r="NR3" t="s">
        <v>145</v>
      </c>
      <c r="NS3" t="s">
        <v>129</v>
      </c>
      <c r="NT3" t="s">
        <v>113</v>
      </c>
      <c r="NU3" t="s">
        <v>102</v>
      </c>
      <c r="NV3" t="s">
        <v>147</v>
      </c>
      <c r="NW3" t="s">
        <v>147</v>
      </c>
      <c r="NX3" t="s">
        <v>113</v>
      </c>
      <c r="NY3" t="s">
        <v>147</v>
      </c>
      <c r="NZ3" t="s">
        <v>142</v>
      </c>
      <c r="OA3" t="s">
        <v>131</v>
      </c>
      <c r="OB3" t="s">
        <v>131</v>
      </c>
      <c r="OC3" t="s">
        <v>142</v>
      </c>
      <c r="OD3" t="s">
        <v>142</v>
      </c>
      <c r="OE3" t="s">
        <v>121</v>
      </c>
      <c r="OF3" t="s">
        <v>129</v>
      </c>
      <c r="OG3" t="s">
        <v>121</v>
      </c>
      <c r="OH3" t="s">
        <v>113</v>
      </c>
      <c r="OI3" t="s">
        <v>108</v>
      </c>
      <c r="OJ3" t="s">
        <v>95</v>
      </c>
      <c r="OK3" t="s">
        <v>145</v>
      </c>
      <c r="OL3" t="s">
        <v>147</v>
      </c>
      <c r="OM3" t="s">
        <v>142</v>
      </c>
      <c r="ON3" t="s">
        <v>102</v>
      </c>
      <c r="OO3" t="s">
        <v>108</v>
      </c>
      <c r="OP3" t="s">
        <v>102</v>
      </c>
      <c r="OQ3" t="s">
        <v>108</v>
      </c>
      <c r="OR3" t="s">
        <v>121</v>
      </c>
      <c r="OS3" t="s">
        <v>131</v>
      </c>
      <c r="OT3" t="s">
        <v>121</v>
      </c>
      <c r="OU3" t="s">
        <v>145</v>
      </c>
      <c r="OV3" t="s">
        <v>113</v>
      </c>
      <c r="OW3" t="s">
        <v>145</v>
      </c>
      <c r="OX3" t="s">
        <v>121</v>
      </c>
      <c r="OY3" t="s">
        <v>131</v>
      </c>
      <c r="OZ3" t="s">
        <v>129</v>
      </c>
      <c r="PA3" t="s">
        <v>131</v>
      </c>
      <c r="PB3" t="s">
        <v>142</v>
      </c>
      <c r="PC3" t="s">
        <v>121</v>
      </c>
      <c r="PD3" t="s">
        <v>147</v>
      </c>
      <c r="PE3" t="s">
        <v>102</v>
      </c>
      <c r="PF3" t="s">
        <v>129</v>
      </c>
      <c r="PG3" t="s">
        <v>145</v>
      </c>
      <c r="PH3" t="s">
        <v>95</v>
      </c>
      <c r="PI3" t="s">
        <v>147</v>
      </c>
      <c r="PJ3" t="s">
        <v>121</v>
      </c>
      <c r="PK3" t="s">
        <v>108</v>
      </c>
      <c r="PL3" t="s">
        <v>95</v>
      </c>
      <c r="PM3" t="s">
        <v>142</v>
      </c>
      <c r="PN3" t="s">
        <v>108</v>
      </c>
      <c r="PO3" t="s">
        <v>147</v>
      </c>
      <c r="PP3" t="s">
        <v>121</v>
      </c>
      <c r="PQ3" t="s">
        <v>129</v>
      </c>
      <c r="PR3" t="s">
        <v>147</v>
      </c>
      <c r="PS3" t="s">
        <v>129</v>
      </c>
      <c r="PT3" t="s">
        <v>131</v>
      </c>
      <c r="PU3" t="s">
        <v>108</v>
      </c>
      <c r="PV3" t="s">
        <v>113</v>
      </c>
      <c r="PW3" t="s">
        <v>131</v>
      </c>
      <c r="PX3" t="s">
        <v>131</v>
      </c>
      <c r="PY3" t="s">
        <v>95</v>
      </c>
      <c r="PZ3" t="s">
        <v>145</v>
      </c>
      <c r="QA3" t="s">
        <v>145</v>
      </c>
      <c r="QB3" t="s">
        <v>131</v>
      </c>
      <c r="QC3" t="s">
        <v>145</v>
      </c>
      <c r="QD3" t="s">
        <v>113</v>
      </c>
      <c r="QE3" t="s">
        <v>95</v>
      </c>
      <c r="QF3" t="s">
        <v>95</v>
      </c>
      <c r="QG3" t="s">
        <v>108</v>
      </c>
      <c r="QH3" t="s">
        <v>147</v>
      </c>
      <c r="QI3" t="s">
        <v>142</v>
      </c>
      <c r="QJ3" t="s">
        <v>131</v>
      </c>
      <c r="QK3" t="s">
        <v>108</v>
      </c>
      <c r="QL3" t="s">
        <v>121</v>
      </c>
      <c r="QM3" t="s">
        <v>113</v>
      </c>
      <c r="QN3" t="s">
        <v>95</v>
      </c>
      <c r="QO3" t="s">
        <v>95</v>
      </c>
      <c r="QP3" t="s">
        <v>145</v>
      </c>
      <c r="QQ3" t="s">
        <v>145</v>
      </c>
      <c r="QR3" t="s">
        <v>142</v>
      </c>
      <c r="QS3" t="s">
        <v>108</v>
      </c>
      <c r="QT3" t="s">
        <v>102</v>
      </c>
      <c r="QU3" t="s">
        <v>95</v>
      </c>
      <c r="QV3" t="s">
        <v>142</v>
      </c>
      <c r="QW3" t="s">
        <v>121</v>
      </c>
      <c r="QX3" t="s">
        <v>145</v>
      </c>
      <c r="QY3" t="s">
        <v>108</v>
      </c>
      <c r="QZ3" t="s">
        <v>131</v>
      </c>
      <c r="RA3" t="s">
        <v>102</v>
      </c>
      <c r="RB3" t="s">
        <v>95</v>
      </c>
      <c r="RC3" t="s">
        <v>95</v>
      </c>
      <c r="RD3" t="s">
        <v>147</v>
      </c>
      <c r="RE3" t="s">
        <v>142</v>
      </c>
      <c r="RF3" t="s">
        <v>102</v>
      </c>
      <c r="RG3" t="s">
        <v>129</v>
      </c>
      <c r="RH3" t="s">
        <v>147</v>
      </c>
      <c r="RI3" t="s">
        <v>102</v>
      </c>
      <c r="RJ3" t="s">
        <v>108</v>
      </c>
      <c r="RK3" t="s">
        <v>95</v>
      </c>
      <c r="RL3" t="s">
        <v>131</v>
      </c>
      <c r="RM3" t="s">
        <v>131</v>
      </c>
      <c r="RN3" t="s">
        <v>145</v>
      </c>
      <c r="RO3" t="s">
        <v>145</v>
      </c>
      <c r="RP3" t="s">
        <v>108</v>
      </c>
      <c r="RQ3" t="s">
        <v>102</v>
      </c>
      <c r="RR3" t="s">
        <v>102</v>
      </c>
      <c r="RS3" t="s">
        <v>147</v>
      </c>
      <c r="RT3" t="s">
        <v>142</v>
      </c>
      <c r="RU3" t="s">
        <v>131</v>
      </c>
      <c r="RV3" t="s">
        <v>147</v>
      </c>
      <c r="RW3" t="s">
        <v>131</v>
      </c>
      <c r="RX3" t="s">
        <v>131</v>
      </c>
      <c r="RY3" t="s">
        <v>113</v>
      </c>
      <c r="RZ3" t="s">
        <v>147</v>
      </c>
      <c r="SA3" t="s">
        <v>129</v>
      </c>
      <c r="SB3" t="s">
        <v>142</v>
      </c>
      <c r="SC3" t="s">
        <v>129</v>
      </c>
      <c r="SD3" t="s">
        <v>108</v>
      </c>
      <c r="SE3" t="s">
        <v>147</v>
      </c>
      <c r="SF3" t="s">
        <v>131</v>
      </c>
      <c r="SG3" t="s">
        <v>142</v>
      </c>
    </row>
    <row r="4" spans="1:501" x14ac:dyDescent="0.45">
      <c r="A4" t="s">
        <v>54</v>
      </c>
      <c r="B4" t="s">
        <v>58</v>
      </c>
      <c r="C4" t="s">
        <v>57</v>
      </c>
      <c r="D4" t="s">
        <v>58</v>
      </c>
      <c r="E4" t="s">
        <v>57</v>
      </c>
      <c r="F4" t="s">
        <v>57</v>
      </c>
      <c r="G4" t="s">
        <v>57</v>
      </c>
      <c r="H4" t="s">
        <v>58</v>
      </c>
      <c r="I4" t="s">
        <v>58</v>
      </c>
      <c r="J4" t="s">
        <v>57</v>
      </c>
      <c r="K4" t="s">
        <v>57</v>
      </c>
      <c r="L4" t="s">
        <v>58</v>
      </c>
      <c r="M4" t="s">
        <v>58</v>
      </c>
      <c r="N4" t="s">
        <v>58</v>
      </c>
      <c r="O4" t="s">
        <v>57</v>
      </c>
      <c r="P4" t="s">
        <v>57</v>
      </c>
      <c r="Q4" t="s">
        <v>58</v>
      </c>
      <c r="R4" t="s">
        <v>57</v>
      </c>
      <c r="S4" t="s">
        <v>57</v>
      </c>
      <c r="T4" t="s">
        <v>58</v>
      </c>
      <c r="U4" t="s">
        <v>57</v>
      </c>
      <c r="V4" t="s">
        <v>58</v>
      </c>
      <c r="W4" t="s">
        <v>57</v>
      </c>
      <c r="X4" t="s">
        <v>58</v>
      </c>
      <c r="Y4" t="s">
        <v>57</v>
      </c>
      <c r="Z4" t="s">
        <v>57</v>
      </c>
      <c r="AA4" t="s">
        <v>58</v>
      </c>
      <c r="AB4" t="s">
        <v>57</v>
      </c>
      <c r="AC4" t="s">
        <v>58</v>
      </c>
      <c r="AD4" t="s">
        <v>57</v>
      </c>
      <c r="AE4" t="s">
        <v>58</v>
      </c>
      <c r="AF4" t="s">
        <v>57</v>
      </c>
      <c r="AG4" t="s">
        <v>57</v>
      </c>
      <c r="AH4" t="s">
        <v>58</v>
      </c>
      <c r="AI4" t="s">
        <v>57</v>
      </c>
      <c r="AJ4" t="s">
        <v>57</v>
      </c>
      <c r="AK4" t="s">
        <v>57</v>
      </c>
      <c r="AL4" t="s">
        <v>57</v>
      </c>
      <c r="AM4" t="s">
        <v>57</v>
      </c>
      <c r="AN4" t="s">
        <v>57</v>
      </c>
      <c r="AO4" t="s">
        <v>58</v>
      </c>
      <c r="AP4" t="s">
        <v>57</v>
      </c>
      <c r="AQ4" t="s">
        <v>58</v>
      </c>
      <c r="AR4" t="s">
        <v>57</v>
      </c>
      <c r="AS4" t="s">
        <v>57</v>
      </c>
      <c r="AT4" t="s">
        <v>57</v>
      </c>
      <c r="AU4" t="s">
        <v>57</v>
      </c>
      <c r="AV4" t="s">
        <v>57</v>
      </c>
      <c r="AW4" t="s">
        <v>58</v>
      </c>
      <c r="AX4" t="s">
        <v>57</v>
      </c>
      <c r="AY4" t="s">
        <v>57</v>
      </c>
      <c r="AZ4" t="s">
        <v>57</v>
      </c>
      <c r="BA4" t="s">
        <v>58</v>
      </c>
      <c r="BB4" t="s">
        <v>57</v>
      </c>
      <c r="BC4" t="s">
        <v>58</v>
      </c>
      <c r="BD4" t="s">
        <v>57</v>
      </c>
      <c r="BE4" t="s">
        <v>57</v>
      </c>
      <c r="BF4" t="s">
        <v>57</v>
      </c>
      <c r="BG4" t="s">
        <v>58</v>
      </c>
      <c r="BH4" t="s">
        <v>58</v>
      </c>
      <c r="BI4" t="s">
        <v>58</v>
      </c>
      <c r="BJ4" t="s">
        <v>58</v>
      </c>
      <c r="BK4" t="s">
        <v>57</v>
      </c>
      <c r="BL4" t="s">
        <v>57</v>
      </c>
      <c r="BM4" t="s">
        <v>57</v>
      </c>
      <c r="BN4" t="s">
        <v>58</v>
      </c>
      <c r="BO4" t="s">
        <v>57</v>
      </c>
      <c r="BP4" t="s">
        <v>58</v>
      </c>
      <c r="BQ4" t="s">
        <v>57</v>
      </c>
      <c r="BR4" t="s">
        <v>57</v>
      </c>
      <c r="BS4" t="s">
        <v>58</v>
      </c>
      <c r="BT4" t="s">
        <v>57</v>
      </c>
      <c r="BU4" t="s">
        <v>57</v>
      </c>
      <c r="BV4" t="s">
        <v>57</v>
      </c>
      <c r="BW4" t="s">
        <v>57</v>
      </c>
      <c r="BX4" t="s">
        <v>58</v>
      </c>
      <c r="BY4" t="s">
        <v>58</v>
      </c>
      <c r="BZ4" t="s">
        <v>57</v>
      </c>
      <c r="CA4" t="s">
        <v>58</v>
      </c>
      <c r="CB4" t="s">
        <v>58</v>
      </c>
      <c r="CC4" t="s">
        <v>58</v>
      </c>
      <c r="CD4" t="s">
        <v>57</v>
      </c>
      <c r="CE4" t="s">
        <v>57</v>
      </c>
      <c r="CF4" t="s">
        <v>58</v>
      </c>
      <c r="CG4" t="s">
        <v>57</v>
      </c>
      <c r="CH4" t="s">
        <v>57</v>
      </c>
      <c r="CI4" t="s">
        <v>57</v>
      </c>
      <c r="CJ4" t="s">
        <v>58</v>
      </c>
      <c r="CK4" t="s">
        <v>58</v>
      </c>
      <c r="CL4" t="s">
        <v>57</v>
      </c>
      <c r="CM4" t="s">
        <v>58</v>
      </c>
      <c r="CN4" t="s">
        <v>58</v>
      </c>
      <c r="CO4" t="s">
        <v>58</v>
      </c>
      <c r="CP4" t="s">
        <v>57</v>
      </c>
      <c r="CQ4" t="s">
        <v>57</v>
      </c>
      <c r="CR4" t="s">
        <v>57</v>
      </c>
      <c r="CS4" t="s">
        <v>57</v>
      </c>
      <c r="CT4" t="s">
        <v>58</v>
      </c>
      <c r="CU4" t="s">
        <v>58</v>
      </c>
      <c r="CV4" t="s">
        <v>58</v>
      </c>
      <c r="CW4" t="s">
        <v>57</v>
      </c>
      <c r="CX4" t="s">
        <v>58</v>
      </c>
      <c r="CY4" t="s">
        <v>58</v>
      </c>
      <c r="CZ4" t="s">
        <v>58</v>
      </c>
      <c r="DA4" t="s">
        <v>58</v>
      </c>
      <c r="DB4" t="s">
        <v>58</v>
      </c>
      <c r="DC4" t="s">
        <v>58</v>
      </c>
      <c r="DD4" t="s">
        <v>57</v>
      </c>
      <c r="DE4" t="s">
        <v>57</v>
      </c>
      <c r="DF4" t="s">
        <v>57</v>
      </c>
      <c r="DG4" t="s">
        <v>58</v>
      </c>
      <c r="DH4" t="s">
        <v>58</v>
      </c>
      <c r="DI4" t="s">
        <v>57</v>
      </c>
      <c r="DJ4" t="s">
        <v>58</v>
      </c>
      <c r="DK4" t="s">
        <v>58</v>
      </c>
      <c r="DL4" t="s">
        <v>57</v>
      </c>
      <c r="DM4" t="s">
        <v>57</v>
      </c>
      <c r="DN4" t="s">
        <v>57</v>
      </c>
      <c r="DO4" t="s">
        <v>58</v>
      </c>
      <c r="DP4" t="s">
        <v>57</v>
      </c>
      <c r="DQ4" t="s">
        <v>58</v>
      </c>
      <c r="DR4" t="s">
        <v>57</v>
      </c>
      <c r="DS4" t="s">
        <v>57</v>
      </c>
      <c r="DT4" t="s">
        <v>58</v>
      </c>
      <c r="DU4" t="s">
        <v>57</v>
      </c>
      <c r="DV4" t="s">
        <v>58</v>
      </c>
      <c r="DW4" t="s">
        <v>58</v>
      </c>
      <c r="DX4" t="s">
        <v>57</v>
      </c>
      <c r="DY4" t="s">
        <v>58</v>
      </c>
      <c r="DZ4" t="s">
        <v>57</v>
      </c>
      <c r="EA4" t="s">
        <v>58</v>
      </c>
      <c r="EB4" t="s">
        <v>57</v>
      </c>
      <c r="EC4" t="s">
        <v>57</v>
      </c>
      <c r="ED4" t="s">
        <v>58</v>
      </c>
      <c r="EE4" t="s">
        <v>58</v>
      </c>
      <c r="EF4" t="s">
        <v>58</v>
      </c>
      <c r="EG4" t="s">
        <v>57</v>
      </c>
      <c r="EH4" t="s">
        <v>57</v>
      </c>
      <c r="EI4" t="s">
        <v>57</v>
      </c>
      <c r="EJ4" t="s">
        <v>57</v>
      </c>
      <c r="EK4" t="s">
        <v>57</v>
      </c>
      <c r="EL4" t="s">
        <v>57</v>
      </c>
      <c r="EM4" t="s">
        <v>58</v>
      </c>
      <c r="EN4" t="s">
        <v>58</v>
      </c>
      <c r="EO4" t="s">
        <v>58</v>
      </c>
      <c r="EP4" t="s">
        <v>57</v>
      </c>
      <c r="EQ4" t="s">
        <v>57</v>
      </c>
      <c r="ER4" t="s">
        <v>58</v>
      </c>
      <c r="ES4" t="s">
        <v>58</v>
      </c>
      <c r="ET4" t="s">
        <v>58</v>
      </c>
      <c r="EU4" t="s">
        <v>57</v>
      </c>
      <c r="EV4" t="s">
        <v>58</v>
      </c>
      <c r="EW4" t="s">
        <v>57</v>
      </c>
      <c r="EX4" t="s">
        <v>58</v>
      </c>
      <c r="EY4" t="s">
        <v>58</v>
      </c>
      <c r="EZ4" t="s">
        <v>58</v>
      </c>
      <c r="FA4" t="s">
        <v>58</v>
      </c>
      <c r="FB4" t="s">
        <v>57</v>
      </c>
      <c r="FC4" t="s">
        <v>57</v>
      </c>
      <c r="FD4" t="s">
        <v>57</v>
      </c>
      <c r="FE4" t="s">
        <v>58</v>
      </c>
      <c r="FF4" t="s">
        <v>58</v>
      </c>
      <c r="FG4" t="s">
        <v>57</v>
      </c>
      <c r="FH4" t="s">
        <v>58</v>
      </c>
      <c r="FI4" t="s">
        <v>58</v>
      </c>
      <c r="FJ4" t="s">
        <v>57</v>
      </c>
      <c r="FK4" t="s">
        <v>57</v>
      </c>
      <c r="FL4" t="s">
        <v>58</v>
      </c>
      <c r="FM4" t="s">
        <v>57</v>
      </c>
      <c r="FN4" t="s">
        <v>57</v>
      </c>
      <c r="FO4" t="s">
        <v>58</v>
      </c>
      <c r="FP4" t="s">
        <v>57</v>
      </c>
      <c r="FQ4" t="s">
        <v>58</v>
      </c>
      <c r="FR4" t="s">
        <v>57</v>
      </c>
      <c r="FS4" t="s">
        <v>57</v>
      </c>
      <c r="FT4" t="s">
        <v>58</v>
      </c>
      <c r="FU4" t="s">
        <v>58</v>
      </c>
      <c r="FV4" t="s">
        <v>57</v>
      </c>
      <c r="FW4" t="s">
        <v>57</v>
      </c>
      <c r="FX4" t="s">
        <v>58</v>
      </c>
      <c r="FY4" t="s">
        <v>57</v>
      </c>
      <c r="FZ4" t="s">
        <v>57</v>
      </c>
      <c r="GA4" t="s">
        <v>57</v>
      </c>
      <c r="GB4" t="s">
        <v>57</v>
      </c>
      <c r="GC4" t="s">
        <v>57</v>
      </c>
      <c r="GD4" t="s">
        <v>58</v>
      </c>
      <c r="GE4" t="s">
        <v>57</v>
      </c>
      <c r="GF4" t="s">
        <v>58</v>
      </c>
      <c r="GG4" t="s">
        <v>57</v>
      </c>
      <c r="GH4" t="s">
        <v>58</v>
      </c>
      <c r="GI4" t="s">
        <v>57</v>
      </c>
      <c r="GJ4" t="s">
        <v>57</v>
      </c>
      <c r="GK4" t="s">
        <v>57</v>
      </c>
      <c r="GL4" t="s">
        <v>58</v>
      </c>
      <c r="GM4" t="s">
        <v>58</v>
      </c>
      <c r="GN4" t="s">
        <v>57</v>
      </c>
      <c r="GO4" t="s">
        <v>57</v>
      </c>
      <c r="GP4" t="s">
        <v>57</v>
      </c>
      <c r="GQ4" t="s">
        <v>58</v>
      </c>
      <c r="GR4" t="s">
        <v>57</v>
      </c>
      <c r="GS4" t="s">
        <v>58</v>
      </c>
      <c r="GT4" t="s">
        <v>57</v>
      </c>
      <c r="GU4" t="s">
        <v>58</v>
      </c>
      <c r="GV4" t="s">
        <v>57</v>
      </c>
      <c r="GW4" t="s">
        <v>57</v>
      </c>
      <c r="GX4" t="s">
        <v>57</v>
      </c>
      <c r="GY4" t="s">
        <v>57</v>
      </c>
      <c r="GZ4" t="s">
        <v>57</v>
      </c>
      <c r="HA4" t="s">
        <v>57</v>
      </c>
      <c r="HB4" t="s">
        <v>57</v>
      </c>
      <c r="HC4" t="s">
        <v>57</v>
      </c>
      <c r="HD4" t="s">
        <v>58</v>
      </c>
      <c r="HE4" t="s">
        <v>57</v>
      </c>
      <c r="HF4" t="s">
        <v>57</v>
      </c>
      <c r="HG4" t="s">
        <v>58</v>
      </c>
      <c r="HH4" t="s">
        <v>58</v>
      </c>
      <c r="HI4" t="s">
        <v>58</v>
      </c>
      <c r="HJ4" t="s">
        <v>57</v>
      </c>
      <c r="HK4" t="s">
        <v>58</v>
      </c>
      <c r="HL4" t="s">
        <v>58</v>
      </c>
      <c r="HM4" t="s">
        <v>57</v>
      </c>
      <c r="HN4" t="s">
        <v>58</v>
      </c>
      <c r="HO4" t="s">
        <v>58</v>
      </c>
      <c r="HP4" t="s">
        <v>57</v>
      </c>
      <c r="HQ4" t="s">
        <v>58</v>
      </c>
      <c r="HR4" t="s">
        <v>57</v>
      </c>
      <c r="HS4" t="s">
        <v>57</v>
      </c>
      <c r="HT4" t="s">
        <v>57</v>
      </c>
      <c r="HU4" t="s">
        <v>57</v>
      </c>
      <c r="HV4" t="s">
        <v>58</v>
      </c>
      <c r="HW4" t="s">
        <v>57</v>
      </c>
      <c r="HX4" t="s">
        <v>58</v>
      </c>
      <c r="HY4" t="s">
        <v>57</v>
      </c>
      <c r="HZ4" t="s">
        <v>57</v>
      </c>
      <c r="IA4" t="s">
        <v>57</v>
      </c>
      <c r="IB4" t="s">
        <v>57</v>
      </c>
      <c r="IC4" t="s">
        <v>57</v>
      </c>
      <c r="ID4" t="s">
        <v>57</v>
      </c>
      <c r="IE4" t="s">
        <v>57</v>
      </c>
      <c r="IF4" t="s">
        <v>58</v>
      </c>
      <c r="IG4" t="s">
        <v>57</v>
      </c>
      <c r="IH4" t="s">
        <v>58</v>
      </c>
      <c r="II4" t="s">
        <v>57</v>
      </c>
      <c r="IJ4" t="s">
        <v>58</v>
      </c>
      <c r="IK4" t="s">
        <v>58</v>
      </c>
      <c r="IL4" t="s">
        <v>58</v>
      </c>
      <c r="IM4" t="s">
        <v>58</v>
      </c>
      <c r="IN4" t="s">
        <v>58</v>
      </c>
      <c r="IO4" t="s">
        <v>58</v>
      </c>
      <c r="IP4" t="s">
        <v>57</v>
      </c>
      <c r="IQ4" t="s">
        <v>58</v>
      </c>
      <c r="IR4" t="s">
        <v>58</v>
      </c>
      <c r="IS4" t="s">
        <v>58</v>
      </c>
      <c r="IT4" t="s">
        <v>57</v>
      </c>
      <c r="IU4" t="s">
        <v>57</v>
      </c>
      <c r="IV4" t="s">
        <v>57</v>
      </c>
      <c r="IW4" t="s">
        <v>57</v>
      </c>
      <c r="IX4" t="s">
        <v>58</v>
      </c>
      <c r="IY4" t="s">
        <v>58</v>
      </c>
      <c r="IZ4" t="s">
        <v>58</v>
      </c>
      <c r="JA4" t="s">
        <v>58</v>
      </c>
      <c r="JB4" t="s">
        <v>58</v>
      </c>
      <c r="JC4" t="s">
        <v>58</v>
      </c>
      <c r="JD4" t="s">
        <v>58</v>
      </c>
      <c r="JE4" t="s">
        <v>58</v>
      </c>
      <c r="JF4" t="s">
        <v>58</v>
      </c>
      <c r="JG4" t="s">
        <v>58</v>
      </c>
      <c r="JH4" t="s">
        <v>58</v>
      </c>
      <c r="JI4" t="s">
        <v>57</v>
      </c>
      <c r="JJ4" t="s">
        <v>58</v>
      </c>
      <c r="JK4" t="s">
        <v>57</v>
      </c>
      <c r="JL4" t="s">
        <v>58</v>
      </c>
      <c r="JM4" t="s">
        <v>57</v>
      </c>
      <c r="JN4" t="s">
        <v>57</v>
      </c>
      <c r="JO4" t="s">
        <v>58</v>
      </c>
      <c r="JP4" t="s">
        <v>57</v>
      </c>
      <c r="JQ4" t="s">
        <v>57</v>
      </c>
      <c r="JR4" t="s">
        <v>58</v>
      </c>
      <c r="JS4" t="s">
        <v>57</v>
      </c>
      <c r="JT4" t="s">
        <v>58</v>
      </c>
      <c r="JU4" t="s">
        <v>58</v>
      </c>
      <c r="JV4" t="s">
        <v>58</v>
      </c>
      <c r="JW4" t="s">
        <v>57</v>
      </c>
      <c r="JX4" t="s">
        <v>57</v>
      </c>
      <c r="JY4" t="s">
        <v>58</v>
      </c>
      <c r="JZ4" t="s">
        <v>57</v>
      </c>
      <c r="KA4" t="s">
        <v>58</v>
      </c>
      <c r="KB4" t="s">
        <v>58</v>
      </c>
      <c r="KC4" t="s">
        <v>58</v>
      </c>
      <c r="KD4" t="s">
        <v>57</v>
      </c>
      <c r="KE4" t="s">
        <v>57</v>
      </c>
      <c r="KF4" t="s">
        <v>58</v>
      </c>
      <c r="KG4" t="s">
        <v>57</v>
      </c>
      <c r="KH4" t="s">
        <v>58</v>
      </c>
      <c r="KI4" t="s">
        <v>58</v>
      </c>
      <c r="KJ4" t="s">
        <v>58</v>
      </c>
      <c r="KK4" t="s">
        <v>58</v>
      </c>
      <c r="KL4" t="s">
        <v>57</v>
      </c>
      <c r="KM4" t="s">
        <v>57</v>
      </c>
      <c r="KN4" t="s">
        <v>57</v>
      </c>
      <c r="KO4" t="s">
        <v>58</v>
      </c>
      <c r="KP4" t="s">
        <v>58</v>
      </c>
      <c r="KQ4" t="s">
        <v>58</v>
      </c>
      <c r="KR4" t="s">
        <v>57</v>
      </c>
      <c r="KS4" t="s">
        <v>58</v>
      </c>
      <c r="KT4" t="s">
        <v>58</v>
      </c>
      <c r="KU4" t="s">
        <v>57</v>
      </c>
      <c r="KV4" t="s">
        <v>57</v>
      </c>
      <c r="KW4" t="s">
        <v>58</v>
      </c>
      <c r="KX4" t="s">
        <v>57</v>
      </c>
      <c r="KY4" t="s">
        <v>58</v>
      </c>
      <c r="KZ4" t="s">
        <v>58</v>
      </c>
      <c r="LA4" t="s">
        <v>57</v>
      </c>
      <c r="LB4" t="s">
        <v>58</v>
      </c>
      <c r="LC4" t="s">
        <v>57</v>
      </c>
      <c r="LD4" t="s">
        <v>57</v>
      </c>
      <c r="LE4" t="s">
        <v>57</v>
      </c>
      <c r="LF4" t="s">
        <v>58</v>
      </c>
      <c r="LG4" t="s">
        <v>57</v>
      </c>
      <c r="LH4" t="s">
        <v>58</v>
      </c>
      <c r="LI4" t="s">
        <v>57</v>
      </c>
      <c r="LJ4" t="s">
        <v>58</v>
      </c>
      <c r="LK4" t="s">
        <v>57</v>
      </c>
      <c r="LL4" t="s">
        <v>58</v>
      </c>
      <c r="LM4" t="s">
        <v>58</v>
      </c>
      <c r="LN4" t="s">
        <v>57</v>
      </c>
      <c r="LO4" t="s">
        <v>57</v>
      </c>
      <c r="LP4" t="s">
        <v>57</v>
      </c>
      <c r="LQ4" t="s">
        <v>57</v>
      </c>
      <c r="LR4" t="s">
        <v>58</v>
      </c>
      <c r="LS4" t="s">
        <v>58</v>
      </c>
      <c r="LT4" t="s">
        <v>58</v>
      </c>
      <c r="LU4" t="s">
        <v>57</v>
      </c>
      <c r="LV4" t="s">
        <v>58</v>
      </c>
      <c r="LW4" t="s">
        <v>57</v>
      </c>
      <c r="LX4" t="s">
        <v>57</v>
      </c>
      <c r="LY4" t="s">
        <v>58</v>
      </c>
      <c r="LZ4" t="s">
        <v>57</v>
      </c>
      <c r="MA4" t="s">
        <v>58</v>
      </c>
      <c r="MB4" t="s">
        <v>57</v>
      </c>
      <c r="MC4" t="s">
        <v>58</v>
      </c>
      <c r="MD4" t="s">
        <v>57</v>
      </c>
      <c r="ME4" t="s">
        <v>58</v>
      </c>
      <c r="MF4" t="s">
        <v>58</v>
      </c>
      <c r="MG4" t="s">
        <v>58</v>
      </c>
      <c r="MH4" t="s">
        <v>58</v>
      </c>
      <c r="MI4" t="s">
        <v>58</v>
      </c>
      <c r="MJ4" t="s">
        <v>58</v>
      </c>
      <c r="MK4" t="s">
        <v>58</v>
      </c>
      <c r="ML4" t="s">
        <v>57</v>
      </c>
      <c r="MM4" t="s">
        <v>58</v>
      </c>
      <c r="MN4" t="s">
        <v>58</v>
      </c>
      <c r="MO4" t="s">
        <v>57</v>
      </c>
      <c r="MP4" t="s">
        <v>57</v>
      </c>
      <c r="MQ4" t="s">
        <v>57</v>
      </c>
      <c r="MR4" t="s">
        <v>57</v>
      </c>
      <c r="MS4" t="s">
        <v>58</v>
      </c>
      <c r="MT4" t="s">
        <v>57</v>
      </c>
      <c r="MU4" t="s">
        <v>57</v>
      </c>
      <c r="MV4" t="s">
        <v>57</v>
      </c>
      <c r="MW4" t="s">
        <v>58</v>
      </c>
      <c r="MX4" t="s">
        <v>58</v>
      </c>
      <c r="MY4" t="s">
        <v>58</v>
      </c>
      <c r="MZ4" t="s">
        <v>58</v>
      </c>
      <c r="NA4" t="s">
        <v>58</v>
      </c>
      <c r="NB4" t="s">
        <v>58</v>
      </c>
      <c r="NC4" t="s">
        <v>57</v>
      </c>
      <c r="ND4" t="s">
        <v>58</v>
      </c>
      <c r="NE4" t="s">
        <v>57</v>
      </c>
      <c r="NF4" t="s">
        <v>58</v>
      </c>
      <c r="NG4" t="s">
        <v>57</v>
      </c>
      <c r="NH4" t="s">
        <v>58</v>
      </c>
      <c r="NI4" t="s">
        <v>58</v>
      </c>
      <c r="NJ4" t="s">
        <v>57</v>
      </c>
      <c r="NK4" t="s">
        <v>57</v>
      </c>
      <c r="NL4" t="s">
        <v>57</v>
      </c>
      <c r="NM4" t="s">
        <v>57</v>
      </c>
      <c r="NN4" t="s">
        <v>57</v>
      </c>
      <c r="NO4" t="s">
        <v>57</v>
      </c>
      <c r="NP4" t="s">
        <v>57</v>
      </c>
      <c r="NQ4" t="s">
        <v>58</v>
      </c>
      <c r="NR4" t="s">
        <v>58</v>
      </c>
      <c r="NS4" t="s">
        <v>57</v>
      </c>
      <c r="NT4" t="s">
        <v>58</v>
      </c>
      <c r="NU4" t="s">
        <v>57</v>
      </c>
      <c r="NV4" t="s">
        <v>57</v>
      </c>
      <c r="NW4" t="s">
        <v>57</v>
      </c>
      <c r="NX4" t="s">
        <v>58</v>
      </c>
      <c r="NY4" t="s">
        <v>58</v>
      </c>
      <c r="NZ4" t="s">
        <v>57</v>
      </c>
      <c r="OA4" t="s">
        <v>58</v>
      </c>
      <c r="OB4" t="s">
        <v>57</v>
      </c>
      <c r="OC4" t="s">
        <v>57</v>
      </c>
      <c r="OD4" t="s">
        <v>58</v>
      </c>
      <c r="OE4" t="s">
        <v>57</v>
      </c>
      <c r="OF4" t="s">
        <v>58</v>
      </c>
      <c r="OG4" t="s">
        <v>58</v>
      </c>
      <c r="OH4" t="s">
        <v>57</v>
      </c>
      <c r="OI4" t="s">
        <v>57</v>
      </c>
      <c r="OJ4" t="s">
        <v>57</v>
      </c>
      <c r="OK4" t="s">
        <v>58</v>
      </c>
      <c r="OL4" t="s">
        <v>58</v>
      </c>
      <c r="OM4" t="s">
        <v>58</v>
      </c>
      <c r="ON4" t="s">
        <v>57</v>
      </c>
      <c r="OO4" t="s">
        <v>57</v>
      </c>
      <c r="OP4" t="s">
        <v>58</v>
      </c>
      <c r="OQ4" t="s">
        <v>58</v>
      </c>
      <c r="OR4" t="s">
        <v>57</v>
      </c>
      <c r="OS4" t="s">
        <v>58</v>
      </c>
      <c r="OT4" t="s">
        <v>57</v>
      </c>
      <c r="OU4" t="s">
        <v>58</v>
      </c>
      <c r="OV4" t="s">
        <v>57</v>
      </c>
      <c r="OW4" t="s">
        <v>57</v>
      </c>
      <c r="OX4" t="s">
        <v>58</v>
      </c>
      <c r="OY4" t="s">
        <v>57</v>
      </c>
      <c r="OZ4" t="s">
        <v>58</v>
      </c>
      <c r="PA4" t="s">
        <v>57</v>
      </c>
      <c r="PB4" t="s">
        <v>57</v>
      </c>
      <c r="PC4" t="s">
        <v>58</v>
      </c>
      <c r="PD4" t="s">
        <v>58</v>
      </c>
      <c r="PE4" t="s">
        <v>58</v>
      </c>
      <c r="PF4" t="s">
        <v>58</v>
      </c>
      <c r="PG4" t="s">
        <v>58</v>
      </c>
      <c r="PH4" t="s">
        <v>58</v>
      </c>
      <c r="PI4" t="s">
        <v>57</v>
      </c>
      <c r="PJ4" t="s">
        <v>57</v>
      </c>
      <c r="PK4" t="s">
        <v>58</v>
      </c>
      <c r="PL4" t="s">
        <v>57</v>
      </c>
      <c r="PM4" t="s">
        <v>57</v>
      </c>
      <c r="PN4" t="s">
        <v>57</v>
      </c>
      <c r="PO4" t="s">
        <v>57</v>
      </c>
      <c r="PP4" t="s">
        <v>58</v>
      </c>
      <c r="PQ4" t="s">
        <v>58</v>
      </c>
      <c r="PR4" t="s">
        <v>57</v>
      </c>
      <c r="PS4" t="s">
        <v>57</v>
      </c>
      <c r="PT4" t="s">
        <v>58</v>
      </c>
      <c r="PU4" t="s">
        <v>57</v>
      </c>
      <c r="PV4" t="s">
        <v>58</v>
      </c>
      <c r="PW4" t="s">
        <v>57</v>
      </c>
      <c r="PX4" t="s">
        <v>58</v>
      </c>
      <c r="PY4" t="s">
        <v>57</v>
      </c>
      <c r="PZ4" t="s">
        <v>57</v>
      </c>
      <c r="QA4" t="s">
        <v>58</v>
      </c>
      <c r="QB4" t="s">
        <v>58</v>
      </c>
      <c r="QC4" t="s">
        <v>57</v>
      </c>
      <c r="QD4" t="s">
        <v>57</v>
      </c>
      <c r="QE4" t="s">
        <v>58</v>
      </c>
      <c r="QF4" t="s">
        <v>58</v>
      </c>
      <c r="QG4" t="s">
        <v>57</v>
      </c>
      <c r="QH4" t="s">
        <v>58</v>
      </c>
      <c r="QI4" t="s">
        <v>58</v>
      </c>
      <c r="QJ4" t="s">
        <v>57</v>
      </c>
      <c r="QK4" t="s">
        <v>58</v>
      </c>
      <c r="QL4" t="s">
        <v>57</v>
      </c>
      <c r="QM4" t="s">
        <v>57</v>
      </c>
      <c r="QN4" t="s">
        <v>57</v>
      </c>
      <c r="QO4" t="s">
        <v>57</v>
      </c>
      <c r="QP4" t="s">
        <v>58</v>
      </c>
      <c r="QQ4" t="s">
        <v>58</v>
      </c>
      <c r="QR4" t="s">
        <v>57</v>
      </c>
      <c r="QS4" t="s">
        <v>58</v>
      </c>
      <c r="QT4" t="s">
        <v>58</v>
      </c>
      <c r="QU4" t="s">
        <v>58</v>
      </c>
      <c r="QV4" t="s">
        <v>58</v>
      </c>
      <c r="QW4" t="s">
        <v>57</v>
      </c>
      <c r="QX4" t="s">
        <v>58</v>
      </c>
      <c r="QY4" t="s">
        <v>57</v>
      </c>
      <c r="QZ4" t="s">
        <v>57</v>
      </c>
      <c r="RA4" t="s">
        <v>58</v>
      </c>
      <c r="RB4" t="s">
        <v>58</v>
      </c>
      <c r="RC4" t="s">
        <v>58</v>
      </c>
      <c r="RD4" t="s">
        <v>57</v>
      </c>
      <c r="RE4" t="s">
        <v>57</v>
      </c>
      <c r="RF4" t="s">
        <v>58</v>
      </c>
      <c r="RG4" t="s">
        <v>58</v>
      </c>
      <c r="RH4" t="s">
        <v>57</v>
      </c>
      <c r="RI4" t="s">
        <v>58</v>
      </c>
      <c r="RJ4" t="s">
        <v>58</v>
      </c>
      <c r="RK4" t="s">
        <v>58</v>
      </c>
      <c r="RL4" t="s">
        <v>58</v>
      </c>
      <c r="RM4" t="s">
        <v>58</v>
      </c>
      <c r="RN4" t="s">
        <v>57</v>
      </c>
      <c r="RO4" t="s">
        <v>58</v>
      </c>
      <c r="RP4" t="s">
        <v>58</v>
      </c>
      <c r="RQ4" t="s">
        <v>57</v>
      </c>
      <c r="RR4" t="s">
        <v>58</v>
      </c>
      <c r="RS4" t="s">
        <v>58</v>
      </c>
      <c r="RT4" t="s">
        <v>58</v>
      </c>
      <c r="RU4" t="s">
        <v>57</v>
      </c>
      <c r="RV4" t="s">
        <v>58</v>
      </c>
      <c r="RW4" t="s">
        <v>58</v>
      </c>
      <c r="RX4" t="s">
        <v>57</v>
      </c>
      <c r="RY4" t="s">
        <v>58</v>
      </c>
      <c r="RZ4" t="s">
        <v>57</v>
      </c>
      <c r="SA4" t="s">
        <v>58</v>
      </c>
      <c r="SB4" t="s">
        <v>57</v>
      </c>
      <c r="SC4" t="s">
        <v>57</v>
      </c>
      <c r="SD4" t="s">
        <v>57</v>
      </c>
      <c r="SE4" t="s">
        <v>57</v>
      </c>
      <c r="SF4" t="s">
        <v>58</v>
      </c>
      <c r="SG4" t="s">
        <v>58</v>
      </c>
    </row>
    <row r="5" spans="1:501" x14ac:dyDescent="0.45">
      <c r="A5" t="s">
        <v>86</v>
      </c>
      <c r="B5" t="s">
        <v>96</v>
      </c>
      <c r="C5" t="s">
        <v>103</v>
      </c>
      <c r="D5" t="s">
        <v>96</v>
      </c>
      <c r="E5" t="s">
        <v>111</v>
      </c>
      <c r="F5" t="s">
        <v>114</v>
      </c>
      <c r="G5" t="s">
        <v>114</v>
      </c>
      <c r="H5" t="s">
        <v>114</v>
      </c>
      <c r="I5" t="s">
        <v>114</v>
      </c>
      <c r="J5" t="s">
        <v>96</v>
      </c>
      <c r="K5" t="s">
        <v>103</v>
      </c>
      <c r="L5" t="s">
        <v>111</v>
      </c>
      <c r="M5" t="s">
        <v>114</v>
      </c>
      <c r="N5" t="s">
        <v>103</v>
      </c>
      <c r="O5" t="s">
        <v>96</v>
      </c>
      <c r="P5" t="s">
        <v>114</v>
      </c>
      <c r="Q5" t="s">
        <v>103</v>
      </c>
      <c r="R5" t="s">
        <v>111</v>
      </c>
      <c r="S5" t="s">
        <v>111</v>
      </c>
      <c r="T5" t="s">
        <v>114</v>
      </c>
      <c r="U5" t="s">
        <v>96</v>
      </c>
      <c r="V5" t="s">
        <v>111</v>
      </c>
      <c r="W5" t="s">
        <v>114</v>
      </c>
      <c r="X5" t="s">
        <v>114</v>
      </c>
      <c r="Y5" t="s">
        <v>114</v>
      </c>
      <c r="Z5" t="s">
        <v>114</v>
      </c>
      <c r="AA5" t="s">
        <v>96</v>
      </c>
      <c r="AB5" t="s">
        <v>114</v>
      </c>
      <c r="AC5" t="s">
        <v>103</v>
      </c>
      <c r="AD5" t="s">
        <v>103</v>
      </c>
      <c r="AE5" t="s">
        <v>114</v>
      </c>
      <c r="AF5" t="s">
        <v>111</v>
      </c>
      <c r="AG5" t="s">
        <v>114</v>
      </c>
      <c r="AH5" t="s">
        <v>103</v>
      </c>
      <c r="AI5" t="s">
        <v>96</v>
      </c>
      <c r="AJ5" t="s">
        <v>103</v>
      </c>
      <c r="AK5" t="s">
        <v>111</v>
      </c>
      <c r="AL5" t="s">
        <v>111</v>
      </c>
      <c r="AM5" t="s">
        <v>103</v>
      </c>
      <c r="AN5" t="s">
        <v>103</v>
      </c>
      <c r="AO5" t="s">
        <v>103</v>
      </c>
      <c r="AP5" t="s">
        <v>96</v>
      </c>
      <c r="AQ5" t="s">
        <v>96</v>
      </c>
      <c r="AR5" t="s">
        <v>114</v>
      </c>
      <c r="AS5" t="s">
        <v>111</v>
      </c>
      <c r="AT5" t="s">
        <v>96</v>
      </c>
      <c r="AU5" t="s">
        <v>96</v>
      </c>
      <c r="AV5" t="s">
        <v>96</v>
      </c>
      <c r="AW5" t="s">
        <v>114</v>
      </c>
      <c r="AX5" t="s">
        <v>96</v>
      </c>
      <c r="AY5" t="s">
        <v>103</v>
      </c>
      <c r="AZ5" t="s">
        <v>96</v>
      </c>
      <c r="BA5" t="s">
        <v>103</v>
      </c>
      <c r="BB5" t="s">
        <v>96</v>
      </c>
      <c r="BC5" t="s">
        <v>114</v>
      </c>
      <c r="BD5" t="s">
        <v>103</v>
      </c>
      <c r="BE5" t="s">
        <v>103</v>
      </c>
      <c r="BF5" t="s">
        <v>96</v>
      </c>
      <c r="BG5" t="s">
        <v>114</v>
      </c>
      <c r="BH5" t="s">
        <v>103</v>
      </c>
      <c r="BI5" t="s">
        <v>114</v>
      </c>
      <c r="BJ5" t="s">
        <v>114</v>
      </c>
      <c r="BK5" t="s">
        <v>111</v>
      </c>
      <c r="BL5" t="s">
        <v>96</v>
      </c>
      <c r="BM5" t="s">
        <v>96</v>
      </c>
      <c r="BN5" t="s">
        <v>103</v>
      </c>
      <c r="BO5" t="s">
        <v>111</v>
      </c>
      <c r="BP5" t="s">
        <v>114</v>
      </c>
      <c r="BQ5" t="s">
        <v>103</v>
      </c>
      <c r="BR5" t="s">
        <v>96</v>
      </c>
      <c r="BS5" t="s">
        <v>96</v>
      </c>
      <c r="BT5" t="s">
        <v>103</v>
      </c>
      <c r="BU5" t="s">
        <v>96</v>
      </c>
      <c r="BV5" t="s">
        <v>111</v>
      </c>
      <c r="BW5" t="s">
        <v>111</v>
      </c>
      <c r="BX5" t="s">
        <v>114</v>
      </c>
      <c r="BY5" t="s">
        <v>103</v>
      </c>
      <c r="BZ5" t="s">
        <v>103</v>
      </c>
      <c r="CA5" t="s">
        <v>111</v>
      </c>
      <c r="CB5" t="s">
        <v>96</v>
      </c>
      <c r="CC5" t="s">
        <v>114</v>
      </c>
      <c r="CD5" t="s">
        <v>103</v>
      </c>
      <c r="CE5" t="s">
        <v>114</v>
      </c>
      <c r="CF5" t="s">
        <v>103</v>
      </c>
      <c r="CG5" t="s">
        <v>111</v>
      </c>
      <c r="CH5" t="s">
        <v>111</v>
      </c>
      <c r="CI5" t="s">
        <v>96</v>
      </c>
      <c r="CJ5" t="s">
        <v>114</v>
      </c>
      <c r="CK5" t="s">
        <v>111</v>
      </c>
      <c r="CL5" t="s">
        <v>114</v>
      </c>
      <c r="CM5" t="s">
        <v>114</v>
      </c>
      <c r="CN5" t="s">
        <v>96</v>
      </c>
      <c r="CO5" t="s">
        <v>114</v>
      </c>
      <c r="CP5" t="s">
        <v>114</v>
      </c>
      <c r="CQ5" t="s">
        <v>96</v>
      </c>
      <c r="CR5" t="s">
        <v>114</v>
      </c>
      <c r="CS5" t="s">
        <v>114</v>
      </c>
      <c r="CT5" t="s">
        <v>96</v>
      </c>
      <c r="CU5" t="s">
        <v>111</v>
      </c>
      <c r="CV5" t="s">
        <v>114</v>
      </c>
      <c r="CW5" t="s">
        <v>103</v>
      </c>
      <c r="CX5" t="s">
        <v>111</v>
      </c>
      <c r="CY5" t="s">
        <v>103</v>
      </c>
      <c r="CZ5" t="s">
        <v>111</v>
      </c>
      <c r="DA5" t="s">
        <v>111</v>
      </c>
      <c r="DB5" t="s">
        <v>96</v>
      </c>
      <c r="DC5" t="s">
        <v>111</v>
      </c>
      <c r="DD5" t="s">
        <v>103</v>
      </c>
      <c r="DE5" t="s">
        <v>111</v>
      </c>
      <c r="DF5" t="s">
        <v>111</v>
      </c>
      <c r="DG5" t="s">
        <v>111</v>
      </c>
      <c r="DH5" t="s">
        <v>96</v>
      </c>
      <c r="DI5" t="s">
        <v>103</v>
      </c>
      <c r="DJ5" t="s">
        <v>111</v>
      </c>
      <c r="DK5" t="s">
        <v>96</v>
      </c>
      <c r="DL5" t="s">
        <v>96</v>
      </c>
      <c r="DM5" t="s">
        <v>111</v>
      </c>
      <c r="DN5" t="s">
        <v>96</v>
      </c>
      <c r="DO5" t="s">
        <v>103</v>
      </c>
      <c r="DP5" t="s">
        <v>96</v>
      </c>
      <c r="DQ5" t="s">
        <v>103</v>
      </c>
      <c r="DR5" t="s">
        <v>96</v>
      </c>
      <c r="DS5" t="s">
        <v>111</v>
      </c>
      <c r="DT5" t="s">
        <v>111</v>
      </c>
      <c r="DU5" t="s">
        <v>103</v>
      </c>
      <c r="DV5" t="s">
        <v>114</v>
      </c>
      <c r="DW5" t="s">
        <v>111</v>
      </c>
      <c r="DX5" t="s">
        <v>96</v>
      </c>
      <c r="DY5" t="s">
        <v>111</v>
      </c>
      <c r="DZ5" t="s">
        <v>103</v>
      </c>
      <c r="EA5" t="s">
        <v>114</v>
      </c>
      <c r="EB5" t="s">
        <v>96</v>
      </c>
      <c r="EC5" t="s">
        <v>103</v>
      </c>
      <c r="ED5" t="s">
        <v>103</v>
      </c>
      <c r="EE5" t="s">
        <v>111</v>
      </c>
      <c r="EF5" t="s">
        <v>96</v>
      </c>
      <c r="EG5" t="s">
        <v>114</v>
      </c>
      <c r="EH5" t="s">
        <v>114</v>
      </c>
      <c r="EI5" t="s">
        <v>96</v>
      </c>
      <c r="EJ5" t="s">
        <v>103</v>
      </c>
      <c r="EK5" t="s">
        <v>114</v>
      </c>
      <c r="EL5" t="s">
        <v>114</v>
      </c>
      <c r="EM5" t="s">
        <v>114</v>
      </c>
      <c r="EN5" t="s">
        <v>103</v>
      </c>
      <c r="EO5" t="s">
        <v>111</v>
      </c>
      <c r="EP5" t="s">
        <v>96</v>
      </c>
      <c r="EQ5" t="s">
        <v>103</v>
      </c>
      <c r="ER5" t="s">
        <v>114</v>
      </c>
      <c r="ES5" t="s">
        <v>111</v>
      </c>
      <c r="ET5" t="s">
        <v>103</v>
      </c>
      <c r="EU5" t="s">
        <v>103</v>
      </c>
      <c r="EV5" t="s">
        <v>114</v>
      </c>
      <c r="EW5" t="s">
        <v>111</v>
      </c>
      <c r="EX5" t="s">
        <v>111</v>
      </c>
      <c r="EY5" t="s">
        <v>114</v>
      </c>
      <c r="EZ5" t="s">
        <v>114</v>
      </c>
      <c r="FA5" t="s">
        <v>111</v>
      </c>
      <c r="FB5" t="s">
        <v>103</v>
      </c>
      <c r="FC5" t="s">
        <v>103</v>
      </c>
      <c r="FD5" t="s">
        <v>111</v>
      </c>
      <c r="FE5" t="s">
        <v>103</v>
      </c>
      <c r="FF5" t="s">
        <v>103</v>
      </c>
      <c r="FG5" t="s">
        <v>114</v>
      </c>
      <c r="FH5" t="s">
        <v>103</v>
      </c>
      <c r="FI5" t="s">
        <v>103</v>
      </c>
      <c r="FJ5" t="s">
        <v>114</v>
      </c>
      <c r="FK5" t="s">
        <v>96</v>
      </c>
      <c r="FL5" t="s">
        <v>96</v>
      </c>
      <c r="FM5" t="s">
        <v>111</v>
      </c>
      <c r="FN5" t="s">
        <v>111</v>
      </c>
      <c r="FO5" t="s">
        <v>103</v>
      </c>
      <c r="FP5" t="s">
        <v>114</v>
      </c>
      <c r="FQ5" t="s">
        <v>103</v>
      </c>
      <c r="FR5" t="s">
        <v>111</v>
      </c>
      <c r="FS5" t="s">
        <v>103</v>
      </c>
      <c r="FT5" t="s">
        <v>103</v>
      </c>
      <c r="FU5" t="s">
        <v>103</v>
      </c>
      <c r="FV5" t="s">
        <v>103</v>
      </c>
      <c r="FW5" t="s">
        <v>111</v>
      </c>
      <c r="FX5" t="s">
        <v>114</v>
      </c>
      <c r="FY5" t="s">
        <v>114</v>
      </c>
      <c r="FZ5" t="s">
        <v>111</v>
      </c>
      <c r="GA5" t="s">
        <v>111</v>
      </c>
      <c r="GB5" t="s">
        <v>111</v>
      </c>
      <c r="GC5" t="s">
        <v>114</v>
      </c>
      <c r="GD5" t="s">
        <v>114</v>
      </c>
      <c r="GE5" t="s">
        <v>114</v>
      </c>
      <c r="GF5" t="s">
        <v>111</v>
      </c>
      <c r="GG5" t="s">
        <v>96</v>
      </c>
      <c r="GH5" t="s">
        <v>114</v>
      </c>
      <c r="GI5" t="s">
        <v>96</v>
      </c>
      <c r="GJ5" t="s">
        <v>96</v>
      </c>
      <c r="GK5" t="s">
        <v>103</v>
      </c>
      <c r="GL5" t="s">
        <v>111</v>
      </c>
      <c r="GM5" t="s">
        <v>114</v>
      </c>
      <c r="GN5" t="s">
        <v>111</v>
      </c>
      <c r="GO5" t="s">
        <v>96</v>
      </c>
      <c r="GP5" t="s">
        <v>114</v>
      </c>
      <c r="GQ5" t="s">
        <v>96</v>
      </c>
      <c r="GR5" t="s">
        <v>114</v>
      </c>
      <c r="GS5" t="s">
        <v>111</v>
      </c>
      <c r="GT5" t="s">
        <v>103</v>
      </c>
      <c r="GU5" t="s">
        <v>96</v>
      </c>
      <c r="GV5" t="s">
        <v>111</v>
      </c>
      <c r="GW5" t="s">
        <v>114</v>
      </c>
      <c r="GX5" t="s">
        <v>114</v>
      </c>
      <c r="GY5" t="s">
        <v>111</v>
      </c>
      <c r="GZ5" t="s">
        <v>111</v>
      </c>
      <c r="HA5" t="s">
        <v>103</v>
      </c>
      <c r="HB5" t="s">
        <v>103</v>
      </c>
      <c r="HC5" t="s">
        <v>96</v>
      </c>
      <c r="HD5" t="s">
        <v>96</v>
      </c>
      <c r="HE5" t="s">
        <v>114</v>
      </c>
      <c r="HF5" t="s">
        <v>103</v>
      </c>
      <c r="HG5" t="s">
        <v>96</v>
      </c>
      <c r="HH5" t="s">
        <v>111</v>
      </c>
      <c r="HI5" t="s">
        <v>103</v>
      </c>
      <c r="HJ5" t="s">
        <v>96</v>
      </c>
      <c r="HK5" t="s">
        <v>103</v>
      </c>
      <c r="HL5" t="s">
        <v>96</v>
      </c>
      <c r="HM5" t="s">
        <v>114</v>
      </c>
      <c r="HN5" t="s">
        <v>103</v>
      </c>
      <c r="HO5" t="s">
        <v>96</v>
      </c>
      <c r="HP5" t="s">
        <v>96</v>
      </c>
      <c r="HQ5" t="s">
        <v>114</v>
      </c>
      <c r="HR5" t="s">
        <v>96</v>
      </c>
      <c r="HS5" t="s">
        <v>103</v>
      </c>
      <c r="HT5" t="s">
        <v>103</v>
      </c>
      <c r="HU5" t="s">
        <v>96</v>
      </c>
      <c r="HV5" t="s">
        <v>103</v>
      </c>
      <c r="HW5" t="s">
        <v>103</v>
      </c>
      <c r="HX5" t="s">
        <v>96</v>
      </c>
      <c r="HY5" t="s">
        <v>111</v>
      </c>
      <c r="HZ5" t="s">
        <v>103</v>
      </c>
      <c r="IA5" t="s">
        <v>114</v>
      </c>
      <c r="IB5" t="s">
        <v>111</v>
      </c>
      <c r="IC5" t="s">
        <v>103</v>
      </c>
      <c r="ID5" t="s">
        <v>103</v>
      </c>
      <c r="IE5" t="s">
        <v>103</v>
      </c>
      <c r="IF5" t="s">
        <v>96</v>
      </c>
      <c r="IG5" t="s">
        <v>111</v>
      </c>
      <c r="IH5" t="s">
        <v>103</v>
      </c>
      <c r="II5" t="s">
        <v>96</v>
      </c>
      <c r="IJ5" t="s">
        <v>96</v>
      </c>
      <c r="IK5" t="s">
        <v>111</v>
      </c>
      <c r="IL5" t="s">
        <v>111</v>
      </c>
      <c r="IM5" t="s">
        <v>114</v>
      </c>
      <c r="IN5" t="s">
        <v>114</v>
      </c>
      <c r="IO5" t="s">
        <v>103</v>
      </c>
      <c r="IP5" t="s">
        <v>114</v>
      </c>
      <c r="IQ5" t="s">
        <v>111</v>
      </c>
      <c r="IR5" t="s">
        <v>96</v>
      </c>
      <c r="IS5" t="s">
        <v>96</v>
      </c>
      <c r="IT5" t="s">
        <v>111</v>
      </c>
      <c r="IU5" t="s">
        <v>111</v>
      </c>
      <c r="IV5" t="s">
        <v>103</v>
      </c>
      <c r="IW5" t="s">
        <v>96</v>
      </c>
      <c r="IX5" t="s">
        <v>96</v>
      </c>
      <c r="IY5" t="s">
        <v>111</v>
      </c>
      <c r="IZ5" t="s">
        <v>111</v>
      </c>
      <c r="JA5" t="s">
        <v>114</v>
      </c>
      <c r="JB5" t="s">
        <v>103</v>
      </c>
      <c r="JC5" t="s">
        <v>103</v>
      </c>
      <c r="JD5" t="s">
        <v>96</v>
      </c>
      <c r="JE5" t="s">
        <v>103</v>
      </c>
      <c r="JF5" t="s">
        <v>114</v>
      </c>
      <c r="JG5" t="s">
        <v>103</v>
      </c>
      <c r="JH5" t="s">
        <v>114</v>
      </c>
      <c r="JI5" t="s">
        <v>96</v>
      </c>
      <c r="JJ5" t="s">
        <v>103</v>
      </c>
      <c r="JK5" t="s">
        <v>114</v>
      </c>
      <c r="JL5" t="s">
        <v>96</v>
      </c>
      <c r="JM5" t="s">
        <v>96</v>
      </c>
      <c r="JN5" t="s">
        <v>111</v>
      </c>
      <c r="JO5" t="s">
        <v>103</v>
      </c>
      <c r="JP5" t="s">
        <v>103</v>
      </c>
      <c r="JQ5" t="s">
        <v>103</v>
      </c>
      <c r="JR5" t="s">
        <v>103</v>
      </c>
      <c r="JS5" t="s">
        <v>111</v>
      </c>
      <c r="JT5" t="s">
        <v>96</v>
      </c>
      <c r="JU5" t="s">
        <v>96</v>
      </c>
      <c r="JV5" t="s">
        <v>114</v>
      </c>
      <c r="JW5" t="s">
        <v>96</v>
      </c>
      <c r="JX5" t="s">
        <v>96</v>
      </c>
      <c r="JY5" t="s">
        <v>111</v>
      </c>
      <c r="JZ5" t="s">
        <v>111</v>
      </c>
      <c r="KA5" t="s">
        <v>114</v>
      </c>
      <c r="KB5" t="s">
        <v>96</v>
      </c>
      <c r="KC5" t="s">
        <v>103</v>
      </c>
      <c r="KD5" t="s">
        <v>96</v>
      </c>
      <c r="KE5" t="s">
        <v>103</v>
      </c>
      <c r="KF5" t="s">
        <v>103</v>
      </c>
      <c r="KG5" t="s">
        <v>114</v>
      </c>
      <c r="KH5" t="s">
        <v>111</v>
      </c>
      <c r="KI5" t="s">
        <v>96</v>
      </c>
      <c r="KJ5" t="s">
        <v>96</v>
      </c>
      <c r="KK5" t="s">
        <v>96</v>
      </c>
      <c r="KL5" t="s">
        <v>96</v>
      </c>
      <c r="KM5" t="s">
        <v>114</v>
      </c>
      <c r="KN5" t="s">
        <v>96</v>
      </c>
      <c r="KO5" t="s">
        <v>103</v>
      </c>
      <c r="KP5" t="s">
        <v>111</v>
      </c>
      <c r="KQ5" t="s">
        <v>114</v>
      </c>
      <c r="KR5" t="s">
        <v>111</v>
      </c>
      <c r="KS5" t="s">
        <v>96</v>
      </c>
      <c r="KT5" t="s">
        <v>111</v>
      </c>
      <c r="KU5" t="s">
        <v>111</v>
      </c>
      <c r="KV5" t="s">
        <v>111</v>
      </c>
      <c r="KW5" t="s">
        <v>96</v>
      </c>
      <c r="KX5" t="s">
        <v>103</v>
      </c>
      <c r="KY5" t="s">
        <v>96</v>
      </c>
      <c r="KZ5" t="s">
        <v>114</v>
      </c>
      <c r="LA5" t="s">
        <v>114</v>
      </c>
      <c r="LB5" t="s">
        <v>96</v>
      </c>
      <c r="LC5" t="s">
        <v>111</v>
      </c>
      <c r="LD5" t="s">
        <v>96</v>
      </c>
      <c r="LE5" t="s">
        <v>111</v>
      </c>
      <c r="LF5" t="s">
        <v>103</v>
      </c>
      <c r="LG5" t="s">
        <v>103</v>
      </c>
      <c r="LH5" t="s">
        <v>103</v>
      </c>
      <c r="LI5" t="s">
        <v>103</v>
      </c>
      <c r="LJ5" t="s">
        <v>103</v>
      </c>
      <c r="LK5" t="s">
        <v>96</v>
      </c>
      <c r="LL5" t="s">
        <v>111</v>
      </c>
      <c r="LM5" t="s">
        <v>96</v>
      </c>
      <c r="LN5" t="s">
        <v>111</v>
      </c>
      <c r="LO5" t="s">
        <v>111</v>
      </c>
      <c r="LP5" t="s">
        <v>103</v>
      </c>
      <c r="LQ5" t="s">
        <v>96</v>
      </c>
      <c r="LR5" t="s">
        <v>103</v>
      </c>
      <c r="LS5" t="s">
        <v>103</v>
      </c>
      <c r="LT5" t="s">
        <v>96</v>
      </c>
      <c r="LU5" t="s">
        <v>96</v>
      </c>
      <c r="LV5" t="s">
        <v>111</v>
      </c>
      <c r="LW5" t="s">
        <v>114</v>
      </c>
      <c r="LX5" t="s">
        <v>111</v>
      </c>
      <c r="LY5" t="s">
        <v>111</v>
      </c>
      <c r="LZ5" t="s">
        <v>114</v>
      </c>
      <c r="MA5" t="s">
        <v>96</v>
      </c>
      <c r="MB5" t="s">
        <v>96</v>
      </c>
      <c r="MC5" t="s">
        <v>111</v>
      </c>
      <c r="MD5" t="s">
        <v>111</v>
      </c>
      <c r="ME5" t="s">
        <v>103</v>
      </c>
      <c r="MF5" t="s">
        <v>96</v>
      </c>
      <c r="MG5" t="s">
        <v>111</v>
      </c>
      <c r="MH5" t="s">
        <v>111</v>
      </c>
      <c r="MI5" t="s">
        <v>96</v>
      </c>
      <c r="MJ5" t="s">
        <v>114</v>
      </c>
      <c r="MK5" t="s">
        <v>111</v>
      </c>
      <c r="ML5" t="s">
        <v>111</v>
      </c>
      <c r="MM5" t="s">
        <v>111</v>
      </c>
      <c r="MN5" t="s">
        <v>114</v>
      </c>
      <c r="MO5" t="s">
        <v>114</v>
      </c>
      <c r="MP5" t="s">
        <v>96</v>
      </c>
      <c r="MQ5" t="s">
        <v>111</v>
      </c>
      <c r="MR5" t="s">
        <v>111</v>
      </c>
      <c r="MS5" t="s">
        <v>111</v>
      </c>
      <c r="MT5" t="s">
        <v>96</v>
      </c>
      <c r="MU5" t="s">
        <v>96</v>
      </c>
      <c r="MV5" t="s">
        <v>114</v>
      </c>
      <c r="MW5" t="s">
        <v>96</v>
      </c>
      <c r="MX5" t="s">
        <v>96</v>
      </c>
      <c r="MY5" t="s">
        <v>103</v>
      </c>
      <c r="MZ5" t="s">
        <v>111</v>
      </c>
      <c r="NA5" t="s">
        <v>114</v>
      </c>
      <c r="NB5" t="s">
        <v>111</v>
      </c>
      <c r="NC5" t="s">
        <v>103</v>
      </c>
      <c r="ND5" t="s">
        <v>103</v>
      </c>
      <c r="NE5" t="s">
        <v>111</v>
      </c>
      <c r="NF5" t="s">
        <v>103</v>
      </c>
      <c r="NG5" t="s">
        <v>103</v>
      </c>
      <c r="NH5" t="s">
        <v>103</v>
      </c>
      <c r="NI5" t="s">
        <v>103</v>
      </c>
      <c r="NJ5" t="s">
        <v>114</v>
      </c>
      <c r="NK5" t="s">
        <v>103</v>
      </c>
      <c r="NL5" t="s">
        <v>111</v>
      </c>
      <c r="NM5" t="s">
        <v>96</v>
      </c>
      <c r="NN5" t="s">
        <v>114</v>
      </c>
      <c r="NO5" t="s">
        <v>103</v>
      </c>
      <c r="NP5" t="s">
        <v>103</v>
      </c>
      <c r="NQ5" t="s">
        <v>96</v>
      </c>
      <c r="NR5" t="s">
        <v>114</v>
      </c>
      <c r="NS5" t="s">
        <v>111</v>
      </c>
      <c r="NT5" t="s">
        <v>103</v>
      </c>
      <c r="NU5" t="s">
        <v>114</v>
      </c>
      <c r="NV5" t="s">
        <v>96</v>
      </c>
      <c r="NW5" t="s">
        <v>111</v>
      </c>
      <c r="NX5" t="s">
        <v>114</v>
      </c>
      <c r="NY5" t="s">
        <v>103</v>
      </c>
      <c r="NZ5" t="s">
        <v>114</v>
      </c>
      <c r="OA5" t="s">
        <v>103</v>
      </c>
      <c r="OB5" t="s">
        <v>96</v>
      </c>
      <c r="OC5" t="s">
        <v>111</v>
      </c>
      <c r="OD5" t="s">
        <v>111</v>
      </c>
      <c r="OE5" t="s">
        <v>96</v>
      </c>
      <c r="OF5" t="s">
        <v>96</v>
      </c>
      <c r="OG5" t="s">
        <v>103</v>
      </c>
      <c r="OH5" t="s">
        <v>114</v>
      </c>
      <c r="OI5" t="s">
        <v>103</v>
      </c>
      <c r="OJ5" t="s">
        <v>103</v>
      </c>
      <c r="OK5" t="s">
        <v>96</v>
      </c>
      <c r="OL5" t="s">
        <v>111</v>
      </c>
      <c r="OM5" t="s">
        <v>114</v>
      </c>
      <c r="ON5" t="s">
        <v>103</v>
      </c>
      <c r="OO5" t="s">
        <v>96</v>
      </c>
      <c r="OP5" t="s">
        <v>114</v>
      </c>
      <c r="OQ5" t="s">
        <v>103</v>
      </c>
      <c r="OR5" t="s">
        <v>111</v>
      </c>
      <c r="OS5" t="s">
        <v>114</v>
      </c>
      <c r="OT5" t="s">
        <v>103</v>
      </c>
      <c r="OU5" t="s">
        <v>111</v>
      </c>
      <c r="OV5" t="s">
        <v>103</v>
      </c>
      <c r="OW5" t="s">
        <v>96</v>
      </c>
      <c r="OX5" t="s">
        <v>103</v>
      </c>
      <c r="OY5" t="s">
        <v>111</v>
      </c>
      <c r="OZ5" t="s">
        <v>96</v>
      </c>
      <c r="PA5" t="s">
        <v>96</v>
      </c>
      <c r="PB5" t="s">
        <v>114</v>
      </c>
      <c r="PC5" t="s">
        <v>103</v>
      </c>
      <c r="PD5" t="s">
        <v>103</v>
      </c>
      <c r="PE5" t="s">
        <v>96</v>
      </c>
      <c r="PF5" t="s">
        <v>114</v>
      </c>
      <c r="PG5" t="s">
        <v>111</v>
      </c>
      <c r="PH5" t="s">
        <v>111</v>
      </c>
      <c r="PI5" t="s">
        <v>103</v>
      </c>
      <c r="PJ5" t="s">
        <v>114</v>
      </c>
      <c r="PK5" t="s">
        <v>111</v>
      </c>
      <c r="PL5" t="s">
        <v>96</v>
      </c>
      <c r="PM5" t="s">
        <v>114</v>
      </c>
      <c r="PN5" t="s">
        <v>114</v>
      </c>
      <c r="PO5" t="s">
        <v>103</v>
      </c>
      <c r="PP5" t="s">
        <v>96</v>
      </c>
      <c r="PQ5" t="s">
        <v>111</v>
      </c>
      <c r="PR5" t="s">
        <v>96</v>
      </c>
      <c r="PS5" t="s">
        <v>103</v>
      </c>
      <c r="PT5" t="s">
        <v>103</v>
      </c>
      <c r="PU5" t="s">
        <v>114</v>
      </c>
      <c r="PV5" t="s">
        <v>111</v>
      </c>
      <c r="PW5" t="s">
        <v>96</v>
      </c>
      <c r="PX5" t="s">
        <v>111</v>
      </c>
      <c r="PY5" t="s">
        <v>103</v>
      </c>
      <c r="PZ5" t="s">
        <v>96</v>
      </c>
      <c r="QA5" t="s">
        <v>111</v>
      </c>
      <c r="QB5" t="s">
        <v>103</v>
      </c>
      <c r="QC5" t="s">
        <v>114</v>
      </c>
      <c r="QD5" t="s">
        <v>114</v>
      </c>
      <c r="QE5" t="s">
        <v>103</v>
      </c>
      <c r="QF5" t="s">
        <v>103</v>
      </c>
      <c r="QG5" t="s">
        <v>111</v>
      </c>
      <c r="QH5" t="s">
        <v>111</v>
      </c>
      <c r="QI5" t="s">
        <v>114</v>
      </c>
      <c r="QJ5" t="s">
        <v>96</v>
      </c>
      <c r="QK5" t="s">
        <v>111</v>
      </c>
      <c r="QL5" t="s">
        <v>96</v>
      </c>
      <c r="QM5" t="s">
        <v>111</v>
      </c>
      <c r="QN5" t="s">
        <v>114</v>
      </c>
      <c r="QO5" t="s">
        <v>111</v>
      </c>
      <c r="QP5" t="s">
        <v>114</v>
      </c>
      <c r="QQ5" t="s">
        <v>103</v>
      </c>
      <c r="QR5" t="s">
        <v>96</v>
      </c>
      <c r="QS5" t="s">
        <v>103</v>
      </c>
      <c r="QT5" t="s">
        <v>114</v>
      </c>
      <c r="QU5" t="s">
        <v>111</v>
      </c>
      <c r="QV5" t="s">
        <v>114</v>
      </c>
      <c r="QW5" t="s">
        <v>103</v>
      </c>
      <c r="QX5" t="s">
        <v>111</v>
      </c>
      <c r="QY5" t="s">
        <v>96</v>
      </c>
      <c r="QZ5" t="s">
        <v>114</v>
      </c>
      <c r="RA5" t="s">
        <v>111</v>
      </c>
      <c r="RB5" t="s">
        <v>96</v>
      </c>
      <c r="RC5" t="s">
        <v>103</v>
      </c>
      <c r="RD5" t="s">
        <v>114</v>
      </c>
      <c r="RE5" t="s">
        <v>114</v>
      </c>
      <c r="RF5" t="s">
        <v>114</v>
      </c>
      <c r="RG5" t="s">
        <v>114</v>
      </c>
      <c r="RH5" t="s">
        <v>96</v>
      </c>
      <c r="RI5" t="s">
        <v>111</v>
      </c>
      <c r="RJ5" t="s">
        <v>96</v>
      </c>
      <c r="RK5" t="s">
        <v>114</v>
      </c>
      <c r="RL5" t="s">
        <v>114</v>
      </c>
      <c r="RM5" t="s">
        <v>114</v>
      </c>
      <c r="RN5" t="s">
        <v>103</v>
      </c>
      <c r="RO5" t="s">
        <v>96</v>
      </c>
      <c r="RP5" t="s">
        <v>96</v>
      </c>
      <c r="RQ5" t="s">
        <v>103</v>
      </c>
      <c r="RR5" t="s">
        <v>96</v>
      </c>
      <c r="RS5" t="s">
        <v>103</v>
      </c>
      <c r="RT5" t="s">
        <v>96</v>
      </c>
      <c r="RU5" t="s">
        <v>114</v>
      </c>
      <c r="RV5" t="s">
        <v>111</v>
      </c>
      <c r="RW5" t="s">
        <v>103</v>
      </c>
      <c r="RX5" t="s">
        <v>111</v>
      </c>
      <c r="RY5" t="s">
        <v>96</v>
      </c>
      <c r="RZ5" t="s">
        <v>114</v>
      </c>
      <c r="SA5" t="s">
        <v>103</v>
      </c>
      <c r="SB5" t="s">
        <v>114</v>
      </c>
      <c r="SC5" t="s">
        <v>103</v>
      </c>
      <c r="SD5" t="s">
        <v>114</v>
      </c>
      <c r="SE5" t="s">
        <v>96</v>
      </c>
      <c r="SF5" t="s">
        <v>111</v>
      </c>
      <c r="SG5" t="s">
        <v>103</v>
      </c>
    </row>
    <row r="6" spans="1:501" x14ac:dyDescent="0.45">
      <c r="A6" t="s">
        <v>87</v>
      </c>
      <c r="B6" t="s">
        <v>97</v>
      </c>
      <c r="C6" t="s">
        <v>104</v>
      </c>
      <c r="D6" t="s">
        <v>109</v>
      </c>
      <c r="E6" t="s">
        <v>97</v>
      </c>
      <c r="F6" t="s">
        <v>97</v>
      </c>
      <c r="G6" t="s">
        <v>118</v>
      </c>
      <c r="H6" t="s">
        <v>104</v>
      </c>
      <c r="I6" t="s">
        <v>122</v>
      </c>
      <c r="J6" t="s">
        <v>104</v>
      </c>
      <c r="K6" t="s">
        <v>104</v>
      </c>
      <c r="L6" t="s">
        <v>122</v>
      </c>
      <c r="M6" t="s">
        <v>97</v>
      </c>
      <c r="N6" t="s">
        <v>104</v>
      </c>
      <c r="O6" t="s">
        <v>132</v>
      </c>
      <c r="P6" t="s">
        <v>104</v>
      </c>
      <c r="Q6" t="s">
        <v>136</v>
      </c>
      <c r="R6" t="s">
        <v>104</v>
      </c>
      <c r="S6" t="s">
        <v>140</v>
      </c>
      <c r="T6" t="s">
        <v>104</v>
      </c>
      <c r="U6" t="s">
        <v>122</v>
      </c>
      <c r="V6" t="s">
        <v>118</v>
      </c>
      <c r="W6" t="s">
        <v>97</v>
      </c>
      <c r="X6" t="s">
        <v>118</v>
      </c>
      <c r="Y6" t="s">
        <v>109</v>
      </c>
      <c r="Z6" t="s">
        <v>136</v>
      </c>
      <c r="AA6" t="s">
        <v>122</v>
      </c>
      <c r="AB6" t="s">
        <v>104</v>
      </c>
      <c r="AC6" t="s">
        <v>104</v>
      </c>
      <c r="AD6" t="s">
        <v>109</v>
      </c>
      <c r="AE6" t="s">
        <v>132</v>
      </c>
      <c r="AF6" t="s">
        <v>140</v>
      </c>
      <c r="AG6" t="s">
        <v>122</v>
      </c>
      <c r="AH6" t="s">
        <v>104</v>
      </c>
      <c r="AI6" t="s">
        <v>140</v>
      </c>
      <c r="AJ6" t="s">
        <v>140</v>
      </c>
      <c r="AK6" t="s">
        <v>118</v>
      </c>
      <c r="AL6" t="s">
        <v>104</v>
      </c>
      <c r="AM6" t="s">
        <v>109</v>
      </c>
      <c r="AN6" t="s">
        <v>104</v>
      </c>
      <c r="AO6" t="s">
        <v>140</v>
      </c>
      <c r="AP6" t="s">
        <v>109</v>
      </c>
      <c r="AQ6" t="s">
        <v>118</v>
      </c>
      <c r="AR6" t="s">
        <v>132</v>
      </c>
      <c r="AS6" t="s">
        <v>122</v>
      </c>
      <c r="AT6" t="s">
        <v>132</v>
      </c>
      <c r="AU6" t="s">
        <v>136</v>
      </c>
      <c r="AV6" t="s">
        <v>109</v>
      </c>
      <c r="AW6" t="s">
        <v>104</v>
      </c>
      <c r="AX6" t="s">
        <v>136</v>
      </c>
      <c r="AY6" t="s">
        <v>109</v>
      </c>
      <c r="AZ6" t="s">
        <v>118</v>
      </c>
      <c r="BA6" t="s">
        <v>118</v>
      </c>
      <c r="BB6" t="s">
        <v>97</v>
      </c>
      <c r="BC6" t="s">
        <v>97</v>
      </c>
      <c r="BD6" t="s">
        <v>136</v>
      </c>
      <c r="BE6" t="s">
        <v>118</v>
      </c>
      <c r="BF6" t="s">
        <v>118</v>
      </c>
      <c r="BG6" t="s">
        <v>140</v>
      </c>
      <c r="BH6" t="s">
        <v>97</v>
      </c>
      <c r="BI6" t="s">
        <v>140</v>
      </c>
      <c r="BJ6" t="s">
        <v>136</v>
      </c>
      <c r="BK6" t="s">
        <v>97</v>
      </c>
      <c r="BL6" t="s">
        <v>136</v>
      </c>
      <c r="BM6" t="s">
        <v>104</v>
      </c>
      <c r="BN6" t="s">
        <v>104</v>
      </c>
      <c r="BO6" t="s">
        <v>136</v>
      </c>
      <c r="BP6" t="s">
        <v>122</v>
      </c>
      <c r="BQ6" t="s">
        <v>136</v>
      </c>
      <c r="BR6" t="s">
        <v>109</v>
      </c>
      <c r="BS6" t="s">
        <v>122</v>
      </c>
      <c r="BT6" t="s">
        <v>132</v>
      </c>
      <c r="BU6" t="s">
        <v>136</v>
      </c>
      <c r="BV6" t="s">
        <v>136</v>
      </c>
      <c r="BW6" t="s">
        <v>136</v>
      </c>
      <c r="BX6" t="s">
        <v>122</v>
      </c>
      <c r="BY6" t="s">
        <v>140</v>
      </c>
      <c r="BZ6" t="s">
        <v>136</v>
      </c>
      <c r="CA6" t="s">
        <v>109</v>
      </c>
      <c r="CB6" t="s">
        <v>122</v>
      </c>
      <c r="CC6" t="s">
        <v>122</v>
      </c>
      <c r="CD6" t="s">
        <v>136</v>
      </c>
      <c r="CE6" t="s">
        <v>118</v>
      </c>
      <c r="CF6" t="s">
        <v>140</v>
      </c>
      <c r="CG6" t="s">
        <v>97</v>
      </c>
      <c r="CH6" t="s">
        <v>122</v>
      </c>
      <c r="CI6" t="s">
        <v>122</v>
      </c>
      <c r="CJ6" t="s">
        <v>122</v>
      </c>
      <c r="CK6" t="s">
        <v>122</v>
      </c>
      <c r="CL6" t="s">
        <v>132</v>
      </c>
      <c r="CM6" t="s">
        <v>118</v>
      </c>
      <c r="CN6" t="s">
        <v>136</v>
      </c>
      <c r="CO6" t="s">
        <v>140</v>
      </c>
      <c r="CP6" t="s">
        <v>122</v>
      </c>
      <c r="CQ6" t="s">
        <v>104</v>
      </c>
      <c r="CR6" t="s">
        <v>104</v>
      </c>
      <c r="CS6" t="s">
        <v>122</v>
      </c>
      <c r="CT6" t="s">
        <v>122</v>
      </c>
      <c r="CU6" t="s">
        <v>122</v>
      </c>
      <c r="CV6" t="s">
        <v>118</v>
      </c>
      <c r="CW6" t="s">
        <v>109</v>
      </c>
      <c r="CX6" t="s">
        <v>122</v>
      </c>
      <c r="CY6" t="s">
        <v>97</v>
      </c>
      <c r="CZ6" t="s">
        <v>104</v>
      </c>
      <c r="DA6" t="s">
        <v>136</v>
      </c>
      <c r="DB6" t="s">
        <v>140</v>
      </c>
      <c r="DC6" t="s">
        <v>104</v>
      </c>
      <c r="DD6" t="s">
        <v>104</v>
      </c>
      <c r="DE6" t="s">
        <v>97</v>
      </c>
      <c r="DF6" t="s">
        <v>122</v>
      </c>
      <c r="DG6" t="s">
        <v>109</v>
      </c>
      <c r="DH6" t="s">
        <v>109</v>
      </c>
      <c r="DI6" t="s">
        <v>118</v>
      </c>
      <c r="DJ6" t="s">
        <v>140</v>
      </c>
      <c r="DK6" t="s">
        <v>118</v>
      </c>
      <c r="DL6" t="s">
        <v>104</v>
      </c>
      <c r="DM6" t="s">
        <v>132</v>
      </c>
      <c r="DN6" t="s">
        <v>104</v>
      </c>
      <c r="DO6" t="s">
        <v>109</v>
      </c>
      <c r="DP6" t="s">
        <v>109</v>
      </c>
      <c r="DQ6" t="s">
        <v>140</v>
      </c>
      <c r="DR6" t="s">
        <v>122</v>
      </c>
      <c r="DS6" t="s">
        <v>140</v>
      </c>
      <c r="DT6" t="s">
        <v>97</v>
      </c>
      <c r="DU6" t="s">
        <v>104</v>
      </c>
      <c r="DV6" t="s">
        <v>132</v>
      </c>
      <c r="DW6" t="s">
        <v>109</v>
      </c>
      <c r="DX6" t="s">
        <v>118</v>
      </c>
      <c r="DY6" t="s">
        <v>122</v>
      </c>
      <c r="DZ6" t="s">
        <v>109</v>
      </c>
      <c r="EA6" t="s">
        <v>140</v>
      </c>
      <c r="EB6" t="s">
        <v>118</v>
      </c>
      <c r="EC6" t="s">
        <v>104</v>
      </c>
      <c r="ED6" t="s">
        <v>136</v>
      </c>
      <c r="EE6" t="s">
        <v>136</v>
      </c>
      <c r="EF6" t="s">
        <v>132</v>
      </c>
      <c r="EG6" t="s">
        <v>132</v>
      </c>
      <c r="EH6" t="s">
        <v>118</v>
      </c>
      <c r="EI6" t="s">
        <v>132</v>
      </c>
      <c r="EJ6" t="s">
        <v>118</v>
      </c>
      <c r="EK6" t="s">
        <v>122</v>
      </c>
      <c r="EL6" t="s">
        <v>136</v>
      </c>
      <c r="EM6" t="s">
        <v>132</v>
      </c>
      <c r="EN6" t="s">
        <v>122</v>
      </c>
      <c r="EO6" t="s">
        <v>109</v>
      </c>
      <c r="EP6" t="s">
        <v>140</v>
      </c>
      <c r="EQ6" t="s">
        <v>97</v>
      </c>
      <c r="ER6" t="s">
        <v>136</v>
      </c>
      <c r="ES6" t="s">
        <v>97</v>
      </c>
      <c r="ET6" t="s">
        <v>122</v>
      </c>
      <c r="EU6" t="s">
        <v>122</v>
      </c>
      <c r="EV6" t="s">
        <v>132</v>
      </c>
      <c r="EW6" t="s">
        <v>109</v>
      </c>
      <c r="EX6" t="s">
        <v>118</v>
      </c>
      <c r="EY6" t="s">
        <v>136</v>
      </c>
      <c r="EZ6" t="s">
        <v>132</v>
      </c>
      <c r="FA6" t="s">
        <v>104</v>
      </c>
      <c r="FB6" t="s">
        <v>118</v>
      </c>
      <c r="FC6" t="s">
        <v>132</v>
      </c>
      <c r="FD6" t="s">
        <v>132</v>
      </c>
      <c r="FE6" t="s">
        <v>132</v>
      </c>
      <c r="FF6" t="s">
        <v>122</v>
      </c>
      <c r="FG6" t="s">
        <v>136</v>
      </c>
      <c r="FH6" t="s">
        <v>122</v>
      </c>
      <c r="FI6" t="s">
        <v>136</v>
      </c>
      <c r="FJ6" t="s">
        <v>97</v>
      </c>
      <c r="FK6" t="s">
        <v>104</v>
      </c>
      <c r="FL6" t="s">
        <v>122</v>
      </c>
      <c r="FM6" t="s">
        <v>118</v>
      </c>
      <c r="FN6" t="s">
        <v>118</v>
      </c>
      <c r="FO6" t="s">
        <v>97</v>
      </c>
      <c r="FP6" t="s">
        <v>132</v>
      </c>
      <c r="FQ6" t="s">
        <v>118</v>
      </c>
      <c r="FR6" t="s">
        <v>122</v>
      </c>
      <c r="FS6" t="s">
        <v>136</v>
      </c>
      <c r="FT6" t="s">
        <v>118</v>
      </c>
      <c r="FU6" t="s">
        <v>109</v>
      </c>
      <c r="FV6" t="s">
        <v>122</v>
      </c>
      <c r="FW6" t="s">
        <v>132</v>
      </c>
      <c r="FX6" t="s">
        <v>104</v>
      </c>
      <c r="FY6" t="s">
        <v>104</v>
      </c>
      <c r="FZ6" t="s">
        <v>109</v>
      </c>
      <c r="GA6" t="s">
        <v>97</v>
      </c>
      <c r="GB6" t="s">
        <v>140</v>
      </c>
      <c r="GC6" t="s">
        <v>104</v>
      </c>
      <c r="GD6" t="s">
        <v>109</v>
      </c>
      <c r="GE6" t="s">
        <v>104</v>
      </c>
      <c r="GF6" t="s">
        <v>136</v>
      </c>
      <c r="GG6" t="s">
        <v>122</v>
      </c>
      <c r="GH6" t="s">
        <v>97</v>
      </c>
      <c r="GI6" t="s">
        <v>118</v>
      </c>
      <c r="GJ6" t="s">
        <v>140</v>
      </c>
      <c r="GK6" t="s">
        <v>118</v>
      </c>
      <c r="GL6" t="s">
        <v>140</v>
      </c>
      <c r="GM6" t="s">
        <v>109</v>
      </c>
      <c r="GN6" t="s">
        <v>97</v>
      </c>
      <c r="GO6" t="s">
        <v>122</v>
      </c>
      <c r="GP6" t="s">
        <v>132</v>
      </c>
      <c r="GQ6" t="s">
        <v>136</v>
      </c>
      <c r="GR6" t="s">
        <v>104</v>
      </c>
      <c r="GS6" t="s">
        <v>104</v>
      </c>
      <c r="GT6" t="s">
        <v>136</v>
      </c>
      <c r="GU6" t="s">
        <v>140</v>
      </c>
      <c r="GV6" t="s">
        <v>104</v>
      </c>
      <c r="GW6" t="s">
        <v>97</v>
      </c>
      <c r="GX6" t="s">
        <v>140</v>
      </c>
      <c r="GY6" t="s">
        <v>140</v>
      </c>
      <c r="GZ6" t="s">
        <v>136</v>
      </c>
      <c r="HA6" t="s">
        <v>132</v>
      </c>
      <c r="HB6" t="s">
        <v>104</v>
      </c>
      <c r="HC6" t="s">
        <v>140</v>
      </c>
      <c r="HD6" t="s">
        <v>109</v>
      </c>
      <c r="HE6" t="s">
        <v>122</v>
      </c>
      <c r="HF6" t="s">
        <v>132</v>
      </c>
      <c r="HG6" t="s">
        <v>118</v>
      </c>
      <c r="HH6" t="s">
        <v>104</v>
      </c>
      <c r="HI6" t="s">
        <v>109</v>
      </c>
      <c r="HJ6" t="s">
        <v>140</v>
      </c>
      <c r="HK6" t="s">
        <v>97</v>
      </c>
      <c r="HL6" t="s">
        <v>118</v>
      </c>
      <c r="HM6" t="s">
        <v>140</v>
      </c>
      <c r="HN6" t="s">
        <v>136</v>
      </c>
      <c r="HO6" t="s">
        <v>118</v>
      </c>
      <c r="HP6" t="s">
        <v>97</v>
      </c>
      <c r="HQ6" t="s">
        <v>109</v>
      </c>
      <c r="HR6" t="s">
        <v>140</v>
      </c>
      <c r="HS6" t="s">
        <v>97</v>
      </c>
      <c r="HT6" t="s">
        <v>118</v>
      </c>
      <c r="HU6" t="s">
        <v>118</v>
      </c>
      <c r="HV6" t="s">
        <v>109</v>
      </c>
      <c r="HW6" t="s">
        <v>132</v>
      </c>
      <c r="HX6" t="s">
        <v>104</v>
      </c>
      <c r="HY6" t="s">
        <v>122</v>
      </c>
      <c r="HZ6" t="s">
        <v>118</v>
      </c>
      <c r="IA6" t="s">
        <v>132</v>
      </c>
      <c r="IB6" t="s">
        <v>122</v>
      </c>
      <c r="IC6" t="s">
        <v>97</v>
      </c>
      <c r="ID6" t="s">
        <v>109</v>
      </c>
      <c r="IE6" t="s">
        <v>136</v>
      </c>
      <c r="IF6" t="s">
        <v>118</v>
      </c>
      <c r="IG6" t="s">
        <v>132</v>
      </c>
      <c r="IH6" t="s">
        <v>109</v>
      </c>
      <c r="II6" t="s">
        <v>136</v>
      </c>
      <c r="IJ6" t="s">
        <v>140</v>
      </c>
      <c r="IK6" t="s">
        <v>97</v>
      </c>
      <c r="IL6" t="s">
        <v>97</v>
      </c>
      <c r="IM6" t="s">
        <v>104</v>
      </c>
      <c r="IN6" t="s">
        <v>118</v>
      </c>
      <c r="IO6" t="s">
        <v>104</v>
      </c>
      <c r="IP6" t="s">
        <v>97</v>
      </c>
      <c r="IQ6" t="s">
        <v>118</v>
      </c>
      <c r="IR6" t="s">
        <v>136</v>
      </c>
      <c r="IS6" t="s">
        <v>118</v>
      </c>
      <c r="IT6" t="s">
        <v>136</v>
      </c>
      <c r="IU6" t="s">
        <v>132</v>
      </c>
      <c r="IV6" t="s">
        <v>97</v>
      </c>
      <c r="IW6" t="s">
        <v>122</v>
      </c>
      <c r="IX6" t="s">
        <v>140</v>
      </c>
      <c r="IY6" t="s">
        <v>97</v>
      </c>
      <c r="IZ6" t="s">
        <v>122</v>
      </c>
      <c r="JA6" t="s">
        <v>122</v>
      </c>
      <c r="JB6" t="s">
        <v>97</v>
      </c>
      <c r="JC6" t="s">
        <v>118</v>
      </c>
      <c r="JD6" t="s">
        <v>118</v>
      </c>
      <c r="JE6" t="s">
        <v>104</v>
      </c>
      <c r="JF6" t="s">
        <v>132</v>
      </c>
      <c r="JG6" t="s">
        <v>97</v>
      </c>
      <c r="JH6" t="s">
        <v>122</v>
      </c>
      <c r="JI6" t="s">
        <v>97</v>
      </c>
      <c r="JJ6" t="s">
        <v>104</v>
      </c>
      <c r="JK6" t="s">
        <v>109</v>
      </c>
      <c r="JL6" t="s">
        <v>140</v>
      </c>
      <c r="JM6" t="s">
        <v>97</v>
      </c>
      <c r="JN6" t="s">
        <v>140</v>
      </c>
      <c r="JO6" t="s">
        <v>118</v>
      </c>
      <c r="JP6" t="s">
        <v>132</v>
      </c>
      <c r="JQ6" t="s">
        <v>140</v>
      </c>
      <c r="JR6" t="s">
        <v>140</v>
      </c>
      <c r="JS6" t="s">
        <v>118</v>
      </c>
      <c r="JT6" t="s">
        <v>132</v>
      </c>
      <c r="JU6" t="s">
        <v>140</v>
      </c>
      <c r="JV6" t="s">
        <v>122</v>
      </c>
      <c r="JW6" t="s">
        <v>122</v>
      </c>
      <c r="JX6" t="s">
        <v>104</v>
      </c>
      <c r="JY6" t="s">
        <v>104</v>
      </c>
      <c r="JZ6" t="s">
        <v>109</v>
      </c>
      <c r="KA6" t="s">
        <v>118</v>
      </c>
      <c r="KB6" t="s">
        <v>118</v>
      </c>
      <c r="KC6" t="s">
        <v>122</v>
      </c>
      <c r="KD6" t="s">
        <v>118</v>
      </c>
      <c r="KE6" t="s">
        <v>136</v>
      </c>
      <c r="KF6" t="s">
        <v>104</v>
      </c>
      <c r="KG6" t="s">
        <v>136</v>
      </c>
      <c r="KH6" t="s">
        <v>97</v>
      </c>
      <c r="KI6" t="s">
        <v>118</v>
      </c>
      <c r="KJ6" t="s">
        <v>97</v>
      </c>
      <c r="KK6" t="s">
        <v>109</v>
      </c>
      <c r="KL6" t="s">
        <v>122</v>
      </c>
      <c r="KM6" t="s">
        <v>132</v>
      </c>
      <c r="KN6" t="s">
        <v>132</v>
      </c>
      <c r="KO6" t="s">
        <v>132</v>
      </c>
      <c r="KP6" t="s">
        <v>122</v>
      </c>
      <c r="KQ6" t="s">
        <v>136</v>
      </c>
      <c r="KR6" t="s">
        <v>104</v>
      </c>
      <c r="KS6" t="s">
        <v>104</v>
      </c>
      <c r="KT6" t="s">
        <v>109</v>
      </c>
      <c r="KU6" t="s">
        <v>109</v>
      </c>
      <c r="KV6" t="s">
        <v>140</v>
      </c>
      <c r="KW6" t="s">
        <v>132</v>
      </c>
      <c r="KX6" t="s">
        <v>118</v>
      </c>
      <c r="KY6" t="s">
        <v>136</v>
      </c>
      <c r="KZ6" t="s">
        <v>122</v>
      </c>
      <c r="LA6" t="s">
        <v>109</v>
      </c>
      <c r="LB6" t="s">
        <v>122</v>
      </c>
      <c r="LC6" t="s">
        <v>109</v>
      </c>
      <c r="LD6" t="s">
        <v>97</v>
      </c>
      <c r="LE6" t="s">
        <v>140</v>
      </c>
      <c r="LF6" t="s">
        <v>104</v>
      </c>
      <c r="LG6" t="s">
        <v>136</v>
      </c>
      <c r="LH6" t="s">
        <v>109</v>
      </c>
      <c r="LI6" t="s">
        <v>109</v>
      </c>
      <c r="LJ6" t="s">
        <v>109</v>
      </c>
      <c r="LK6" t="s">
        <v>109</v>
      </c>
      <c r="LL6" t="s">
        <v>109</v>
      </c>
      <c r="LM6" t="s">
        <v>132</v>
      </c>
      <c r="LN6" t="s">
        <v>97</v>
      </c>
      <c r="LO6" t="s">
        <v>140</v>
      </c>
      <c r="LP6" t="s">
        <v>97</v>
      </c>
      <c r="LQ6" t="s">
        <v>140</v>
      </c>
      <c r="LR6" t="s">
        <v>97</v>
      </c>
      <c r="LS6" t="s">
        <v>118</v>
      </c>
      <c r="LT6" t="s">
        <v>118</v>
      </c>
      <c r="LU6" t="s">
        <v>118</v>
      </c>
      <c r="LV6" t="s">
        <v>104</v>
      </c>
      <c r="LW6" t="s">
        <v>140</v>
      </c>
      <c r="LX6" t="s">
        <v>132</v>
      </c>
      <c r="LY6" t="s">
        <v>118</v>
      </c>
      <c r="LZ6" t="s">
        <v>136</v>
      </c>
      <c r="MA6" t="s">
        <v>118</v>
      </c>
      <c r="MB6" t="s">
        <v>109</v>
      </c>
      <c r="MC6" t="s">
        <v>109</v>
      </c>
      <c r="MD6" t="s">
        <v>109</v>
      </c>
      <c r="ME6" t="s">
        <v>132</v>
      </c>
      <c r="MF6" t="s">
        <v>122</v>
      </c>
      <c r="MG6" t="s">
        <v>136</v>
      </c>
      <c r="MH6" t="s">
        <v>132</v>
      </c>
      <c r="MI6" t="s">
        <v>118</v>
      </c>
      <c r="MJ6" t="s">
        <v>97</v>
      </c>
      <c r="MK6" t="s">
        <v>122</v>
      </c>
      <c r="ML6" t="s">
        <v>140</v>
      </c>
      <c r="MM6" t="s">
        <v>132</v>
      </c>
      <c r="MN6" t="s">
        <v>132</v>
      </c>
      <c r="MO6" t="s">
        <v>136</v>
      </c>
      <c r="MP6" t="s">
        <v>122</v>
      </c>
      <c r="MQ6" t="s">
        <v>122</v>
      </c>
      <c r="MR6" t="s">
        <v>136</v>
      </c>
      <c r="MS6" t="s">
        <v>97</v>
      </c>
      <c r="MT6" t="s">
        <v>136</v>
      </c>
      <c r="MU6" t="s">
        <v>132</v>
      </c>
      <c r="MV6" t="s">
        <v>140</v>
      </c>
      <c r="MW6" t="s">
        <v>132</v>
      </c>
      <c r="MX6" t="s">
        <v>132</v>
      </c>
      <c r="MY6" t="s">
        <v>104</v>
      </c>
      <c r="MZ6" t="s">
        <v>140</v>
      </c>
      <c r="NA6" t="s">
        <v>132</v>
      </c>
      <c r="NB6" t="s">
        <v>132</v>
      </c>
      <c r="NC6" t="s">
        <v>122</v>
      </c>
      <c r="ND6" t="s">
        <v>109</v>
      </c>
      <c r="NE6" t="s">
        <v>136</v>
      </c>
      <c r="NF6" t="s">
        <v>104</v>
      </c>
      <c r="NG6" t="s">
        <v>118</v>
      </c>
      <c r="NH6" t="s">
        <v>97</v>
      </c>
      <c r="NI6" t="s">
        <v>97</v>
      </c>
      <c r="NJ6" t="s">
        <v>132</v>
      </c>
      <c r="NK6" t="s">
        <v>132</v>
      </c>
      <c r="NL6" t="s">
        <v>136</v>
      </c>
      <c r="NM6" t="s">
        <v>136</v>
      </c>
      <c r="NN6" t="s">
        <v>140</v>
      </c>
      <c r="NO6" t="s">
        <v>122</v>
      </c>
      <c r="NP6" t="s">
        <v>109</v>
      </c>
      <c r="NQ6" t="s">
        <v>118</v>
      </c>
      <c r="NR6" t="s">
        <v>118</v>
      </c>
      <c r="NS6" t="s">
        <v>104</v>
      </c>
      <c r="NT6" t="s">
        <v>109</v>
      </c>
      <c r="NU6" t="s">
        <v>104</v>
      </c>
      <c r="NV6" t="s">
        <v>140</v>
      </c>
      <c r="NW6" t="s">
        <v>97</v>
      </c>
      <c r="NX6" t="s">
        <v>109</v>
      </c>
      <c r="NY6" t="s">
        <v>104</v>
      </c>
      <c r="NZ6" t="s">
        <v>136</v>
      </c>
      <c r="OA6" t="s">
        <v>140</v>
      </c>
      <c r="OB6" t="s">
        <v>132</v>
      </c>
      <c r="OC6" t="s">
        <v>97</v>
      </c>
      <c r="OD6" t="s">
        <v>109</v>
      </c>
      <c r="OE6" t="s">
        <v>140</v>
      </c>
      <c r="OF6" t="s">
        <v>122</v>
      </c>
      <c r="OG6" t="s">
        <v>140</v>
      </c>
      <c r="OH6" t="s">
        <v>122</v>
      </c>
      <c r="OI6" t="s">
        <v>118</v>
      </c>
      <c r="OJ6" t="s">
        <v>118</v>
      </c>
      <c r="OK6" t="s">
        <v>118</v>
      </c>
      <c r="OL6" t="s">
        <v>122</v>
      </c>
      <c r="OM6" t="s">
        <v>104</v>
      </c>
      <c r="ON6" t="s">
        <v>97</v>
      </c>
      <c r="OO6" t="s">
        <v>118</v>
      </c>
      <c r="OP6" t="s">
        <v>140</v>
      </c>
      <c r="OQ6" t="s">
        <v>136</v>
      </c>
      <c r="OR6" t="s">
        <v>140</v>
      </c>
      <c r="OS6" t="s">
        <v>104</v>
      </c>
      <c r="OT6" t="s">
        <v>136</v>
      </c>
      <c r="OU6" t="s">
        <v>118</v>
      </c>
      <c r="OV6" t="s">
        <v>132</v>
      </c>
      <c r="OW6" t="s">
        <v>140</v>
      </c>
      <c r="OX6" t="s">
        <v>97</v>
      </c>
      <c r="OY6" t="s">
        <v>104</v>
      </c>
      <c r="OZ6" t="s">
        <v>118</v>
      </c>
      <c r="PA6" t="s">
        <v>97</v>
      </c>
      <c r="PB6" t="s">
        <v>136</v>
      </c>
      <c r="PC6" t="s">
        <v>97</v>
      </c>
      <c r="PD6" t="s">
        <v>132</v>
      </c>
      <c r="PE6" t="s">
        <v>104</v>
      </c>
      <c r="PF6" t="s">
        <v>140</v>
      </c>
      <c r="PG6" t="s">
        <v>132</v>
      </c>
      <c r="PH6" t="s">
        <v>104</v>
      </c>
      <c r="PI6" t="s">
        <v>97</v>
      </c>
      <c r="PJ6" t="s">
        <v>132</v>
      </c>
      <c r="PK6" t="s">
        <v>104</v>
      </c>
      <c r="PL6" t="s">
        <v>132</v>
      </c>
      <c r="PM6" t="s">
        <v>109</v>
      </c>
      <c r="PN6" t="s">
        <v>118</v>
      </c>
      <c r="PO6" t="s">
        <v>132</v>
      </c>
      <c r="PP6" t="s">
        <v>140</v>
      </c>
      <c r="PQ6" t="s">
        <v>109</v>
      </c>
      <c r="PR6" t="s">
        <v>140</v>
      </c>
      <c r="PS6" t="s">
        <v>122</v>
      </c>
      <c r="PT6" t="s">
        <v>140</v>
      </c>
      <c r="PU6" t="s">
        <v>132</v>
      </c>
      <c r="PV6" t="s">
        <v>140</v>
      </c>
      <c r="PW6" t="s">
        <v>104</v>
      </c>
      <c r="PX6" t="s">
        <v>136</v>
      </c>
      <c r="PY6" t="s">
        <v>122</v>
      </c>
      <c r="PZ6" t="s">
        <v>132</v>
      </c>
      <c r="QA6" t="s">
        <v>97</v>
      </c>
      <c r="QB6" t="s">
        <v>97</v>
      </c>
      <c r="QC6" t="s">
        <v>132</v>
      </c>
      <c r="QD6" t="s">
        <v>140</v>
      </c>
      <c r="QE6" t="s">
        <v>118</v>
      </c>
      <c r="QF6" t="s">
        <v>140</v>
      </c>
      <c r="QG6" t="s">
        <v>122</v>
      </c>
      <c r="QH6" t="s">
        <v>132</v>
      </c>
      <c r="QI6" t="s">
        <v>140</v>
      </c>
      <c r="QJ6" t="s">
        <v>118</v>
      </c>
      <c r="QK6" t="s">
        <v>118</v>
      </c>
      <c r="QL6" t="s">
        <v>118</v>
      </c>
      <c r="QM6" t="s">
        <v>140</v>
      </c>
      <c r="QN6" t="s">
        <v>136</v>
      </c>
      <c r="QO6" t="s">
        <v>132</v>
      </c>
      <c r="QP6" t="s">
        <v>140</v>
      </c>
      <c r="QQ6" t="s">
        <v>122</v>
      </c>
      <c r="QR6" t="s">
        <v>140</v>
      </c>
      <c r="QS6" t="s">
        <v>104</v>
      </c>
      <c r="QT6" t="s">
        <v>136</v>
      </c>
      <c r="QU6" t="s">
        <v>104</v>
      </c>
      <c r="QV6" t="s">
        <v>104</v>
      </c>
      <c r="QW6" t="s">
        <v>97</v>
      </c>
      <c r="QX6" t="s">
        <v>122</v>
      </c>
      <c r="QY6" t="s">
        <v>132</v>
      </c>
      <c r="QZ6" t="s">
        <v>118</v>
      </c>
      <c r="RA6" t="s">
        <v>118</v>
      </c>
      <c r="RB6" t="s">
        <v>104</v>
      </c>
      <c r="RC6" t="s">
        <v>140</v>
      </c>
      <c r="RD6" t="s">
        <v>109</v>
      </c>
      <c r="RE6" t="s">
        <v>104</v>
      </c>
      <c r="RF6" t="s">
        <v>118</v>
      </c>
      <c r="RG6" t="s">
        <v>122</v>
      </c>
      <c r="RH6" t="s">
        <v>140</v>
      </c>
      <c r="RI6" t="s">
        <v>140</v>
      </c>
      <c r="RJ6" t="s">
        <v>136</v>
      </c>
      <c r="RK6" t="s">
        <v>109</v>
      </c>
      <c r="RL6" t="s">
        <v>109</v>
      </c>
      <c r="RM6" t="s">
        <v>136</v>
      </c>
      <c r="RN6" t="s">
        <v>97</v>
      </c>
      <c r="RO6" t="s">
        <v>136</v>
      </c>
      <c r="RP6" t="s">
        <v>140</v>
      </c>
      <c r="RQ6" t="s">
        <v>109</v>
      </c>
      <c r="RR6" t="s">
        <v>118</v>
      </c>
      <c r="RS6" t="s">
        <v>140</v>
      </c>
      <c r="RT6" t="s">
        <v>118</v>
      </c>
      <c r="RU6" t="s">
        <v>132</v>
      </c>
      <c r="RV6" t="s">
        <v>132</v>
      </c>
      <c r="RW6" t="s">
        <v>136</v>
      </c>
      <c r="RX6" t="s">
        <v>136</v>
      </c>
      <c r="RY6" t="s">
        <v>104</v>
      </c>
      <c r="RZ6" t="s">
        <v>109</v>
      </c>
      <c r="SA6" t="s">
        <v>132</v>
      </c>
      <c r="SB6" t="s">
        <v>122</v>
      </c>
      <c r="SC6" t="s">
        <v>136</v>
      </c>
      <c r="SD6" t="s">
        <v>140</v>
      </c>
      <c r="SE6" t="s">
        <v>109</v>
      </c>
      <c r="SF6" t="s">
        <v>136</v>
      </c>
      <c r="SG6" t="s">
        <v>132</v>
      </c>
    </row>
    <row r="7" spans="1:501" x14ac:dyDescent="0.45">
      <c r="A7" t="s">
        <v>88</v>
      </c>
      <c r="B7" t="s">
        <v>98</v>
      </c>
      <c r="C7" t="s">
        <v>105</v>
      </c>
      <c r="D7" t="s">
        <v>105</v>
      </c>
      <c r="E7" t="s">
        <v>112</v>
      </c>
      <c r="F7" t="s">
        <v>112</v>
      </c>
      <c r="G7" t="s">
        <v>105</v>
      </c>
      <c r="H7" t="s">
        <v>98</v>
      </c>
      <c r="I7" t="s">
        <v>98</v>
      </c>
      <c r="J7" t="s">
        <v>98</v>
      </c>
      <c r="K7" t="s">
        <v>112</v>
      </c>
      <c r="L7" t="s">
        <v>112</v>
      </c>
      <c r="M7" t="s">
        <v>105</v>
      </c>
      <c r="N7" t="s">
        <v>105</v>
      </c>
      <c r="O7" t="s">
        <v>105</v>
      </c>
      <c r="P7" t="s">
        <v>112</v>
      </c>
      <c r="Q7" t="s">
        <v>105</v>
      </c>
      <c r="R7" t="s">
        <v>112</v>
      </c>
      <c r="S7" t="s">
        <v>98</v>
      </c>
      <c r="T7" t="s">
        <v>98</v>
      </c>
      <c r="U7" t="s">
        <v>98</v>
      </c>
      <c r="V7" t="s">
        <v>105</v>
      </c>
      <c r="W7" t="s">
        <v>112</v>
      </c>
      <c r="X7" t="s">
        <v>112</v>
      </c>
      <c r="Y7" t="s">
        <v>112</v>
      </c>
      <c r="Z7" t="s">
        <v>112</v>
      </c>
      <c r="AA7" t="s">
        <v>105</v>
      </c>
      <c r="AB7" t="s">
        <v>105</v>
      </c>
      <c r="AC7" t="s">
        <v>98</v>
      </c>
      <c r="AD7" t="s">
        <v>98</v>
      </c>
      <c r="AE7" t="s">
        <v>112</v>
      </c>
      <c r="AF7" t="s">
        <v>112</v>
      </c>
      <c r="AG7" t="s">
        <v>105</v>
      </c>
      <c r="AH7" t="s">
        <v>98</v>
      </c>
      <c r="AI7" t="s">
        <v>112</v>
      </c>
      <c r="AJ7" t="s">
        <v>98</v>
      </c>
      <c r="AK7" t="s">
        <v>98</v>
      </c>
      <c r="AL7" t="s">
        <v>112</v>
      </c>
      <c r="AM7" t="s">
        <v>98</v>
      </c>
      <c r="AN7" t="s">
        <v>112</v>
      </c>
      <c r="AO7" t="s">
        <v>112</v>
      </c>
      <c r="AP7" t="s">
        <v>98</v>
      </c>
      <c r="AQ7" t="s">
        <v>112</v>
      </c>
      <c r="AR7" t="s">
        <v>112</v>
      </c>
      <c r="AS7" t="s">
        <v>112</v>
      </c>
      <c r="AT7" t="s">
        <v>98</v>
      </c>
      <c r="AU7" t="s">
        <v>98</v>
      </c>
      <c r="AV7" t="s">
        <v>98</v>
      </c>
      <c r="AW7" t="s">
        <v>112</v>
      </c>
      <c r="AX7" t="s">
        <v>105</v>
      </c>
      <c r="AY7" t="s">
        <v>112</v>
      </c>
      <c r="AZ7" t="s">
        <v>112</v>
      </c>
      <c r="BA7" t="s">
        <v>112</v>
      </c>
      <c r="BB7" t="s">
        <v>105</v>
      </c>
      <c r="BC7" t="s">
        <v>98</v>
      </c>
      <c r="BD7" t="s">
        <v>112</v>
      </c>
      <c r="BE7" t="s">
        <v>98</v>
      </c>
      <c r="BF7" t="s">
        <v>105</v>
      </c>
      <c r="BG7" t="s">
        <v>105</v>
      </c>
      <c r="BH7" t="s">
        <v>105</v>
      </c>
      <c r="BI7" t="s">
        <v>112</v>
      </c>
      <c r="BJ7" t="s">
        <v>98</v>
      </c>
      <c r="BK7" t="s">
        <v>112</v>
      </c>
      <c r="BL7" t="s">
        <v>98</v>
      </c>
      <c r="BM7" t="s">
        <v>98</v>
      </c>
      <c r="BN7" t="s">
        <v>98</v>
      </c>
      <c r="BO7" t="s">
        <v>105</v>
      </c>
      <c r="BP7" t="s">
        <v>98</v>
      </c>
      <c r="BQ7" t="s">
        <v>105</v>
      </c>
      <c r="BR7" t="s">
        <v>105</v>
      </c>
      <c r="BS7" t="s">
        <v>98</v>
      </c>
      <c r="BT7" t="s">
        <v>112</v>
      </c>
      <c r="BU7" t="s">
        <v>105</v>
      </c>
      <c r="BV7" t="s">
        <v>112</v>
      </c>
      <c r="BW7" t="s">
        <v>98</v>
      </c>
      <c r="BX7" t="s">
        <v>98</v>
      </c>
      <c r="BY7" t="s">
        <v>105</v>
      </c>
      <c r="BZ7" t="s">
        <v>98</v>
      </c>
      <c r="CA7" t="s">
        <v>98</v>
      </c>
      <c r="CB7" t="s">
        <v>105</v>
      </c>
      <c r="CC7" t="s">
        <v>98</v>
      </c>
      <c r="CD7" t="s">
        <v>105</v>
      </c>
      <c r="CE7" t="s">
        <v>98</v>
      </c>
      <c r="CF7" t="s">
        <v>105</v>
      </c>
      <c r="CG7" t="s">
        <v>98</v>
      </c>
      <c r="CH7" t="s">
        <v>98</v>
      </c>
      <c r="CI7" t="s">
        <v>105</v>
      </c>
      <c r="CJ7" t="s">
        <v>105</v>
      </c>
      <c r="CK7" t="s">
        <v>112</v>
      </c>
      <c r="CL7" t="s">
        <v>98</v>
      </c>
      <c r="CM7" t="s">
        <v>105</v>
      </c>
      <c r="CN7" t="s">
        <v>105</v>
      </c>
      <c r="CO7" t="s">
        <v>112</v>
      </c>
      <c r="CP7" t="s">
        <v>105</v>
      </c>
      <c r="CQ7" t="s">
        <v>105</v>
      </c>
      <c r="CR7" t="s">
        <v>98</v>
      </c>
      <c r="CS7" t="s">
        <v>105</v>
      </c>
      <c r="CT7" t="s">
        <v>98</v>
      </c>
      <c r="CU7" t="s">
        <v>98</v>
      </c>
      <c r="CV7" t="s">
        <v>105</v>
      </c>
      <c r="CW7" t="s">
        <v>112</v>
      </c>
      <c r="CX7" t="s">
        <v>105</v>
      </c>
      <c r="CY7" t="s">
        <v>98</v>
      </c>
      <c r="CZ7" t="s">
        <v>112</v>
      </c>
      <c r="DA7" t="s">
        <v>112</v>
      </c>
      <c r="DB7" t="s">
        <v>105</v>
      </c>
      <c r="DC7" t="s">
        <v>98</v>
      </c>
      <c r="DD7" t="s">
        <v>105</v>
      </c>
      <c r="DE7" t="s">
        <v>105</v>
      </c>
      <c r="DF7" t="s">
        <v>112</v>
      </c>
      <c r="DG7" t="s">
        <v>98</v>
      </c>
      <c r="DH7" t="s">
        <v>112</v>
      </c>
      <c r="DI7" t="s">
        <v>98</v>
      </c>
      <c r="DJ7" t="s">
        <v>112</v>
      </c>
      <c r="DK7" t="s">
        <v>98</v>
      </c>
      <c r="DL7" t="s">
        <v>112</v>
      </c>
      <c r="DM7" t="s">
        <v>105</v>
      </c>
      <c r="DN7" t="s">
        <v>105</v>
      </c>
      <c r="DO7" t="s">
        <v>112</v>
      </c>
      <c r="DP7" t="s">
        <v>112</v>
      </c>
      <c r="DQ7" t="s">
        <v>105</v>
      </c>
      <c r="DR7" t="s">
        <v>98</v>
      </c>
      <c r="DS7" t="s">
        <v>112</v>
      </c>
      <c r="DT7" t="s">
        <v>112</v>
      </c>
      <c r="DU7" t="s">
        <v>105</v>
      </c>
      <c r="DV7" t="s">
        <v>105</v>
      </c>
      <c r="DW7" t="s">
        <v>98</v>
      </c>
      <c r="DX7" t="s">
        <v>105</v>
      </c>
      <c r="DY7" t="s">
        <v>112</v>
      </c>
      <c r="DZ7" t="s">
        <v>105</v>
      </c>
      <c r="EA7" t="s">
        <v>105</v>
      </c>
      <c r="EB7" t="s">
        <v>98</v>
      </c>
      <c r="EC7" t="s">
        <v>98</v>
      </c>
      <c r="ED7" t="s">
        <v>98</v>
      </c>
      <c r="EE7" t="s">
        <v>105</v>
      </c>
      <c r="EF7" t="s">
        <v>98</v>
      </c>
      <c r="EG7" t="s">
        <v>98</v>
      </c>
      <c r="EH7" t="s">
        <v>105</v>
      </c>
      <c r="EI7" t="s">
        <v>112</v>
      </c>
      <c r="EJ7" t="s">
        <v>105</v>
      </c>
      <c r="EK7" t="s">
        <v>105</v>
      </c>
      <c r="EL7" t="s">
        <v>105</v>
      </c>
      <c r="EM7" t="s">
        <v>98</v>
      </c>
      <c r="EN7" t="s">
        <v>98</v>
      </c>
      <c r="EO7" t="s">
        <v>105</v>
      </c>
      <c r="EP7" t="s">
        <v>112</v>
      </c>
      <c r="EQ7" t="s">
        <v>112</v>
      </c>
      <c r="ER7" t="s">
        <v>98</v>
      </c>
      <c r="ES7" t="s">
        <v>98</v>
      </c>
      <c r="ET7" t="s">
        <v>112</v>
      </c>
      <c r="EU7" t="s">
        <v>98</v>
      </c>
      <c r="EV7" t="s">
        <v>98</v>
      </c>
      <c r="EW7" t="s">
        <v>105</v>
      </c>
      <c r="EX7" t="s">
        <v>105</v>
      </c>
      <c r="EY7" t="s">
        <v>105</v>
      </c>
      <c r="EZ7" t="s">
        <v>105</v>
      </c>
      <c r="FA7" t="s">
        <v>112</v>
      </c>
      <c r="FB7" t="s">
        <v>98</v>
      </c>
      <c r="FC7" t="s">
        <v>112</v>
      </c>
      <c r="FD7" t="s">
        <v>105</v>
      </c>
      <c r="FE7" t="s">
        <v>112</v>
      </c>
      <c r="FF7" t="s">
        <v>112</v>
      </c>
      <c r="FG7" t="s">
        <v>112</v>
      </c>
      <c r="FH7" t="s">
        <v>105</v>
      </c>
      <c r="FI7" t="s">
        <v>105</v>
      </c>
      <c r="FJ7" t="s">
        <v>98</v>
      </c>
      <c r="FK7" t="s">
        <v>112</v>
      </c>
      <c r="FL7" t="s">
        <v>112</v>
      </c>
      <c r="FM7" t="s">
        <v>98</v>
      </c>
      <c r="FN7" t="s">
        <v>105</v>
      </c>
      <c r="FO7" t="s">
        <v>98</v>
      </c>
      <c r="FP7" t="s">
        <v>112</v>
      </c>
      <c r="FQ7" t="s">
        <v>105</v>
      </c>
      <c r="FR7" t="s">
        <v>112</v>
      </c>
      <c r="FS7" t="s">
        <v>98</v>
      </c>
      <c r="FT7" t="s">
        <v>105</v>
      </c>
      <c r="FU7" t="s">
        <v>98</v>
      </c>
      <c r="FV7" t="s">
        <v>98</v>
      </c>
      <c r="FW7" t="s">
        <v>105</v>
      </c>
      <c r="FX7" t="s">
        <v>112</v>
      </c>
      <c r="FY7" t="s">
        <v>105</v>
      </c>
      <c r="FZ7" t="s">
        <v>112</v>
      </c>
      <c r="GA7" t="s">
        <v>98</v>
      </c>
      <c r="GB7" t="s">
        <v>112</v>
      </c>
      <c r="GC7" t="s">
        <v>112</v>
      </c>
      <c r="GD7" t="s">
        <v>112</v>
      </c>
      <c r="GE7" t="s">
        <v>98</v>
      </c>
      <c r="GF7" t="s">
        <v>112</v>
      </c>
      <c r="GG7" t="s">
        <v>98</v>
      </c>
      <c r="GH7" t="s">
        <v>105</v>
      </c>
      <c r="GI7" t="s">
        <v>98</v>
      </c>
      <c r="GJ7" t="s">
        <v>112</v>
      </c>
      <c r="GK7" t="s">
        <v>112</v>
      </c>
      <c r="GL7" t="s">
        <v>112</v>
      </c>
      <c r="GM7" t="s">
        <v>105</v>
      </c>
      <c r="GN7" t="s">
        <v>105</v>
      </c>
      <c r="GO7" t="s">
        <v>98</v>
      </c>
      <c r="GP7" t="s">
        <v>112</v>
      </c>
      <c r="GQ7" t="s">
        <v>112</v>
      </c>
      <c r="GR7" t="s">
        <v>98</v>
      </c>
      <c r="GS7" t="s">
        <v>112</v>
      </c>
      <c r="GT7" t="s">
        <v>105</v>
      </c>
      <c r="GU7" t="s">
        <v>112</v>
      </c>
      <c r="GV7" t="s">
        <v>98</v>
      </c>
      <c r="GW7" t="s">
        <v>112</v>
      </c>
      <c r="GX7" t="s">
        <v>98</v>
      </c>
      <c r="GY7" t="s">
        <v>112</v>
      </c>
      <c r="GZ7" t="s">
        <v>105</v>
      </c>
      <c r="HA7" t="s">
        <v>98</v>
      </c>
      <c r="HB7" t="s">
        <v>112</v>
      </c>
      <c r="HC7" t="s">
        <v>105</v>
      </c>
      <c r="HD7" t="s">
        <v>105</v>
      </c>
      <c r="HE7" t="s">
        <v>112</v>
      </c>
      <c r="HF7" t="s">
        <v>105</v>
      </c>
      <c r="HG7" t="s">
        <v>112</v>
      </c>
      <c r="HH7" t="s">
        <v>105</v>
      </c>
      <c r="HI7" t="s">
        <v>105</v>
      </c>
      <c r="HJ7" t="s">
        <v>105</v>
      </c>
      <c r="HK7" t="s">
        <v>98</v>
      </c>
      <c r="HL7" t="s">
        <v>98</v>
      </c>
      <c r="HM7" t="s">
        <v>98</v>
      </c>
      <c r="HN7" t="s">
        <v>98</v>
      </c>
      <c r="HO7" t="s">
        <v>105</v>
      </c>
      <c r="HP7" t="s">
        <v>105</v>
      </c>
      <c r="HQ7" t="s">
        <v>105</v>
      </c>
      <c r="HR7" t="s">
        <v>112</v>
      </c>
      <c r="HS7" t="s">
        <v>112</v>
      </c>
      <c r="HT7" t="s">
        <v>105</v>
      </c>
      <c r="HU7" t="s">
        <v>105</v>
      </c>
      <c r="HV7" t="s">
        <v>98</v>
      </c>
      <c r="HW7" t="s">
        <v>105</v>
      </c>
      <c r="HX7" t="s">
        <v>112</v>
      </c>
      <c r="HY7" t="s">
        <v>112</v>
      </c>
      <c r="HZ7" t="s">
        <v>98</v>
      </c>
      <c r="IA7" t="s">
        <v>98</v>
      </c>
      <c r="IB7" t="s">
        <v>105</v>
      </c>
      <c r="IC7" t="s">
        <v>98</v>
      </c>
      <c r="ID7" t="s">
        <v>98</v>
      </c>
      <c r="IE7" t="s">
        <v>98</v>
      </c>
      <c r="IF7" t="s">
        <v>105</v>
      </c>
      <c r="IG7" t="s">
        <v>112</v>
      </c>
      <c r="IH7" t="s">
        <v>98</v>
      </c>
      <c r="II7" t="s">
        <v>112</v>
      </c>
      <c r="IJ7" t="s">
        <v>98</v>
      </c>
      <c r="IK7" t="s">
        <v>112</v>
      </c>
      <c r="IL7" t="s">
        <v>105</v>
      </c>
      <c r="IM7" t="s">
        <v>105</v>
      </c>
      <c r="IN7" t="s">
        <v>98</v>
      </c>
      <c r="IO7" t="s">
        <v>98</v>
      </c>
      <c r="IP7" t="s">
        <v>105</v>
      </c>
      <c r="IQ7" t="s">
        <v>112</v>
      </c>
      <c r="IR7" t="s">
        <v>105</v>
      </c>
      <c r="IS7" t="s">
        <v>105</v>
      </c>
      <c r="IT7" t="s">
        <v>112</v>
      </c>
      <c r="IU7" t="s">
        <v>112</v>
      </c>
      <c r="IV7" t="s">
        <v>105</v>
      </c>
      <c r="IW7" t="s">
        <v>98</v>
      </c>
      <c r="IX7" t="s">
        <v>112</v>
      </c>
      <c r="IY7" t="s">
        <v>98</v>
      </c>
      <c r="IZ7" t="s">
        <v>98</v>
      </c>
      <c r="JA7" t="s">
        <v>98</v>
      </c>
      <c r="JB7" t="s">
        <v>112</v>
      </c>
      <c r="JC7" t="s">
        <v>105</v>
      </c>
      <c r="JD7" t="s">
        <v>105</v>
      </c>
      <c r="JE7" t="s">
        <v>112</v>
      </c>
      <c r="JF7" t="s">
        <v>105</v>
      </c>
      <c r="JG7" t="s">
        <v>98</v>
      </c>
      <c r="JH7" t="s">
        <v>105</v>
      </c>
      <c r="JI7" t="s">
        <v>105</v>
      </c>
      <c r="JJ7" t="s">
        <v>105</v>
      </c>
      <c r="JK7" t="s">
        <v>98</v>
      </c>
      <c r="JL7" t="s">
        <v>112</v>
      </c>
      <c r="JM7" t="s">
        <v>112</v>
      </c>
      <c r="JN7" t="s">
        <v>112</v>
      </c>
      <c r="JO7" t="s">
        <v>98</v>
      </c>
      <c r="JP7" t="s">
        <v>112</v>
      </c>
      <c r="JQ7" t="s">
        <v>98</v>
      </c>
      <c r="JR7" t="s">
        <v>112</v>
      </c>
      <c r="JS7" t="s">
        <v>105</v>
      </c>
      <c r="JT7" t="s">
        <v>98</v>
      </c>
      <c r="JU7" t="s">
        <v>98</v>
      </c>
      <c r="JV7" t="s">
        <v>98</v>
      </c>
      <c r="JW7" t="s">
        <v>98</v>
      </c>
      <c r="JX7" t="s">
        <v>105</v>
      </c>
      <c r="JY7" t="s">
        <v>98</v>
      </c>
      <c r="JZ7" t="s">
        <v>105</v>
      </c>
      <c r="KA7" t="s">
        <v>112</v>
      </c>
      <c r="KB7" t="s">
        <v>98</v>
      </c>
      <c r="KC7" t="s">
        <v>98</v>
      </c>
      <c r="KD7" t="s">
        <v>98</v>
      </c>
      <c r="KE7" t="s">
        <v>105</v>
      </c>
      <c r="KF7" t="s">
        <v>105</v>
      </c>
      <c r="KG7" t="s">
        <v>105</v>
      </c>
      <c r="KH7" t="s">
        <v>105</v>
      </c>
      <c r="KI7" t="s">
        <v>98</v>
      </c>
      <c r="KJ7" t="s">
        <v>98</v>
      </c>
      <c r="KK7" t="s">
        <v>105</v>
      </c>
      <c r="KL7" t="s">
        <v>105</v>
      </c>
      <c r="KM7" t="s">
        <v>105</v>
      </c>
      <c r="KN7" t="s">
        <v>112</v>
      </c>
      <c r="KO7" t="s">
        <v>98</v>
      </c>
      <c r="KP7" t="s">
        <v>105</v>
      </c>
      <c r="KQ7" t="s">
        <v>105</v>
      </c>
      <c r="KR7" t="s">
        <v>112</v>
      </c>
      <c r="KS7" t="s">
        <v>98</v>
      </c>
      <c r="KT7" t="s">
        <v>112</v>
      </c>
      <c r="KU7" t="s">
        <v>98</v>
      </c>
      <c r="KV7" t="s">
        <v>105</v>
      </c>
      <c r="KW7" t="s">
        <v>98</v>
      </c>
      <c r="KX7" t="s">
        <v>98</v>
      </c>
      <c r="KY7" t="s">
        <v>112</v>
      </c>
      <c r="KZ7" t="s">
        <v>105</v>
      </c>
      <c r="LA7" t="s">
        <v>98</v>
      </c>
      <c r="LB7" t="s">
        <v>98</v>
      </c>
      <c r="LC7" t="s">
        <v>98</v>
      </c>
      <c r="LD7" t="s">
        <v>112</v>
      </c>
      <c r="LE7" t="s">
        <v>112</v>
      </c>
      <c r="LF7" t="s">
        <v>105</v>
      </c>
      <c r="LG7" t="s">
        <v>112</v>
      </c>
      <c r="LH7" t="s">
        <v>105</v>
      </c>
      <c r="LI7" t="s">
        <v>112</v>
      </c>
      <c r="LJ7" t="s">
        <v>105</v>
      </c>
      <c r="LK7" t="s">
        <v>105</v>
      </c>
      <c r="LL7" t="s">
        <v>105</v>
      </c>
      <c r="LM7" t="s">
        <v>112</v>
      </c>
      <c r="LN7" t="s">
        <v>105</v>
      </c>
      <c r="LO7" t="s">
        <v>112</v>
      </c>
      <c r="LP7" t="s">
        <v>112</v>
      </c>
      <c r="LQ7" t="s">
        <v>98</v>
      </c>
      <c r="LR7" t="s">
        <v>105</v>
      </c>
      <c r="LS7" t="s">
        <v>98</v>
      </c>
      <c r="LT7" t="s">
        <v>112</v>
      </c>
      <c r="LU7" t="s">
        <v>105</v>
      </c>
      <c r="LV7" t="s">
        <v>98</v>
      </c>
      <c r="LW7" t="s">
        <v>105</v>
      </c>
      <c r="LX7" t="s">
        <v>105</v>
      </c>
      <c r="LY7" t="s">
        <v>112</v>
      </c>
      <c r="LZ7" t="s">
        <v>105</v>
      </c>
      <c r="MA7" t="s">
        <v>105</v>
      </c>
      <c r="MB7" t="s">
        <v>98</v>
      </c>
      <c r="MC7" t="s">
        <v>98</v>
      </c>
      <c r="MD7" t="s">
        <v>98</v>
      </c>
      <c r="ME7" t="s">
        <v>98</v>
      </c>
      <c r="MF7" t="s">
        <v>105</v>
      </c>
      <c r="MG7" t="s">
        <v>105</v>
      </c>
      <c r="MH7" t="s">
        <v>98</v>
      </c>
      <c r="MI7" t="s">
        <v>105</v>
      </c>
      <c r="MJ7" t="s">
        <v>98</v>
      </c>
      <c r="MK7" t="s">
        <v>98</v>
      </c>
      <c r="ML7" t="s">
        <v>105</v>
      </c>
      <c r="MM7" t="s">
        <v>112</v>
      </c>
      <c r="MN7" t="s">
        <v>105</v>
      </c>
      <c r="MO7" t="s">
        <v>105</v>
      </c>
      <c r="MP7" t="s">
        <v>98</v>
      </c>
      <c r="MQ7" t="s">
        <v>98</v>
      </c>
      <c r="MR7" t="s">
        <v>98</v>
      </c>
      <c r="MS7" t="s">
        <v>105</v>
      </c>
      <c r="MT7" t="s">
        <v>98</v>
      </c>
      <c r="MU7" t="s">
        <v>105</v>
      </c>
      <c r="MV7" t="s">
        <v>105</v>
      </c>
      <c r="MW7" t="s">
        <v>112</v>
      </c>
      <c r="MX7" t="s">
        <v>112</v>
      </c>
      <c r="MY7" t="s">
        <v>105</v>
      </c>
      <c r="MZ7" t="s">
        <v>112</v>
      </c>
      <c r="NA7" t="s">
        <v>98</v>
      </c>
      <c r="NB7" t="s">
        <v>112</v>
      </c>
      <c r="NC7" t="s">
        <v>112</v>
      </c>
      <c r="ND7" t="s">
        <v>98</v>
      </c>
      <c r="NE7" t="s">
        <v>112</v>
      </c>
      <c r="NF7" t="s">
        <v>98</v>
      </c>
      <c r="NG7" t="s">
        <v>112</v>
      </c>
      <c r="NH7" t="s">
        <v>112</v>
      </c>
      <c r="NI7" t="s">
        <v>112</v>
      </c>
      <c r="NJ7" t="s">
        <v>98</v>
      </c>
      <c r="NK7" t="s">
        <v>98</v>
      </c>
      <c r="NL7" t="s">
        <v>105</v>
      </c>
      <c r="NM7" t="s">
        <v>98</v>
      </c>
      <c r="NN7" t="s">
        <v>105</v>
      </c>
      <c r="NO7" t="s">
        <v>112</v>
      </c>
      <c r="NP7" t="s">
        <v>98</v>
      </c>
      <c r="NQ7" t="s">
        <v>112</v>
      </c>
      <c r="NR7" t="s">
        <v>98</v>
      </c>
      <c r="NS7" t="s">
        <v>112</v>
      </c>
      <c r="NT7" t="s">
        <v>105</v>
      </c>
      <c r="NU7" t="s">
        <v>98</v>
      </c>
      <c r="NV7" t="s">
        <v>112</v>
      </c>
      <c r="NW7" t="s">
        <v>112</v>
      </c>
      <c r="NX7" t="s">
        <v>105</v>
      </c>
      <c r="NY7" t="s">
        <v>105</v>
      </c>
      <c r="NZ7" t="s">
        <v>105</v>
      </c>
      <c r="OA7" t="s">
        <v>112</v>
      </c>
      <c r="OB7" t="s">
        <v>112</v>
      </c>
      <c r="OC7" t="s">
        <v>98</v>
      </c>
      <c r="OD7" t="s">
        <v>105</v>
      </c>
      <c r="OE7" t="s">
        <v>98</v>
      </c>
      <c r="OF7" t="s">
        <v>105</v>
      </c>
      <c r="OG7" t="s">
        <v>112</v>
      </c>
      <c r="OH7" t="s">
        <v>98</v>
      </c>
      <c r="OI7" t="s">
        <v>98</v>
      </c>
      <c r="OJ7" t="s">
        <v>98</v>
      </c>
      <c r="OK7" t="s">
        <v>105</v>
      </c>
      <c r="OL7" t="s">
        <v>112</v>
      </c>
      <c r="OM7" t="s">
        <v>112</v>
      </c>
      <c r="ON7" t="s">
        <v>105</v>
      </c>
      <c r="OO7" t="s">
        <v>98</v>
      </c>
      <c r="OP7" t="s">
        <v>105</v>
      </c>
      <c r="OQ7" t="s">
        <v>105</v>
      </c>
      <c r="OR7" t="s">
        <v>105</v>
      </c>
      <c r="OS7" t="s">
        <v>98</v>
      </c>
      <c r="OT7" t="s">
        <v>98</v>
      </c>
      <c r="OU7" t="s">
        <v>98</v>
      </c>
      <c r="OV7" t="s">
        <v>105</v>
      </c>
      <c r="OW7" t="s">
        <v>112</v>
      </c>
      <c r="OX7" t="s">
        <v>105</v>
      </c>
      <c r="OY7" t="s">
        <v>105</v>
      </c>
      <c r="OZ7" t="s">
        <v>98</v>
      </c>
      <c r="PA7" t="s">
        <v>98</v>
      </c>
      <c r="PB7" t="s">
        <v>105</v>
      </c>
      <c r="PC7" t="s">
        <v>112</v>
      </c>
      <c r="PD7" t="s">
        <v>98</v>
      </c>
      <c r="PE7" t="s">
        <v>105</v>
      </c>
      <c r="PF7" t="s">
        <v>105</v>
      </c>
      <c r="PG7" t="s">
        <v>112</v>
      </c>
      <c r="PH7" t="s">
        <v>105</v>
      </c>
      <c r="PI7" t="s">
        <v>112</v>
      </c>
      <c r="PJ7" t="s">
        <v>105</v>
      </c>
      <c r="PK7" t="s">
        <v>98</v>
      </c>
      <c r="PL7" t="s">
        <v>105</v>
      </c>
      <c r="PM7" t="s">
        <v>98</v>
      </c>
      <c r="PN7" t="s">
        <v>112</v>
      </c>
      <c r="PO7" t="s">
        <v>98</v>
      </c>
      <c r="PP7" t="s">
        <v>112</v>
      </c>
      <c r="PQ7" t="s">
        <v>98</v>
      </c>
      <c r="PR7" t="s">
        <v>98</v>
      </c>
      <c r="PS7" t="s">
        <v>105</v>
      </c>
      <c r="PT7" t="s">
        <v>112</v>
      </c>
      <c r="PU7" t="s">
        <v>98</v>
      </c>
      <c r="PV7" t="s">
        <v>98</v>
      </c>
      <c r="PW7" t="s">
        <v>98</v>
      </c>
      <c r="PX7" t="s">
        <v>105</v>
      </c>
      <c r="PY7" t="s">
        <v>112</v>
      </c>
      <c r="PZ7" t="s">
        <v>98</v>
      </c>
      <c r="QA7" t="s">
        <v>105</v>
      </c>
      <c r="QB7" t="s">
        <v>105</v>
      </c>
      <c r="QC7" t="s">
        <v>112</v>
      </c>
      <c r="QD7" t="s">
        <v>98</v>
      </c>
      <c r="QE7" t="s">
        <v>98</v>
      </c>
      <c r="QF7" t="s">
        <v>105</v>
      </c>
      <c r="QG7" t="s">
        <v>105</v>
      </c>
      <c r="QH7" t="s">
        <v>105</v>
      </c>
      <c r="QI7" t="s">
        <v>98</v>
      </c>
      <c r="QJ7" t="s">
        <v>105</v>
      </c>
      <c r="QK7" t="s">
        <v>112</v>
      </c>
      <c r="QL7" t="s">
        <v>112</v>
      </c>
      <c r="QM7" t="s">
        <v>98</v>
      </c>
      <c r="QN7" t="s">
        <v>98</v>
      </c>
      <c r="QO7" t="s">
        <v>112</v>
      </c>
      <c r="QP7" t="s">
        <v>112</v>
      </c>
      <c r="QQ7" t="s">
        <v>112</v>
      </c>
      <c r="QR7" t="s">
        <v>112</v>
      </c>
      <c r="QS7" t="s">
        <v>105</v>
      </c>
      <c r="QT7" t="s">
        <v>105</v>
      </c>
      <c r="QU7" t="s">
        <v>105</v>
      </c>
      <c r="QV7" t="s">
        <v>112</v>
      </c>
      <c r="QW7" t="s">
        <v>112</v>
      </c>
      <c r="QX7" t="s">
        <v>105</v>
      </c>
      <c r="QY7" t="s">
        <v>112</v>
      </c>
      <c r="QZ7" t="s">
        <v>98</v>
      </c>
      <c r="RA7" t="s">
        <v>98</v>
      </c>
      <c r="RB7" t="s">
        <v>112</v>
      </c>
      <c r="RC7" t="s">
        <v>105</v>
      </c>
      <c r="RD7" t="s">
        <v>112</v>
      </c>
      <c r="RE7" t="s">
        <v>105</v>
      </c>
      <c r="RF7" t="s">
        <v>98</v>
      </c>
      <c r="RG7" t="s">
        <v>105</v>
      </c>
      <c r="RH7" t="s">
        <v>98</v>
      </c>
      <c r="RI7" t="s">
        <v>112</v>
      </c>
      <c r="RJ7" t="s">
        <v>105</v>
      </c>
      <c r="RK7" t="s">
        <v>105</v>
      </c>
      <c r="RL7" t="s">
        <v>112</v>
      </c>
      <c r="RM7" t="s">
        <v>98</v>
      </c>
      <c r="RN7" t="s">
        <v>112</v>
      </c>
      <c r="RO7" t="s">
        <v>105</v>
      </c>
      <c r="RP7" t="s">
        <v>112</v>
      </c>
      <c r="RQ7" t="s">
        <v>112</v>
      </c>
      <c r="RR7" t="s">
        <v>112</v>
      </c>
      <c r="RS7" t="s">
        <v>112</v>
      </c>
      <c r="RT7" t="s">
        <v>112</v>
      </c>
      <c r="RU7" t="s">
        <v>98</v>
      </c>
      <c r="RV7" t="s">
        <v>112</v>
      </c>
      <c r="RW7" t="s">
        <v>105</v>
      </c>
      <c r="RX7" t="s">
        <v>98</v>
      </c>
      <c r="RY7" t="s">
        <v>98</v>
      </c>
      <c r="RZ7" t="s">
        <v>98</v>
      </c>
      <c r="SA7" t="s">
        <v>105</v>
      </c>
      <c r="SB7" t="s">
        <v>112</v>
      </c>
      <c r="SC7" t="s">
        <v>98</v>
      </c>
      <c r="SD7" t="s">
        <v>105</v>
      </c>
      <c r="SE7" t="s">
        <v>105</v>
      </c>
      <c r="SF7" t="s">
        <v>98</v>
      </c>
      <c r="SG7" t="s">
        <v>112</v>
      </c>
    </row>
    <row r="8" spans="1:501" x14ac:dyDescent="0.45">
      <c r="A8" t="s">
        <v>89</v>
      </c>
      <c r="B8" t="s">
        <v>99</v>
      </c>
      <c r="C8" t="s">
        <v>99</v>
      </c>
      <c r="D8" t="s">
        <v>99</v>
      </c>
      <c r="E8" t="s">
        <v>99</v>
      </c>
      <c r="F8" t="s">
        <v>115</v>
      </c>
      <c r="G8" t="s">
        <v>115</v>
      </c>
      <c r="H8" t="s">
        <v>115</v>
      </c>
      <c r="I8" t="s">
        <v>99</v>
      </c>
      <c r="J8" t="s">
        <v>99</v>
      </c>
      <c r="K8" t="s">
        <v>115</v>
      </c>
      <c r="L8" t="s">
        <v>115</v>
      </c>
      <c r="M8" t="s">
        <v>115</v>
      </c>
      <c r="N8" t="s">
        <v>115</v>
      </c>
      <c r="O8" t="s">
        <v>115</v>
      </c>
      <c r="P8" t="s">
        <v>115</v>
      </c>
      <c r="Q8" t="s">
        <v>99</v>
      </c>
      <c r="R8" t="s">
        <v>99</v>
      </c>
      <c r="S8" t="s">
        <v>115</v>
      </c>
      <c r="T8" t="s">
        <v>115</v>
      </c>
      <c r="U8" t="s">
        <v>115</v>
      </c>
      <c r="V8" t="s">
        <v>99</v>
      </c>
      <c r="W8" t="s">
        <v>99</v>
      </c>
      <c r="X8" t="s">
        <v>115</v>
      </c>
      <c r="Y8" t="s">
        <v>115</v>
      </c>
      <c r="Z8" t="s">
        <v>115</v>
      </c>
      <c r="AA8" t="s">
        <v>115</v>
      </c>
      <c r="AB8" t="s">
        <v>99</v>
      </c>
      <c r="AC8" t="s">
        <v>115</v>
      </c>
      <c r="AD8" t="s">
        <v>99</v>
      </c>
      <c r="AE8" t="s">
        <v>115</v>
      </c>
      <c r="AF8" t="s">
        <v>115</v>
      </c>
      <c r="AG8" t="s">
        <v>115</v>
      </c>
      <c r="AH8" t="s">
        <v>115</v>
      </c>
      <c r="AI8" t="s">
        <v>115</v>
      </c>
      <c r="AJ8" t="s">
        <v>115</v>
      </c>
      <c r="AK8" t="s">
        <v>99</v>
      </c>
      <c r="AL8" t="s">
        <v>99</v>
      </c>
      <c r="AM8" t="s">
        <v>115</v>
      </c>
      <c r="AN8" t="s">
        <v>99</v>
      </c>
      <c r="AO8" t="s">
        <v>115</v>
      </c>
      <c r="AP8" t="s">
        <v>115</v>
      </c>
      <c r="AQ8" t="s">
        <v>99</v>
      </c>
      <c r="AR8" t="s">
        <v>99</v>
      </c>
      <c r="AS8" t="s">
        <v>99</v>
      </c>
      <c r="AT8" t="s">
        <v>99</v>
      </c>
      <c r="AU8" t="s">
        <v>115</v>
      </c>
      <c r="AV8" t="s">
        <v>99</v>
      </c>
      <c r="AW8" t="s">
        <v>115</v>
      </c>
      <c r="AX8" t="s">
        <v>99</v>
      </c>
      <c r="AY8" t="s">
        <v>99</v>
      </c>
      <c r="AZ8" t="s">
        <v>115</v>
      </c>
      <c r="BA8" t="s">
        <v>115</v>
      </c>
      <c r="BB8" t="s">
        <v>99</v>
      </c>
      <c r="BC8" t="s">
        <v>115</v>
      </c>
      <c r="BD8" t="s">
        <v>99</v>
      </c>
      <c r="BE8" t="s">
        <v>115</v>
      </c>
      <c r="BF8" t="s">
        <v>99</v>
      </c>
      <c r="BG8" t="s">
        <v>99</v>
      </c>
      <c r="BH8" t="s">
        <v>99</v>
      </c>
      <c r="BI8" t="s">
        <v>99</v>
      </c>
      <c r="BJ8" t="s">
        <v>99</v>
      </c>
      <c r="BK8" t="s">
        <v>99</v>
      </c>
      <c r="BL8" t="s">
        <v>99</v>
      </c>
      <c r="BM8" t="s">
        <v>99</v>
      </c>
      <c r="BN8" t="s">
        <v>115</v>
      </c>
      <c r="BO8" t="s">
        <v>99</v>
      </c>
      <c r="BP8" t="s">
        <v>115</v>
      </c>
      <c r="BQ8" t="s">
        <v>115</v>
      </c>
      <c r="BR8" t="s">
        <v>115</v>
      </c>
      <c r="BS8" t="s">
        <v>99</v>
      </c>
      <c r="BT8" t="s">
        <v>115</v>
      </c>
      <c r="BU8" t="s">
        <v>99</v>
      </c>
      <c r="BV8" t="s">
        <v>99</v>
      </c>
      <c r="BW8" t="s">
        <v>99</v>
      </c>
      <c r="BX8" t="s">
        <v>99</v>
      </c>
      <c r="BY8" t="s">
        <v>99</v>
      </c>
      <c r="BZ8" t="s">
        <v>99</v>
      </c>
      <c r="CA8" t="s">
        <v>115</v>
      </c>
      <c r="CB8" t="s">
        <v>115</v>
      </c>
      <c r="CC8" t="s">
        <v>115</v>
      </c>
      <c r="CD8" t="s">
        <v>115</v>
      </c>
      <c r="CE8" t="s">
        <v>99</v>
      </c>
      <c r="CF8" t="s">
        <v>115</v>
      </c>
      <c r="CG8" t="s">
        <v>115</v>
      </c>
      <c r="CH8" t="s">
        <v>115</v>
      </c>
      <c r="CI8" t="s">
        <v>99</v>
      </c>
      <c r="CJ8" t="s">
        <v>99</v>
      </c>
      <c r="CK8" t="s">
        <v>99</v>
      </c>
      <c r="CL8" t="s">
        <v>115</v>
      </c>
      <c r="CM8" t="s">
        <v>99</v>
      </c>
      <c r="CN8" t="s">
        <v>99</v>
      </c>
      <c r="CO8" t="s">
        <v>99</v>
      </c>
      <c r="CP8" t="s">
        <v>99</v>
      </c>
      <c r="CQ8" t="s">
        <v>99</v>
      </c>
      <c r="CR8" t="s">
        <v>115</v>
      </c>
      <c r="CS8" t="s">
        <v>115</v>
      </c>
      <c r="CT8" t="s">
        <v>115</v>
      </c>
      <c r="CU8" t="s">
        <v>115</v>
      </c>
      <c r="CV8" t="s">
        <v>115</v>
      </c>
      <c r="CW8" t="s">
        <v>115</v>
      </c>
      <c r="CX8" t="s">
        <v>115</v>
      </c>
      <c r="CY8" t="s">
        <v>99</v>
      </c>
      <c r="CZ8" t="s">
        <v>99</v>
      </c>
      <c r="DA8" t="s">
        <v>99</v>
      </c>
      <c r="DB8" t="s">
        <v>99</v>
      </c>
      <c r="DC8" t="s">
        <v>99</v>
      </c>
      <c r="DD8" t="s">
        <v>115</v>
      </c>
      <c r="DE8" t="s">
        <v>115</v>
      </c>
      <c r="DF8" t="s">
        <v>115</v>
      </c>
      <c r="DG8" t="s">
        <v>99</v>
      </c>
      <c r="DH8" t="s">
        <v>99</v>
      </c>
      <c r="DI8" t="s">
        <v>115</v>
      </c>
      <c r="DJ8" t="s">
        <v>115</v>
      </c>
      <c r="DK8" t="s">
        <v>99</v>
      </c>
      <c r="DL8" t="s">
        <v>99</v>
      </c>
      <c r="DM8" t="s">
        <v>115</v>
      </c>
      <c r="DN8" t="s">
        <v>99</v>
      </c>
      <c r="DO8" t="s">
        <v>99</v>
      </c>
      <c r="DP8" t="s">
        <v>99</v>
      </c>
      <c r="DQ8" t="s">
        <v>99</v>
      </c>
      <c r="DR8" t="s">
        <v>99</v>
      </c>
      <c r="DS8" t="s">
        <v>115</v>
      </c>
      <c r="DT8" t="s">
        <v>115</v>
      </c>
      <c r="DU8" t="s">
        <v>99</v>
      </c>
      <c r="DV8" t="s">
        <v>99</v>
      </c>
      <c r="DW8" t="s">
        <v>99</v>
      </c>
      <c r="DX8" t="s">
        <v>115</v>
      </c>
      <c r="DY8" t="s">
        <v>99</v>
      </c>
      <c r="DZ8" t="s">
        <v>99</v>
      </c>
      <c r="EA8" t="s">
        <v>99</v>
      </c>
      <c r="EB8" t="s">
        <v>115</v>
      </c>
      <c r="EC8" t="s">
        <v>115</v>
      </c>
      <c r="ED8" t="s">
        <v>99</v>
      </c>
      <c r="EE8" t="s">
        <v>99</v>
      </c>
      <c r="EF8" t="s">
        <v>99</v>
      </c>
      <c r="EG8" t="s">
        <v>115</v>
      </c>
      <c r="EH8" t="s">
        <v>115</v>
      </c>
      <c r="EI8" t="s">
        <v>115</v>
      </c>
      <c r="EJ8" t="s">
        <v>99</v>
      </c>
      <c r="EK8" t="s">
        <v>115</v>
      </c>
      <c r="EL8" t="s">
        <v>99</v>
      </c>
      <c r="EM8" t="s">
        <v>99</v>
      </c>
      <c r="EN8" t="s">
        <v>115</v>
      </c>
      <c r="EO8" t="s">
        <v>99</v>
      </c>
      <c r="EP8" t="s">
        <v>99</v>
      </c>
      <c r="EQ8" t="s">
        <v>99</v>
      </c>
      <c r="ER8" t="s">
        <v>115</v>
      </c>
      <c r="ES8" t="s">
        <v>115</v>
      </c>
      <c r="ET8" t="s">
        <v>99</v>
      </c>
      <c r="EU8" t="s">
        <v>99</v>
      </c>
      <c r="EV8" t="s">
        <v>115</v>
      </c>
      <c r="EW8" t="s">
        <v>99</v>
      </c>
      <c r="EX8" t="s">
        <v>115</v>
      </c>
      <c r="EY8" t="s">
        <v>115</v>
      </c>
      <c r="EZ8" t="s">
        <v>115</v>
      </c>
      <c r="FA8" t="s">
        <v>99</v>
      </c>
      <c r="FB8" t="s">
        <v>115</v>
      </c>
      <c r="FC8" t="s">
        <v>115</v>
      </c>
      <c r="FD8" t="s">
        <v>115</v>
      </c>
      <c r="FE8" t="s">
        <v>99</v>
      </c>
      <c r="FF8" t="s">
        <v>99</v>
      </c>
      <c r="FG8" t="s">
        <v>99</v>
      </c>
      <c r="FH8" t="s">
        <v>99</v>
      </c>
      <c r="FI8" t="s">
        <v>99</v>
      </c>
      <c r="FJ8" t="s">
        <v>99</v>
      </c>
      <c r="FK8" t="s">
        <v>115</v>
      </c>
      <c r="FL8" t="s">
        <v>115</v>
      </c>
      <c r="FM8" t="s">
        <v>99</v>
      </c>
      <c r="FN8" t="s">
        <v>99</v>
      </c>
      <c r="FO8" t="s">
        <v>99</v>
      </c>
      <c r="FP8" t="s">
        <v>99</v>
      </c>
      <c r="FQ8" t="s">
        <v>99</v>
      </c>
      <c r="FR8" t="s">
        <v>99</v>
      </c>
      <c r="FS8" t="s">
        <v>99</v>
      </c>
      <c r="FT8" t="s">
        <v>99</v>
      </c>
      <c r="FU8" t="s">
        <v>99</v>
      </c>
      <c r="FV8" t="s">
        <v>99</v>
      </c>
      <c r="FW8" t="s">
        <v>115</v>
      </c>
      <c r="FX8" t="s">
        <v>115</v>
      </c>
      <c r="FY8" t="s">
        <v>115</v>
      </c>
      <c r="FZ8" t="s">
        <v>115</v>
      </c>
      <c r="GA8" t="s">
        <v>115</v>
      </c>
      <c r="GB8" t="s">
        <v>99</v>
      </c>
      <c r="GC8" t="s">
        <v>115</v>
      </c>
      <c r="GD8" t="s">
        <v>115</v>
      </c>
      <c r="GE8" t="s">
        <v>99</v>
      </c>
      <c r="GF8" t="s">
        <v>99</v>
      </c>
      <c r="GG8" t="s">
        <v>115</v>
      </c>
      <c r="GH8" t="s">
        <v>99</v>
      </c>
      <c r="GI8" t="s">
        <v>99</v>
      </c>
      <c r="GJ8" t="s">
        <v>99</v>
      </c>
      <c r="GK8" t="s">
        <v>115</v>
      </c>
      <c r="GL8" t="s">
        <v>99</v>
      </c>
      <c r="GM8" t="s">
        <v>115</v>
      </c>
      <c r="GN8" t="s">
        <v>115</v>
      </c>
      <c r="GO8" t="s">
        <v>115</v>
      </c>
      <c r="GP8" t="s">
        <v>115</v>
      </c>
      <c r="GQ8" t="s">
        <v>115</v>
      </c>
      <c r="GR8" t="s">
        <v>99</v>
      </c>
      <c r="GS8" t="s">
        <v>115</v>
      </c>
      <c r="GT8" t="s">
        <v>115</v>
      </c>
      <c r="GU8" t="s">
        <v>115</v>
      </c>
      <c r="GV8" t="s">
        <v>99</v>
      </c>
      <c r="GW8" t="s">
        <v>99</v>
      </c>
      <c r="GX8" t="s">
        <v>99</v>
      </c>
      <c r="GY8" t="s">
        <v>99</v>
      </c>
      <c r="GZ8" t="s">
        <v>115</v>
      </c>
      <c r="HA8" t="s">
        <v>115</v>
      </c>
      <c r="HB8" t="s">
        <v>99</v>
      </c>
      <c r="HC8" t="s">
        <v>99</v>
      </c>
      <c r="HD8" t="s">
        <v>99</v>
      </c>
      <c r="HE8" t="s">
        <v>115</v>
      </c>
      <c r="HF8" t="s">
        <v>115</v>
      </c>
      <c r="HG8" t="s">
        <v>115</v>
      </c>
      <c r="HH8" t="s">
        <v>115</v>
      </c>
      <c r="HI8" t="s">
        <v>115</v>
      </c>
      <c r="HJ8" t="s">
        <v>115</v>
      </c>
      <c r="HK8" t="s">
        <v>115</v>
      </c>
      <c r="HL8" t="s">
        <v>115</v>
      </c>
      <c r="HM8" t="s">
        <v>115</v>
      </c>
      <c r="HN8" t="s">
        <v>99</v>
      </c>
      <c r="HO8" t="s">
        <v>115</v>
      </c>
      <c r="HP8" t="s">
        <v>99</v>
      </c>
      <c r="HQ8" t="s">
        <v>99</v>
      </c>
      <c r="HR8" t="s">
        <v>115</v>
      </c>
      <c r="HS8" t="s">
        <v>99</v>
      </c>
      <c r="HT8" t="s">
        <v>115</v>
      </c>
      <c r="HU8" t="s">
        <v>115</v>
      </c>
      <c r="HV8" t="s">
        <v>115</v>
      </c>
      <c r="HW8" t="s">
        <v>99</v>
      </c>
      <c r="HX8" t="s">
        <v>115</v>
      </c>
      <c r="HY8" t="s">
        <v>115</v>
      </c>
      <c r="HZ8" t="s">
        <v>99</v>
      </c>
      <c r="IA8" t="s">
        <v>99</v>
      </c>
      <c r="IB8" t="s">
        <v>99</v>
      </c>
      <c r="IC8" t="s">
        <v>115</v>
      </c>
      <c r="ID8" t="s">
        <v>115</v>
      </c>
      <c r="IE8" t="s">
        <v>99</v>
      </c>
      <c r="IF8" t="s">
        <v>115</v>
      </c>
      <c r="IG8" t="s">
        <v>115</v>
      </c>
      <c r="IH8" t="s">
        <v>99</v>
      </c>
      <c r="II8" t="s">
        <v>115</v>
      </c>
      <c r="IJ8" t="s">
        <v>99</v>
      </c>
      <c r="IK8" t="s">
        <v>115</v>
      </c>
      <c r="IL8" t="s">
        <v>115</v>
      </c>
      <c r="IM8" t="s">
        <v>115</v>
      </c>
      <c r="IN8" t="s">
        <v>115</v>
      </c>
      <c r="IO8" t="s">
        <v>115</v>
      </c>
      <c r="IP8" t="s">
        <v>99</v>
      </c>
      <c r="IQ8" t="s">
        <v>99</v>
      </c>
      <c r="IR8" t="s">
        <v>115</v>
      </c>
      <c r="IS8" t="s">
        <v>115</v>
      </c>
      <c r="IT8" t="s">
        <v>99</v>
      </c>
      <c r="IU8" t="s">
        <v>99</v>
      </c>
      <c r="IV8" t="s">
        <v>99</v>
      </c>
      <c r="IW8" t="s">
        <v>99</v>
      </c>
      <c r="IX8" t="s">
        <v>115</v>
      </c>
      <c r="IY8" t="s">
        <v>99</v>
      </c>
      <c r="IZ8" t="s">
        <v>99</v>
      </c>
      <c r="JA8" t="s">
        <v>115</v>
      </c>
      <c r="JB8" t="s">
        <v>115</v>
      </c>
      <c r="JC8" t="s">
        <v>99</v>
      </c>
      <c r="JD8" t="s">
        <v>99</v>
      </c>
      <c r="JE8" t="s">
        <v>99</v>
      </c>
      <c r="JF8" t="s">
        <v>115</v>
      </c>
      <c r="JG8" t="s">
        <v>115</v>
      </c>
      <c r="JH8" t="s">
        <v>99</v>
      </c>
      <c r="JI8" t="s">
        <v>99</v>
      </c>
      <c r="JJ8" t="s">
        <v>99</v>
      </c>
      <c r="JK8" t="s">
        <v>115</v>
      </c>
      <c r="JL8" t="s">
        <v>115</v>
      </c>
      <c r="JM8" t="s">
        <v>99</v>
      </c>
      <c r="JN8" t="s">
        <v>115</v>
      </c>
      <c r="JO8" t="s">
        <v>115</v>
      </c>
      <c r="JP8" t="s">
        <v>115</v>
      </c>
      <c r="JQ8" t="s">
        <v>99</v>
      </c>
      <c r="JR8" t="s">
        <v>115</v>
      </c>
      <c r="JS8" t="s">
        <v>99</v>
      </c>
      <c r="JT8" t="s">
        <v>99</v>
      </c>
      <c r="JU8" t="s">
        <v>115</v>
      </c>
      <c r="JV8" t="s">
        <v>99</v>
      </c>
      <c r="JW8" t="s">
        <v>99</v>
      </c>
      <c r="JX8" t="s">
        <v>99</v>
      </c>
      <c r="JY8" t="s">
        <v>115</v>
      </c>
      <c r="JZ8" t="s">
        <v>115</v>
      </c>
      <c r="KA8" t="s">
        <v>99</v>
      </c>
      <c r="KB8" t="s">
        <v>99</v>
      </c>
      <c r="KC8" t="s">
        <v>115</v>
      </c>
      <c r="KD8" t="s">
        <v>99</v>
      </c>
      <c r="KE8" t="s">
        <v>115</v>
      </c>
      <c r="KF8" t="s">
        <v>99</v>
      </c>
      <c r="KG8" t="s">
        <v>115</v>
      </c>
      <c r="KH8" t="s">
        <v>115</v>
      </c>
      <c r="KI8" t="s">
        <v>99</v>
      </c>
      <c r="KJ8" t="s">
        <v>115</v>
      </c>
      <c r="KK8" t="s">
        <v>99</v>
      </c>
      <c r="KL8" t="s">
        <v>99</v>
      </c>
      <c r="KM8" t="s">
        <v>99</v>
      </c>
      <c r="KN8" t="s">
        <v>99</v>
      </c>
      <c r="KO8" t="s">
        <v>99</v>
      </c>
      <c r="KP8" t="s">
        <v>115</v>
      </c>
      <c r="KQ8" t="s">
        <v>115</v>
      </c>
      <c r="KR8" t="s">
        <v>99</v>
      </c>
      <c r="KS8" t="s">
        <v>99</v>
      </c>
      <c r="KT8" t="s">
        <v>99</v>
      </c>
      <c r="KU8" t="s">
        <v>115</v>
      </c>
      <c r="KV8" t="s">
        <v>99</v>
      </c>
      <c r="KW8" t="s">
        <v>99</v>
      </c>
      <c r="KX8" t="s">
        <v>115</v>
      </c>
      <c r="KY8" t="s">
        <v>115</v>
      </c>
      <c r="KZ8" t="s">
        <v>99</v>
      </c>
      <c r="LA8" t="s">
        <v>115</v>
      </c>
      <c r="LB8" t="s">
        <v>115</v>
      </c>
      <c r="LC8" t="s">
        <v>115</v>
      </c>
      <c r="LD8" t="s">
        <v>115</v>
      </c>
      <c r="LE8" t="s">
        <v>99</v>
      </c>
      <c r="LF8" t="s">
        <v>115</v>
      </c>
      <c r="LG8" t="s">
        <v>115</v>
      </c>
      <c r="LH8" t="s">
        <v>115</v>
      </c>
      <c r="LI8" t="s">
        <v>115</v>
      </c>
      <c r="LJ8" t="s">
        <v>115</v>
      </c>
      <c r="LK8" t="s">
        <v>99</v>
      </c>
      <c r="LL8" t="s">
        <v>115</v>
      </c>
      <c r="LM8" t="s">
        <v>99</v>
      </c>
      <c r="LN8" t="s">
        <v>115</v>
      </c>
      <c r="LO8" t="s">
        <v>99</v>
      </c>
      <c r="LP8" t="s">
        <v>99</v>
      </c>
      <c r="LQ8" t="s">
        <v>115</v>
      </c>
      <c r="LR8" t="s">
        <v>99</v>
      </c>
      <c r="LS8" t="s">
        <v>115</v>
      </c>
      <c r="LT8" t="s">
        <v>99</v>
      </c>
      <c r="LU8" t="s">
        <v>115</v>
      </c>
      <c r="LV8" t="s">
        <v>115</v>
      </c>
      <c r="LW8" t="s">
        <v>99</v>
      </c>
      <c r="LX8" t="s">
        <v>115</v>
      </c>
      <c r="LY8" t="s">
        <v>115</v>
      </c>
      <c r="LZ8" t="s">
        <v>115</v>
      </c>
      <c r="MA8" t="s">
        <v>99</v>
      </c>
      <c r="MB8" t="s">
        <v>115</v>
      </c>
      <c r="MC8" t="s">
        <v>99</v>
      </c>
      <c r="MD8" t="s">
        <v>99</v>
      </c>
      <c r="ME8" t="s">
        <v>99</v>
      </c>
      <c r="MF8" t="s">
        <v>115</v>
      </c>
      <c r="MG8" t="s">
        <v>99</v>
      </c>
      <c r="MH8" t="s">
        <v>115</v>
      </c>
      <c r="MI8" t="s">
        <v>99</v>
      </c>
      <c r="MJ8" t="s">
        <v>115</v>
      </c>
      <c r="MK8" t="s">
        <v>99</v>
      </c>
      <c r="ML8" t="s">
        <v>115</v>
      </c>
      <c r="MM8" t="s">
        <v>115</v>
      </c>
      <c r="MN8" t="s">
        <v>115</v>
      </c>
      <c r="MO8" t="s">
        <v>99</v>
      </c>
      <c r="MP8" t="s">
        <v>99</v>
      </c>
      <c r="MQ8" t="s">
        <v>115</v>
      </c>
      <c r="MR8" t="s">
        <v>99</v>
      </c>
      <c r="MS8" t="s">
        <v>99</v>
      </c>
      <c r="MT8" t="s">
        <v>99</v>
      </c>
      <c r="MU8" t="s">
        <v>99</v>
      </c>
      <c r="MV8" t="s">
        <v>115</v>
      </c>
      <c r="MW8" t="s">
        <v>99</v>
      </c>
      <c r="MX8" t="s">
        <v>115</v>
      </c>
      <c r="MY8" t="s">
        <v>99</v>
      </c>
      <c r="MZ8" t="s">
        <v>115</v>
      </c>
      <c r="NA8" t="s">
        <v>115</v>
      </c>
      <c r="NB8" t="s">
        <v>99</v>
      </c>
      <c r="NC8" t="s">
        <v>99</v>
      </c>
      <c r="ND8" t="s">
        <v>99</v>
      </c>
      <c r="NE8" t="s">
        <v>99</v>
      </c>
      <c r="NF8" t="s">
        <v>115</v>
      </c>
      <c r="NG8" t="s">
        <v>99</v>
      </c>
      <c r="NH8" t="s">
        <v>115</v>
      </c>
      <c r="NI8" t="s">
        <v>99</v>
      </c>
      <c r="NJ8" t="s">
        <v>99</v>
      </c>
      <c r="NK8" t="s">
        <v>99</v>
      </c>
      <c r="NL8" t="s">
        <v>115</v>
      </c>
      <c r="NM8" t="s">
        <v>115</v>
      </c>
      <c r="NN8" t="s">
        <v>115</v>
      </c>
      <c r="NO8" t="s">
        <v>99</v>
      </c>
      <c r="NP8" t="s">
        <v>99</v>
      </c>
      <c r="NQ8" t="s">
        <v>115</v>
      </c>
      <c r="NR8" t="s">
        <v>115</v>
      </c>
      <c r="NS8" t="s">
        <v>99</v>
      </c>
      <c r="NT8" t="s">
        <v>99</v>
      </c>
      <c r="NU8" t="s">
        <v>115</v>
      </c>
      <c r="NV8" t="s">
        <v>99</v>
      </c>
      <c r="NW8" t="s">
        <v>115</v>
      </c>
      <c r="NX8" t="s">
        <v>99</v>
      </c>
      <c r="NY8" t="s">
        <v>99</v>
      </c>
      <c r="NZ8" t="s">
        <v>115</v>
      </c>
      <c r="OA8" t="s">
        <v>115</v>
      </c>
      <c r="OB8" t="s">
        <v>115</v>
      </c>
      <c r="OC8" t="s">
        <v>115</v>
      </c>
      <c r="OD8" t="s">
        <v>115</v>
      </c>
      <c r="OE8" t="s">
        <v>99</v>
      </c>
      <c r="OF8" t="s">
        <v>115</v>
      </c>
      <c r="OG8" t="s">
        <v>115</v>
      </c>
      <c r="OH8" t="s">
        <v>115</v>
      </c>
      <c r="OI8" t="s">
        <v>115</v>
      </c>
      <c r="OJ8" t="s">
        <v>115</v>
      </c>
      <c r="OK8" t="s">
        <v>115</v>
      </c>
      <c r="OL8" t="s">
        <v>99</v>
      </c>
      <c r="OM8" t="s">
        <v>115</v>
      </c>
      <c r="ON8" t="s">
        <v>99</v>
      </c>
      <c r="OO8" t="s">
        <v>99</v>
      </c>
      <c r="OP8" t="s">
        <v>99</v>
      </c>
      <c r="OQ8" t="s">
        <v>99</v>
      </c>
      <c r="OR8" t="s">
        <v>99</v>
      </c>
      <c r="OS8" t="s">
        <v>99</v>
      </c>
      <c r="OT8" t="s">
        <v>99</v>
      </c>
      <c r="OU8" t="s">
        <v>115</v>
      </c>
      <c r="OV8" t="s">
        <v>99</v>
      </c>
      <c r="OW8" t="s">
        <v>115</v>
      </c>
      <c r="OX8" t="s">
        <v>99</v>
      </c>
      <c r="OY8" t="s">
        <v>115</v>
      </c>
      <c r="OZ8" t="s">
        <v>99</v>
      </c>
      <c r="PA8" t="s">
        <v>115</v>
      </c>
      <c r="PB8" t="s">
        <v>115</v>
      </c>
      <c r="PC8" t="s">
        <v>115</v>
      </c>
      <c r="PD8" t="s">
        <v>99</v>
      </c>
      <c r="PE8" t="s">
        <v>99</v>
      </c>
      <c r="PF8" t="s">
        <v>99</v>
      </c>
      <c r="PG8" t="s">
        <v>115</v>
      </c>
      <c r="PH8" t="s">
        <v>99</v>
      </c>
      <c r="PI8" t="s">
        <v>99</v>
      </c>
      <c r="PJ8" t="s">
        <v>115</v>
      </c>
      <c r="PK8" t="s">
        <v>99</v>
      </c>
      <c r="PL8" t="s">
        <v>99</v>
      </c>
      <c r="PM8" t="s">
        <v>99</v>
      </c>
      <c r="PN8" t="s">
        <v>115</v>
      </c>
      <c r="PO8" t="s">
        <v>115</v>
      </c>
      <c r="PP8" t="s">
        <v>99</v>
      </c>
      <c r="PQ8" t="s">
        <v>99</v>
      </c>
      <c r="PR8" t="s">
        <v>115</v>
      </c>
      <c r="PS8" t="s">
        <v>99</v>
      </c>
      <c r="PT8" t="s">
        <v>99</v>
      </c>
      <c r="PU8" t="s">
        <v>115</v>
      </c>
      <c r="PV8" t="s">
        <v>99</v>
      </c>
      <c r="PW8" t="s">
        <v>115</v>
      </c>
      <c r="PX8" t="s">
        <v>99</v>
      </c>
      <c r="PY8" t="s">
        <v>115</v>
      </c>
      <c r="PZ8" t="s">
        <v>99</v>
      </c>
      <c r="QA8" t="s">
        <v>115</v>
      </c>
      <c r="QB8" t="s">
        <v>115</v>
      </c>
      <c r="QC8" t="s">
        <v>99</v>
      </c>
      <c r="QD8" t="s">
        <v>115</v>
      </c>
      <c r="QE8" t="s">
        <v>115</v>
      </c>
      <c r="QF8" t="s">
        <v>115</v>
      </c>
      <c r="QG8" t="s">
        <v>115</v>
      </c>
      <c r="QH8" t="s">
        <v>99</v>
      </c>
      <c r="QI8" t="s">
        <v>115</v>
      </c>
      <c r="QJ8" t="s">
        <v>115</v>
      </c>
      <c r="QK8" t="s">
        <v>99</v>
      </c>
      <c r="QL8" t="s">
        <v>99</v>
      </c>
      <c r="QM8" t="s">
        <v>115</v>
      </c>
      <c r="QN8" t="s">
        <v>115</v>
      </c>
      <c r="QO8" t="s">
        <v>115</v>
      </c>
      <c r="QP8" t="s">
        <v>115</v>
      </c>
      <c r="QQ8" t="s">
        <v>115</v>
      </c>
      <c r="QR8" t="s">
        <v>115</v>
      </c>
      <c r="QS8" t="s">
        <v>115</v>
      </c>
      <c r="QT8" t="s">
        <v>115</v>
      </c>
      <c r="QU8" t="s">
        <v>99</v>
      </c>
      <c r="QV8" t="s">
        <v>99</v>
      </c>
      <c r="QW8" t="s">
        <v>99</v>
      </c>
      <c r="QX8" t="s">
        <v>115</v>
      </c>
      <c r="QY8" t="s">
        <v>99</v>
      </c>
      <c r="QZ8" t="s">
        <v>115</v>
      </c>
      <c r="RA8" t="s">
        <v>99</v>
      </c>
      <c r="RB8" t="s">
        <v>115</v>
      </c>
      <c r="RC8" t="s">
        <v>115</v>
      </c>
      <c r="RD8" t="s">
        <v>99</v>
      </c>
      <c r="RE8" t="s">
        <v>115</v>
      </c>
      <c r="RF8" t="s">
        <v>115</v>
      </c>
      <c r="RG8" t="s">
        <v>115</v>
      </c>
      <c r="RH8" t="s">
        <v>99</v>
      </c>
      <c r="RI8" t="s">
        <v>115</v>
      </c>
      <c r="RJ8" t="s">
        <v>99</v>
      </c>
      <c r="RK8" t="s">
        <v>115</v>
      </c>
      <c r="RL8" t="s">
        <v>115</v>
      </c>
      <c r="RM8" t="s">
        <v>115</v>
      </c>
      <c r="RN8" t="s">
        <v>115</v>
      </c>
      <c r="RO8" t="s">
        <v>99</v>
      </c>
      <c r="RP8" t="s">
        <v>115</v>
      </c>
      <c r="RQ8" t="s">
        <v>115</v>
      </c>
      <c r="RR8" t="s">
        <v>99</v>
      </c>
      <c r="RS8" t="s">
        <v>99</v>
      </c>
      <c r="RT8" t="s">
        <v>99</v>
      </c>
      <c r="RU8" t="s">
        <v>115</v>
      </c>
      <c r="RV8" t="s">
        <v>115</v>
      </c>
      <c r="RW8" t="s">
        <v>99</v>
      </c>
      <c r="RX8" t="s">
        <v>99</v>
      </c>
      <c r="RY8" t="s">
        <v>99</v>
      </c>
      <c r="RZ8" t="s">
        <v>99</v>
      </c>
      <c r="SA8" t="s">
        <v>99</v>
      </c>
      <c r="SB8" t="s">
        <v>115</v>
      </c>
      <c r="SC8" t="s">
        <v>99</v>
      </c>
      <c r="SD8" t="s">
        <v>115</v>
      </c>
      <c r="SE8" t="s">
        <v>115</v>
      </c>
      <c r="SF8" t="s">
        <v>99</v>
      </c>
      <c r="SG8" t="s">
        <v>115</v>
      </c>
    </row>
    <row r="9" spans="1:501" x14ac:dyDescent="0.45">
      <c r="A9" t="s">
        <v>55</v>
      </c>
      <c r="B9">
        <v>31</v>
      </c>
      <c r="C9">
        <v>31</v>
      </c>
      <c r="D9">
        <v>36</v>
      </c>
      <c r="E9">
        <v>37</v>
      </c>
      <c r="F9">
        <v>35</v>
      </c>
      <c r="G9">
        <v>24</v>
      </c>
      <c r="H9">
        <v>24</v>
      </c>
      <c r="I9">
        <v>38</v>
      </c>
      <c r="J9">
        <v>30</v>
      </c>
      <c r="K9">
        <v>40</v>
      </c>
      <c r="L9">
        <v>27</v>
      </c>
      <c r="M9">
        <v>21</v>
      </c>
      <c r="N9">
        <v>22</v>
      </c>
      <c r="O9">
        <v>24</v>
      </c>
      <c r="P9">
        <v>37</v>
      </c>
      <c r="Q9">
        <v>22</v>
      </c>
      <c r="R9">
        <v>38</v>
      </c>
      <c r="S9">
        <v>34</v>
      </c>
      <c r="T9">
        <v>37</v>
      </c>
      <c r="U9">
        <v>27</v>
      </c>
      <c r="V9">
        <v>36</v>
      </c>
      <c r="W9">
        <v>37</v>
      </c>
      <c r="X9">
        <v>33</v>
      </c>
      <c r="Y9">
        <v>35</v>
      </c>
      <c r="Z9">
        <v>30</v>
      </c>
      <c r="AA9">
        <v>39</v>
      </c>
      <c r="AB9">
        <v>34</v>
      </c>
      <c r="AC9">
        <v>40</v>
      </c>
      <c r="AD9">
        <v>18</v>
      </c>
      <c r="AE9">
        <v>20</v>
      </c>
      <c r="AF9">
        <v>33</v>
      </c>
      <c r="AG9">
        <v>19</v>
      </c>
      <c r="AH9">
        <v>22</v>
      </c>
      <c r="AI9">
        <v>28</v>
      </c>
      <c r="AJ9">
        <v>24</v>
      </c>
      <c r="AK9">
        <v>23</v>
      </c>
      <c r="AL9">
        <v>31</v>
      </c>
      <c r="AM9">
        <v>33</v>
      </c>
      <c r="AN9">
        <v>28</v>
      </c>
      <c r="AO9">
        <v>34</v>
      </c>
      <c r="AP9">
        <v>34</v>
      </c>
      <c r="AQ9">
        <v>31</v>
      </c>
      <c r="AR9">
        <v>18</v>
      </c>
      <c r="AS9">
        <v>22</v>
      </c>
      <c r="AT9">
        <v>19</v>
      </c>
      <c r="AU9">
        <v>25</v>
      </c>
      <c r="AV9">
        <v>32</v>
      </c>
      <c r="AW9">
        <v>25</v>
      </c>
      <c r="AX9">
        <v>28</v>
      </c>
      <c r="AY9">
        <v>39</v>
      </c>
      <c r="AZ9">
        <v>34</v>
      </c>
      <c r="BA9">
        <v>32</v>
      </c>
      <c r="BB9">
        <v>26</v>
      </c>
      <c r="BC9">
        <v>23</v>
      </c>
      <c r="BD9">
        <v>39</v>
      </c>
      <c r="BE9">
        <v>22</v>
      </c>
      <c r="BF9">
        <v>25</v>
      </c>
      <c r="BG9">
        <v>19</v>
      </c>
      <c r="BH9">
        <v>31</v>
      </c>
      <c r="BI9">
        <v>32</v>
      </c>
      <c r="BJ9">
        <v>29</v>
      </c>
      <c r="BK9">
        <v>29</v>
      </c>
      <c r="BL9">
        <v>35</v>
      </c>
      <c r="BM9">
        <v>36</v>
      </c>
      <c r="BN9">
        <v>40</v>
      </c>
      <c r="BO9">
        <v>39</v>
      </c>
      <c r="BP9">
        <v>38</v>
      </c>
      <c r="BQ9">
        <v>21</v>
      </c>
      <c r="BR9">
        <v>40</v>
      </c>
      <c r="BS9">
        <v>34</v>
      </c>
      <c r="BT9">
        <v>31</v>
      </c>
      <c r="BU9">
        <v>23</v>
      </c>
      <c r="BV9">
        <v>35</v>
      </c>
      <c r="BW9">
        <v>18</v>
      </c>
      <c r="BX9">
        <v>37</v>
      </c>
      <c r="BY9">
        <v>40</v>
      </c>
      <c r="BZ9">
        <v>39</v>
      </c>
      <c r="CA9">
        <v>23</v>
      </c>
      <c r="CB9">
        <v>22</v>
      </c>
      <c r="CC9">
        <v>21</v>
      </c>
      <c r="CD9">
        <v>32</v>
      </c>
      <c r="CE9">
        <v>19</v>
      </c>
      <c r="CF9">
        <v>21</v>
      </c>
      <c r="CG9">
        <v>37</v>
      </c>
      <c r="CH9">
        <v>30</v>
      </c>
      <c r="CI9">
        <v>34</v>
      </c>
      <c r="CJ9">
        <v>39</v>
      </c>
      <c r="CK9">
        <v>30</v>
      </c>
      <c r="CL9">
        <v>34</v>
      </c>
      <c r="CM9">
        <v>24</v>
      </c>
      <c r="CN9">
        <v>34</v>
      </c>
      <c r="CO9">
        <v>39</v>
      </c>
      <c r="CP9">
        <v>39</v>
      </c>
      <c r="CQ9">
        <v>31</v>
      </c>
      <c r="CR9">
        <v>34</v>
      </c>
      <c r="CS9">
        <v>31</v>
      </c>
      <c r="CT9">
        <v>29</v>
      </c>
      <c r="CU9">
        <v>35</v>
      </c>
      <c r="CV9">
        <v>31</v>
      </c>
      <c r="CW9">
        <v>38</v>
      </c>
      <c r="CX9">
        <v>29</v>
      </c>
      <c r="CY9">
        <v>23</v>
      </c>
      <c r="CZ9">
        <v>25</v>
      </c>
      <c r="DA9">
        <v>31</v>
      </c>
      <c r="DB9">
        <v>34</v>
      </c>
      <c r="DC9">
        <v>32</v>
      </c>
      <c r="DD9">
        <v>22</v>
      </c>
      <c r="DE9">
        <v>35</v>
      </c>
      <c r="DF9">
        <v>25</v>
      </c>
      <c r="DG9">
        <v>19</v>
      </c>
      <c r="DH9">
        <v>18</v>
      </c>
      <c r="DI9">
        <v>34</v>
      </c>
      <c r="DJ9">
        <v>35</v>
      </c>
      <c r="DK9">
        <v>23</v>
      </c>
      <c r="DL9">
        <v>29</v>
      </c>
      <c r="DM9">
        <v>23</v>
      </c>
      <c r="DN9">
        <v>19</v>
      </c>
      <c r="DO9">
        <v>31</v>
      </c>
      <c r="DP9">
        <v>35</v>
      </c>
      <c r="DQ9">
        <v>33</v>
      </c>
      <c r="DR9">
        <v>33</v>
      </c>
      <c r="DS9">
        <v>21</v>
      </c>
      <c r="DT9">
        <v>22</v>
      </c>
      <c r="DU9">
        <v>29</v>
      </c>
      <c r="DV9">
        <v>29</v>
      </c>
      <c r="DW9">
        <v>35</v>
      </c>
      <c r="DX9">
        <v>38</v>
      </c>
      <c r="DY9">
        <v>28</v>
      </c>
      <c r="DZ9">
        <v>40</v>
      </c>
      <c r="EA9">
        <v>19</v>
      </c>
      <c r="EB9">
        <v>26</v>
      </c>
      <c r="EC9">
        <v>36</v>
      </c>
      <c r="ED9">
        <v>18</v>
      </c>
      <c r="EE9">
        <v>39</v>
      </c>
      <c r="EF9">
        <v>19</v>
      </c>
      <c r="EG9">
        <v>31</v>
      </c>
      <c r="EH9">
        <v>27</v>
      </c>
      <c r="EI9">
        <v>23</v>
      </c>
      <c r="EJ9">
        <v>28</v>
      </c>
      <c r="EK9">
        <v>37</v>
      </c>
      <c r="EL9">
        <v>24</v>
      </c>
      <c r="EM9">
        <v>39</v>
      </c>
      <c r="EN9">
        <v>39</v>
      </c>
      <c r="EO9">
        <v>34</v>
      </c>
      <c r="EP9">
        <v>20</v>
      </c>
      <c r="EQ9">
        <v>19</v>
      </c>
      <c r="ER9">
        <v>26</v>
      </c>
      <c r="ES9">
        <v>32</v>
      </c>
      <c r="ET9">
        <v>33</v>
      </c>
      <c r="EU9">
        <v>37</v>
      </c>
      <c r="EV9">
        <v>34</v>
      </c>
      <c r="EW9">
        <v>30</v>
      </c>
      <c r="EX9">
        <v>21</v>
      </c>
      <c r="EY9">
        <v>30</v>
      </c>
      <c r="EZ9">
        <v>37</v>
      </c>
      <c r="FA9">
        <v>30</v>
      </c>
      <c r="FB9">
        <v>23</v>
      </c>
      <c r="FC9">
        <v>22</v>
      </c>
      <c r="FD9">
        <v>30</v>
      </c>
      <c r="FE9">
        <v>36</v>
      </c>
      <c r="FF9">
        <v>27</v>
      </c>
      <c r="FG9">
        <v>21</v>
      </c>
      <c r="FH9">
        <v>37</v>
      </c>
      <c r="FI9">
        <v>18</v>
      </c>
      <c r="FJ9">
        <v>29</v>
      </c>
      <c r="FK9">
        <v>35</v>
      </c>
      <c r="FL9">
        <v>24</v>
      </c>
      <c r="FM9">
        <v>20</v>
      </c>
      <c r="FN9">
        <v>25</v>
      </c>
      <c r="FO9">
        <v>40</v>
      </c>
      <c r="FP9">
        <v>19</v>
      </c>
      <c r="FQ9">
        <v>19</v>
      </c>
      <c r="FR9">
        <v>35</v>
      </c>
      <c r="FS9">
        <v>36</v>
      </c>
      <c r="FT9">
        <v>34</v>
      </c>
      <c r="FU9">
        <v>31</v>
      </c>
      <c r="FV9">
        <v>34</v>
      </c>
      <c r="FW9">
        <v>30</v>
      </c>
      <c r="FX9">
        <v>21</v>
      </c>
      <c r="FY9">
        <v>23</v>
      </c>
      <c r="FZ9">
        <v>28</v>
      </c>
      <c r="GA9">
        <v>32</v>
      </c>
      <c r="GB9">
        <v>38</v>
      </c>
      <c r="GC9">
        <v>37</v>
      </c>
      <c r="GD9">
        <v>38</v>
      </c>
      <c r="GE9">
        <v>39</v>
      </c>
      <c r="GF9">
        <v>33</v>
      </c>
      <c r="GG9">
        <v>33</v>
      </c>
      <c r="GH9">
        <v>26</v>
      </c>
      <c r="GI9">
        <v>28</v>
      </c>
      <c r="GJ9">
        <v>21</v>
      </c>
      <c r="GK9">
        <v>24</v>
      </c>
      <c r="GL9">
        <v>24</v>
      </c>
      <c r="GM9">
        <v>19</v>
      </c>
      <c r="GN9">
        <v>29</v>
      </c>
      <c r="GO9">
        <v>30</v>
      </c>
      <c r="GP9">
        <v>28</v>
      </c>
      <c r="GQ9">
        <v>38</v>
      </c>
      <c r="GR9">
        <v>26</v>
      </c>
      <c r="GS9">
        <v>30</v>
      </c>
      <c r="GT9">
        <v>26</v>
      </c>
      <c r="GU9">
        <v>27</v>
      </c>
      <c r="GV9">
        <v>29</v>
      </c>
      <c r="GW9">
        <v>39</v>
      </c>
      <c r="GX9">
        <v>28</v>
      </c>
      <c r="GY9">
        <v>19</v>
      </c>
      <c r="GZ9">
        <v>18</v>
      </c>
      <c r="HA9">
        <v>23</v>
      </c>
      <c r="HB9">
        <v>27</v>
      </c>
      <c r="HC9">
        <v>38</v>
      </c>
      <c r="HD9">
        <v>29</v>
      </c>
      <c r="HE9">
        <v>25</v>
      </c>
      <c r="HF9">
        <v>30</v>
      </c>
      <c r="HG9">
        <v>34</v>
      </c>
      <c r="HH9">
        <v>18</v>
      </c>
      <c r="HI9">
        <v>29</v>
      </c>
      <c r="HJ9">
        <v>39</v>
      </c>
      <c r="HK9">
        <v>19</v>
      </c>
      <c r="HL9">
        <v>24</v>
      </c>
      <c r="HM9">
        <v>22</v>
      </c>
      <c r="HN9">
        <v>34</v>
      </c>
      <c r="HO9">
        <v>29</v>
      </c>
      <c r="HP9">
        <v>30</v>
      </c>
      <c r="HQ9">
        <v>40</v>
      </c>
      <c r="HR9">
        <v>32</v>
      </c>
      <c r="HS9">
        <v>25</v>
      </c>
      <c r="HT9">
        <v>37</v>
      </c>
      <c r="HU9">
        <v>25</v>
      </c>
      <c r="HV9">
        <v>35</v>
      </c>
      <c r="HW9">
        <v>20</v>
      </c>
      <c r="HX9">
        <v>31</v>
      </c>
      <c r="HY9">
        <v>35</v>
      </c>
      <c r="HZ9">
        <v>34</v>
      </c>
      <c r="IA9">
        <v>27</v>
      </c>
      <c r="IB9">
        <v>29</v>
      </c>
      <c r="IC9">
        <v>36</v>
      </c>
      <c r="ID9">
        <v>24</v>
      </c>
      <c r="IE9">
        <v>26</v>
      </c>
      <c r="IF9">
        <v>35</v>
      </c>
      <c r="IG9">
        <v>32</v>
      </c>
      <c r="IH9">
        <v>25</v>
      </c>
      <c r="II9">
        <v>37</v>
      </c>
      <c r="IJ9">
        <v>33</v>
      </c>
      <c r="IK9">
        <v>29</v>
      </c>
      <c r="IL9">
        <v>18</v>
      </c>
      <c r="IM9">
        <v>21</v>
      </c>
      <c r="IN9">
        <v>22</v>
      </c>
      <c r="IO9">
        <v>28</v>
      </c>
      <c r="IP9">
        <v>37</v>
      </c>
      <c r="IQ9">
        <v>25</v>
      </c>
      <c r="IR9">
        <v>19</v>
      </c>
      <c r="IS9">
        <v>19</v>
      </c>
      <c r="IT9">
        <v>26</v>
      </c>
      <c r="IU9">
        <v>37</v>
      </c>
      <c r="IV9">
        <v>18</v>
      </c>
      <c r="IW9">
        <v>20</v>
      </c>
      <c r="IX9">
        <v>28</v>
      </c>
      <c r="IY9">
        <v>33</v>
      </c>
      <c r="IZ9">
        <v>35</v>
      </c>
      <c r="JA9">
        <v>36</v>
      </c>
      <c r="JB9">
        <v>34</v>
      </c>
      <c r="JC9">
        <v>33</v>
      </c>
      <c r="JD9">
        <v>24</v>
      </c>
      <c r="JE9">
        <v>29</v>
      </c>
      <c r="JF9">
        <v>18</v>
      </c>
      <c r="JG9">
        <v>25</v>
      </c>
      <c r="JH9">
        <v>32</v>
      </c>
      <c r="JI9">
        <v>20</v>
      </c>
      <c r="JJ9">
        <v>35</v>
      </c>
      <c r="JK9">
        <v>36</v>
      </c>
      <c r="JL9">
        <v>23</v>
      </c>
      <c r="JM9">
        <v>25</v>
      </c>
      <c r="JN9">
        <v>28</v>
      </c>
      <c r="JO9">
        <v>27</v>
      </c>
      <c r="JP9">
        <v>24</v>
      </c>
      <c r="JQ9">
        <v>34</v>
      </c>
      <c r="JR9">
        <v>24</v>
      </c>
      <c r="JS9">
        <v>37</v>
      </c>
      <c r="JT9">
        <v>21</v>
      </c>
      <c r="JU9">
        <v>23</v>
      </c>
      <c r="JV9">
        <v>18</v>
      </c>
      <c r="JW9">
        <v>30</v>
      </c>
      <c r="JX9">
        <v>21</v>
      </c>
      <c r="JY9">
        <v>22</v>
      </c>
      <c r="JZ9">
        <v>22</v>
      </c>
      <c r="KA9">
        <v>36</v>
      </c>
      <c r="KB9">
        <v>22</v>
      </c>
      <c r="KC9">
        <v>39</v>
      </c>
      <c r="KD9">
        <v>38</v>
      </c>
      <c r="KE9">
        <v>18</v>
      </c>
      <c r="KF9">
        <v>18</v>
      </c>
      <c r="KG9">
        <v>20</v>
      </c>
      <c r="KH9">
        <v>19</v>
      </c>
      <c r="KI9">
        <v>37</v>
      </c>
      <c r="KJ9">
        <v>33</v>
      </c>
      <c r="KK9">
        <v>21</v>
      </c>
      <c r="KL9">
        <v>32</v>
      </c>
      <c r="KM9">
        <v>20</v>
      </c>
      <c r="KN9">
        <v>36</v>
      </c>
      <c r="KO9">
        <v>25</v>
      </c>
      <c r="KP9">
        <v>34</v>
      </c>
      <c r="KQ9">
        <v>33</v>
      </c>
      <c r="KR9">
        <v>30</v>
      </c>
      <c r="KS9">
        <v>29</v>
      </c>
      <c r="KT9">
        <v>26</v>
      </c>
      <c r="KU9">
        <v>21</v>
      </c>
      <c r="KV9">
        <v>27</v>
      </c>
      <c r="KW9">
        <v>21</v>
      </c>
      <c r="KX9">
        <v>38</v>
      </c>
      <c r="KY9">
        <v>37</v>
      </c>
      <c r="KZ9">
        <v>22</v>
      </c>
      <c r="LA9">
        <v>18</v>
      </c>
      <c r="LB9">
        <v>21</v>
      </c>
      <c r="LC9">
        <v>20</v>
      </c>
      <c r="LD9">
        <v>23</v>
      </c>
      <c r="LE9">
        <v>25</v>
      </c>
      <c r="LF9">
        <v>20</v>
      </c>
      <c r="LG9">
        <v>26</v>
      </c>
      <c r="LH9">
        <v>39</v>
      </c>
      <c r="LI9">
        <v>39</v>
      </c>
      <c r="LJ9">
        <v>38</v>
      </c>
      <c r="LK9">
        <v>32</v>
      </c>
      <c r="LL9">
        <v>34</v>
      </c>
      <c r="LM9">
        <v>31</v>
      </c>
      <c r="LN9">
        <v>18</v>
      </c>
      <c r="LO9">
        <v>37</v>
      </c>
      <c r="LP9">
        <v>34</v>
      </c>
      <c r="LQ9">
        <v>24</v>
      </c>
      <c r="LR9">
        <v>20</v>
      </c>
      <c r="LS9">
        <v>32</v>
      </c>
      <c r="LT9">
        <v>32</v>
      </c>
      <c r="LU9">
        <v>23</v>
      </c>
      <c r="LV9">
        <v>22</v>
      </c>
      <c r="LW9">
        <v>28</v>
      </c>
      <c r="LX9">
        <v>36</v>
      </c>
      <c r="LY9">
        <v>31</v>
      </c>
      <c r="LZ9">
        <v>25</v>
      </c>
      <c r="MA9">
        <v>37</v>
      </c>
      <c r="MB9">
        <v>39</v>
      </c>
      <c r="MC9">
        <v>36</v>
      </c>
      <c r="MD9">
        <v>37</v>
      </c>
      <c r="ME9">
        <v>22</v>
      </c>
      <c r="MF9">
        <v>21</v>
      </c>
      <c r="MG9">
        <v>21</v>
      </c>
      <c r="MH9">
        <v>39</v>
      </c>
      <c r="MI9">
        <v>40</v>
      </c>
      <c r="MJ9">
        <v>40</v>
      </c>
      <c r="MK9">
        <v>33</v>
      </c>
      <c r="ML9">
        <v>34</v>
      </c>
      <c r="MM9">
        <v>30</v>
      </c>
      <c r="MN9">
        <v>21</v>
      </c>
      <c r="MO9">
        <v>36</v>
      </c>
      <c r="MP9">
        <v>40</v>
      </c>
      <c r="MQ9">
        <v>27</v>
      </c>
      <c r="MR9">
        <v>32</v>
      </c>
      <c r="MS9">
        <v>22</v>
      </c>
      <c r="MT9">
        <v>30</v>
      </c>
      <c r="MU9">
        <v>23</v>
      </c>
      <c r="MV9">
        <v>39</v>
      </c>
      <c r="MW9">
        <v>32</v>
      </c>
      <c r="MX9">
        <v>40</v>
      </c>
      <c r="MY9">
        <v>31</v>
      </c>
      <c r="MZ9">
        <v>33</v>
      </c>
      <c r="NA9">
        <v>31</v>
      </c>
      <c r="NB9">
        <v>27</v>
      </c>
      <c r="NC9">
        <v>30</v>
      </c>
      <c r="ND9">
        <v>37</v>
      </c>
      <c r="NE9">
        <v>20</v>
      </c>
      <c r="NF9">
        <v>28</v>
      </c>
      <c r="NG9">
        <v>31</v>
      </c>
      <c r="NH9">
        <v>24</v>
      </c>
      <c r="NI9">
        <v>36</v>
      </c>
      <c r="NJ9">
        <v>18</v>
      </c>
      <c r="NK9">
        <v>38</v>
      </c>
      <c r="NL9">
        <v>35</v>
      </c>
      <c r="NM9">
        <v>37</v>
      </c>
      <c r="NN9">
        <v>21</v>
      </c>
      <c r="NO9">
        <v>28</v>
      </c>
      <c r="NP9">
        <v>29</v>
      </c>
      <c r="NQ9">
        <v>18</v>
      </c>
      <c r="NR9">
        <v>22</v>
      </c>
      <c r="NS9">
        <v>40</v>
      </c>
      <c r="NT9">
        <v>26</v>
      </c>
      <c r="NU9">
        <v>34</v>
      </c>
      <c r="NV9">
        <v>22</v>
      </c>
      <c r="NW9">
        <v>20</v>
      </c>
      <c r="NX9">
        <v>39</v>
      </c>
      <c r="NY9">
        <v>36</v>
      </c>
      <c r="NZ9">
        <v>21</v>
      </c>
      <c r="OA9">
        <v>21</v>
      </c>
      <c r="OB9">
        <v>35</v>
      </c>
      <c r="OC9">
        <v>22</v>
      </c>
      <c r="OD9">
        <v>33</v>
      </c>
      <c r="OE9">
        <v>37</v>
      </c>
      <c r="OF9">
        <v>31</v>
      </c>
      <c r="OG9">
        <v>25</v>
      </c>
      <c r="OH9">
        <v>18</v>
      </c>
      <c r="OI9">
        <v>38</v>
      </c>
      <c r="OJ9">
        <v>39</v>
      </c>
      <c r="OK9">
        <v>40</v>
      </c>
      <c r="OL9">
        <v>40</v>
      </c>
      <c r="OM9">
        <v>29</v>
      </c>
      <c r="ON9">
        <v>22</v>
      </c>
      <c r="OO9">
        <v>37</v>
      </c>
      <c r="OP9">
        <v>32</v>
      </c>
      <c r="OQ9">
        <v>26</v>
      </c>
      <c r="OR9">
        <v>32</v>
      </c>
      <c r="OS9">
        <v>32</v>
      </c>
      <c r="OT9">
        <v>24</v>
      </c>
      <c r="OU9">
        <v>19</v>
      </c>
      <c r="OV9">
        <v>27</v>
      </c>
      <c r="OW9">
        <v>31</v>
      </c>
      <c r="OX9">
        <v>32</v>
      </c>
      <c r="OY9">
        <v>23</v>
      </c>
      <c r="OZ9">
        <v>33</v>
      </c>
      <c r="PA9">
        <v>30</v>
      </c>
      <c r="PB9">
        <v>27</v>
      </c>
      <c r="PC9">
        <v>25</v>
      </c>
      <c r="PD9">
        <v>28</v>
      </c>
      <c r="PE9">
        <v>20</v>
      </c>
      <c r="PF9">
        <v>27</v>
      </c>
      <c r="PG9">
        <v>32</v>
      </c>
      <c r="PH9">
        <v>35</v>
      </c>
      <c r="PI9">
        <v>31</v>
      </c>
      <c r="PJ9">
        <v>38</v>
      </c>
      <c r="PK9">
        <v>18</v>
      </c>
      <c r="PL9">
        <v>18</v>
      </c>
      <c r="PM9">
        <v>21</v>
      </c>
      <c r="PN9">
        <v>25</v>
      </c>
      <c r="PO9">
        <v>36</v>
      </c>
      <c r="PP9">
        <v>34</v>
      </c>
      <c r="PQ9">
        <v>36</v>
      </c>
      <c r="PR9">
        <v>39</v>
      </c>
      <c r="PS9">
        <v>30</v>
      </c>
      <c r="PT9">
        <v>39</v>
      </c>
      <c r="PU9">
        <v>31</v>
      </c>
      <c r="PV9">
        <v>22</v>
      </c>
      <c r="PW9">
        <v>39</v>
      </c>
      <c r="PX9">
        <v>32</v>
      </c>
      <c r="PY9">
        <v>18</v>
      </c>
      <c r="PZ9">
        <v>21</v>
      </c>
      <c r="QA9">
        <v>36</v>
      </c>
      <c r="QB9">
        <v>23</v>
      </c>
      <c r="QC9">
        <v>25</v>
      </c>
      <c r="QD9">
        <v>24</v>
      </c>
      <c r="QE9">
        <v>37</v>
      </c>
      <c r="QF9">
        <v>35</v>
      </c>
      <c r="QG9">
        <v>30</v>
      </c>
      <c r="QH9">
        <v>24</v>
      </c>
      <c r="QI9">
        <v>20</v>
      </c>
      <c r="QJ9">
        <v>29</v>
      </c>
      <c r="QK9">
        <v>39</v>
      </c>
      <c r="QL9">
        <v>19</v>
      </c>
      <c r="QM9">
        <v>30</v>
      </c>
      <c r="QN9">
        <v>26</v>
      </c>
      <c r="QO9">
        <v>27</v>
      </c>
      <c r="QP9">
        <v>35</v>
      </c>
      <c r="QQ9">
        <v>28</v>
      </c>
      <c r="QR9">
        <v>28</v>
      </c>
      <c r="QS9">
        <v>27</v>
      </c>
      <c r="QT9">
        <v>28</v>
      </c>
      <c r="QU9">
        <v>24</v>
      </c>
      <c r="QV9">
        <v>25</v>
      </c>
      <c r="QW9">
        <v>27</v>
      </c>
      <c r="QX9">
        <v>23</v>
      </c>
      <c r="QY9">
        <v>35</v>
      </c>
      <c r="QZ9">
        <v>30</v>
      </c>
      <c r="RA9">
        <v>30</v>
      </c>
      <c r="RB9">
        <v>34</v>
      </c>
      <c r="RC9">
        <v>36</v>
      </c>
      <c r="RD9">
        <v>35</v>
      </c>
      <c r="RE9">
        <v>40</v>
      </c>
      <c r="RF9">
        <v>26</v>
      </c>
      <c r="RG9">
        <v>20</v>
      </c>
      <c r="RH9">
        <v>26</v>
      </c>
      <c r="RI9">
        <v>19</v>
      </c>
      <c r="RJ9">
        <v>27</v>
      </c>
      <c r="RK9">
        <v>22</v>
      </c>
      <c r="RL9">
        <v>37</v>
      </c>
      <c r="RM9">
        <v>20</v>
      </c>
      <c r="RN9">
        <v>25</v>
      </c>
      <c r="RO9">
        <v>26</v>
      </c>
      <c r="RP9">
        <v>40</v>
      </c>
      <c r="RQ9">
        <v>27</v>
      </c>
      <c r="RR9">
        <v>32</v>
      </c>
      <c r="RS9">
        <v>19</v>
      </c>
      <c r="RT9">
        <v>30</v>
      </c>
      <c r="RU9">
        <v>19</v>
      </c>
      <c r="RV9">
        <v>21</v>
      </c>
      <c r="RW9">
        <v>23</v>
      </c>
      <c r="RX9">
        <v>21</v>
      </c>
      <c r="RY9">
        <v>37</v>
      </c>
      <c r="RZ9">
        <v>24</v>
      </c>
      <c r="SA9">
        <v>27</v>
      </c>
      <c r="SB9">
        <v>28</v>
      </c>
      <c r="SC9">
        <v>25</v>
      </c>
      <c r="SD9">
        <v>33</v>
      </c>
      <c r="SE9">
        <v>22</v>
      </c>
      <c r="SF9">
        <v>28</v>
      </c>
      <c r="SG9">
        <v>30</v>
      </c>
    </row>
    <row r="10" spans="1:501" x14ac:dyDescent="0.45">
      <c r="A10" t="s">
        <v>90</v>
      </c>
      <c r="B10">
        <v>67.680000000000007</v>
      </c>
      <c r="C10">
        <v>86.48</v>
      </c>
      <c r="D10">
        <v>89.15</v>
      </c>
      <c r="E10">
        <v>97.92</v>
      </c>
      <c r="F10">
        <v>96.8</v>
      </c>
      <c r="G10">
        <v>84.7</v>
      </c>
      <c r="H10">
        <v>87.74</v>
      </c>
      <c r="I10">
        <v>77.09</v>
      </c>
      <c r="J10">
        <v>77.03</v>
      </c>
      <c r="K10">
        <v>55.87</v>
      </c>
      <c r="L10">
        <v>78.319999999999993</v>
      </c>
      <c r="M10">
        <v>92.48</v>
      </c>
      <c r="N10">
        <v>63.53</v>
      </c>
      <c r="O10">
        <v>52.37</v>
      </c>
      <c r="P10">
        <v>94.61</v>
      </c>
      <c r="Q10">
        <v>91.88</v>
      </c>
      <c r="R10">
        <v>81.709999999999994</v>
      </c>
      <c r="S10">
        <v>68.62</v>
      </c>
      <c r="T10">
        <v>69.38</v>
      </c>
      <c r="U10">
        <v>66.91</v>
      </c>
      <c r="V10">
        <v>90.33</v>
      </c>
      <c r="W10">
        <v>53.49</v>
      </c>
      <c r="X10">
        <v>96.72</v>
      </c>
      <c r="Y10">
        <v>52.61</v>
      </c>
      <c r="Z10">
        <v>93.48</v>
      </c>
      <c r="AA10">
        <v>84.09</v>
      </c>
      <c r="AB10">
        <v>57.03</v>
      </c>
      <c r="AC10">
        <v>76.12</v>
      </c>
      <c r="AD10">
        <v>85.01</v>
      </c>
      <c r="AE10">
        <v>94.19</v>
      </c>
      <c r="AF10">
        <v>89.28</v>
      </c>
      <c r="AG10">
        <v>72.569999999999993</v>
      </c>
      <c r="AH10">
        <v>51.66</v>
      </c>
      <c r="AI10">
        <v>95.34</v>
      </c>
      <c r="AJ10">
        <v>87.37</v>
      </c>
      <c r="AK10">
        <v>55.57</v>
      </c>
      <c r="AL10">
        <v>87.99</v>
      </c>
      <c r="AM10">
        <v>54.92</v>
      </c>
      <c r="AN10">
        <v>89.74</v>
      </c>
      <c r="AO10">
        <v>79.36</v>
      </c>
      <c r="AP10">
        <v>65.650000000000006</v>
      </c>
      <c r="AQ10">
        <v>74.599999999999994</v>
      </c>
      <c r="AR10">
        <v>67.09</v>
      </c>
      <c r="AS10">
        <v>89.4</v>
      </c>
      <c r="AT10">
        <v>54.7</v>
      </c>
      <c r="AU10">
        <v>54.05</v>
      </c>
      <c r="AV10">
        <v>66.83</v>
      </c>
      <c r="AW10">
        <v>53.68</v>
      </c>
      <c r="AX10">
        <v>89.95</v>
      </c>
      <c r="AY10">
        <v>89.96</v>
      </c>
      <c r="AZ10">
        <v>60.77</v>
      </c>
      <c r="BA10">
        <v>85.23</v>
      </c>
      <c r="BB10">
        <v>70.599999999999994</v>
      </c>
      <c r="BC10">
        <v>80.040000000000006</v>
      </c>
      <c r="BD10">
        <v>58.99</v>
      </c>
      <c r="BE10">
        <v>80.459999999999994</v>
      </c>
      <c r="BF10">
        <v>60.75</v>
      </c>
      <c r="BG10">
        <v>83.76</v>
      </c>
      <c r="BH10">
        <v>93.64</v>
      </c>
      <c r="BI10">
        <v>87.01</v>
      </c>
      <c r="BJ10">
        <v>75.239999999999995</v>
      </c>
      <c r="BK10">
        <v>57.67</v>
      </c>
      <c r="BL10">
        <v>98.34</v>
      </c>
      <c r="BM10">
        <v>66.02</v>
      </c>
      <c r="BN10">
        <v>95.33</v>
      </c>
      <c r="BO10">
        <v>78.069999999999993</v>
      </c>
      <c r="BP10">
        <v>53.01</v>
      </c>
      <c r="BQ10">
        <v>90.03</v>
      </c>
      <c r="BR10">
        <v>63.46</v>
      </c>
      <c r="BS10">
        <v>77.22</v>
      </c>
      <c r="BT10">
        <v>77.400000000000006</v>
      </c>
      <c r="BU10">
        <v>68</v>
      </c>
      <c r="BV10">
        <v>62.17</v>
      </c>
      <c r="BW10">
        <v>70.19</v>
      </c>
      <c r="BX10">
        <v>75.14</v>
      </c>
      <c r="BY10">
        <v>93.39</v>
      </c>
      <c r="BZ10">
        <v>74.27</v>
      </c>
      <c r="CA10">
        <v>54.07</v>
      </c>
      <c r="CB10">
        <v>52.83</v>
      </c>
      <c r="CC10">
        <v>82.61</v>
      </c>
      <c r="CD10">
        <v>89.21</v>
      </c>
      <c r="CE10">
        <v>55.85</v>
      </c>
      <c r="CF10">
        <v>94.03</v>
      </c>
      <c r="CG10">
        <v>83.92</v>
      </c>
      <c r="CH10">
        <v>91.74</v>
      </c>
      <c r="CI10">
        <v>92.17</v>
      </c>
      <c r="CJ10">
        <v>67.09</v>
      </c>
      <c r="CK10">
        <v>59.1</v>
      </c>
      <c r="CL10">
        <v>79.83</v>
      </c>
      <c r="CM10">
        <v>84.32</v>
      </c>
      <c r="CN10">
        <v>62.19</v>
      </c>
      <c r="CO10">
        <v>76.239999999999995</v>
      </c>
      <c r="CP10">
        <v>95.15</v>
      </c>
      <c r="CQ10">
        <v>87.75</v>
      </c>
      <c r="CR10">
        <v>69.97</v>
      </c>
      <c r="CS10">
        <v>62.14</v>
      </c>
      <c r="CT10">
        <v>87.45</v>
      </c>
      <c r="CU10">
        <v>70.39</v>
      </c>
      <c r="CV10">
        <v>79.37</v>
      </c>
      <c r="CW10">
        <v>94.34</v>
      </c>
      <c r="CX10">
        <v>97.77</v>
      </c>
      <c r="CY10">
        <v>67.239999999999995</v>
      </c>
      <c r="CZ10">
        <v>53.65</v>
      </c>
      <c r="DA10">
        <v>92.39</v>
      </c>
      <c r="DB10">
        <v>81.23</v>
      </c>
      <c r="DC10">
        <v>96.33</v>
      </c>
      <c r="DD10">
        <v>97.87</v>
      </c>
      <c r="DE10">
        <v>89.84</v>
      </c>
      <c r="DF10">
        <v>61.77</v>
      </c>
      <c r="DG10">
        <v>81.28</v>
      </c>
      <c r="DH10">
        <v>85.03</v>
      </c>
      <c r="DI10">
        <v>69.760000000000005</v>
      </c>
      <c r="DJ10">
        <v>64.680000000000007</v>
      </c>
      <c r="DK10">
        <v>89.9</v>
      </c>
      <c r="DL10">
        <v>98.16</v>
      </c>
      <c r="DM10">
        <v>52.38</v>
      </c>
      <c r="DN10">
        <v>89.39</v>
      </c>
      <c r="DO10">
        <v>91.05</v>
      </c>
      <c r="DP10">
        <v>71.73</v>
      </c>
      <c r="DQ10">
        <v>88.39</v>
      </c>
      <c r="DR10">
        <v>88.28</v>
      </c>
      <c r="DS10">
        <v>77.03</v>
      </c>
      <c r="DT10">
        <v>87.28</v>
      </c>
      <c r="DU10">
        <v>96.77</v>
      </c>
      <c r="DV10">
        <v>53.08</v>
      </c>
      <c r="DW10">
        <v>81.319999999999993</v>
      </c>
      <c r="DX10">
        <v>84.61</v>
      </c>
      <c r="DY10">
        <v>72.44</v>
      </c>
      <c r="DZ10">
        <v>70.760000000000005</v>
      </c>
      <c r="EA10">
        <v>85.28</v>
      </c>
      <c r="EB10">
        <v>91.03</v>
      </c>
      <c r="EC10">
        <v>78.989999999999995</v>
      </c>
      <c r="ED10">
        <v>55.65</v>
      </c>
      <c r="EE10">
        <v>55.18</v>
      </c>
      <c r="EF10">
        <v>85.48</v>
      </c>
      <c r="EG10">
        <v>66.86</v>
      </c>
      <c r="EH10">
        <v>51.1</v>
      </c>
      <c r="EI10">
        <v>66.08</v>
      </c>
      <c r="EJ10">
        <v>93.32</v>
      </c>
      <c r="EK10">
        <v>63.62</v>
      </c>
      <c r="EL10">
        <v>60.81</v>
      </c>
      <c r="EM10">
        <v>92.68</v>
      </c>
      <c r="EN10">
        <v>89.92</v>
      </c>
      <c r="EO10">
        <v>85.1</v>
      </c>
      <c r="EP10">
        <v>94.55</v>
      </c>
      <c r="EQ10">
        <v>90.21</v>
      </c>
      <c r="ER10">
        <v>77.489999999999995</v>
      </c>
      <c r="ES10">
        <v>59.26</v>
      </c>
      <c r="ET10">
        <v>76.06</v>
      </c>
      <c r="EU10">
        <v>55.11</v>
      </c>
      <c r="EV10">
        <v>58.04</v>
      </c>
      <c r="EW10">
        <v>83.2</v>
      </c>
      <c r="EX10">
        <v>58.32</v>
      </c>
      <c r="EY10">
        <v>83.54</v>
      </c>
      <c r="EZ10">
        <v>78.25</v>
      </c>
      <c r="FA10">
        <v>68.87</v>
      </c>
      <c r="FB10">
        <v>75.17</v>
      </c>
      <c r="FC10">
        <v>79.91</v>
      </c>
      <c r="FD10">
        <v>52.85</v>
      </c>
      <c r="FE10">
        <v>79.510000000000005</v>
      </c>
      <c r="FF10">
        <v>60.15</v>
      </c>
      <c r="FG10">
        <v>83.89</v>
      </c>
      <c r="FH10">
        <v>79.8</v>
      </c>
      <c r="FI10">
        <v>89.48</v>
      </c>
      <c r="FJ10">
        <v>81.58</v>
      </c>
      <c r="FK10">
        <v>85.26</v>
      </c>
      <c r="FL10">
        <v>62.38</v>
      </c>
      <c r="FM10">
        <v>72.209999999999994</v>
      </c>
      <c r="FN10">
        <v>96.98</v>
      </c>
      <c r="FO10">
        <v>73.28</v>
      </c>
      <c r="FP10">
        <v>60.17</v>
      </c>
      <c r="FQ10">
        <v>93.37</v>
      </c>
      <c r="FR10">
        <v>67.400000000000006</v>
      </c>
      <c r="FS10">
        <v>65.8</v>
      </c>
      <c r="FT10">
        <v>62.16</v>
      </c>
      <c r="FU10">
        <v>73.2</v>
      </c>
      <c r="FV10">
        <v>70.84</v>
      </c>
      <c r="FW10">
        <v>62.17</v>
      </c>
      <c r="FX10">
        <v>58.88</v>
      </c>
      <c r="FY10">
        <v>63.71</v>
      </c>
      <c r="FZ10">
        <v>89.11</v>
      </c>
      <c r="GA10">
        <v>77.78</v>
      </c>
      <c r="GB10">
        <v>59.52</v>
      </c>
      <c r="GC10">
        <v>77.540000000000006</v>
      </c>
      <c r="GD10">
        <v>90.6</v>
      </c>
      <c r="GE10">
        <v>62.47</v>
      </c>
      <c r="GF10">
        <v>51.17</v>
      </c>
      <c r="GG10">
        <v>98.07</v>
      </c>
      <c r="GH10">
        <v>90.77</v>
      </c>
      <c r="GI10">
        <v>68.38</v>
      </c>
      <c r="GJ10">
        <v>52.01</v>
      </c>
      <c r="GK10">
        <v>66.8</v>
      </c>
      <c r="GL10">
        <v>59.15</v>
      </c>
      <c r="GM10">
        <v>54.79</v>
      </c>
      <c r="GN10">
        <v>54.38</v>
      </c>
      <c r="GO10">
        <v>68.709999999999994</v>
      </c>
      <c r="GP10">
        <v>79.22</v>
      </c>
      <c r="GQ10">
        <v>91.61</v>
      </c>
      <c r="GR10">
        <v>58.49</v>
      </c>
      <c r="GS10">
        <v>94.71</v>
      </c>
      <c r="GT10">
        <v>50.19</v>
      </c>
      <c r="GU10">
        <v>92.58</v>
      </c>
      <c r="GV10">
        <v>96.06</v>
      </c>
      <c r="GW10">
        <v>62.59</v>
      </c>
      <c r="GX10">
        <v>51.08</v>
      </c>
      <c r="GY10">
        <v>84.83</v>
      </c>
      <c r="GZ10">
        <v>62.44</v>
      </c>
      <c r="HA10">
        <v>79.06</v>
      </c>
      <c r="HB10">
        <v>64.069999999999993</v>
      </c>
      <c r="HC10">
        <v>65.75</v>
      </c>
      <c r="HD10">
        <v>84.53</v>
      </c>
      <c r="HE10">
        <v>73.41</v>
      </c>
      <c r="HF10">
        <v>79.709999999999994</v>
      </c>
      <c r="HG10">
        <v>56.23</v>
      </c>
      <c r="HH10">
        <v>69.78</v>
      </c>
      <c r="HI10">
        <v>53.84</v>
      </c>
      <c r="HJ10">
        <v>83.03</v>
      </c>
      <c r="HK10">
        <v>68.98</v>
      </c>
      <c r="HL10">
        <v>70.28</v>
      </c>
      <c r="HM10">
        <v>79.260000000000005</v>
      </c>
      <c r="HN10">
        <v>96.5</v>
      </c>
      <c r="HO10">
        <v>93.1</v>
      </c>
      <c r="HP10">
        <v>60.09</v>
      </c>
      <c r="HQ10">
        <v>87.48</v>
      </c>
      <c r="HR10">
        <v>91.12</v>
      </c>
      <c r="HS10">
        <v>96.79</v>
      </c>
      <c r="HT10">
        <v>53.71</v>
      </c>
      <c r="HU10">
        <v>70.09</v>
      </c>
      <c r="HV10">
        <v>98.44</v>
      </c>
      <c r="HW10">
        <v>65.36</v>
      </c>
      <c r="HX10">
        <v>77.44</v>
      </c>
      <c r="HY10">
        <v>83.29</v>
      </c>
      <c r="HZ10">
        <v>76.900000000000006</v>
      </c>
      <c r="IA10">
        <v>72.989999999999995</v>
      </c>
      <c r="IB10">
        <v>63.14</v>
      </c>
      <c r="IC10">
        <v>51.98</v>
      </c>
      <c r="ID10">
        <v>96.13</v>
      </c>
      <c r="IE10">
        <v>97.81</v>
      </c>
      <c r="IF10">
        <v>62.2</v>
      </c>
      <c r="IG10">
        <v>77.900000000000006</v>
      </c>
      <c r="IH10">
        <v>81.22</v>
      </c>
      <c r="II10">
        <v>52.67</v>
      </c>
      <c r="IJ10">
        <v>78.64</v>
      </c>
      <c r="IK10">
        <v>73.25</v>
      </c>
      <c r="IL10">
        <v>82.45</v>
      </c>
      <c r="IM10">
        <v>65.72</v>
      </c>
      <c r="IN10">
        <v>58.95</v>
      </c>
      <c r="IO10">
        <v>94.19</v>
      </c>
      <c r="IP10">
        <v>62.1</v>
      </c>
      <c r="IQ10">
        <v>75.55</v>
      </c>
      <c r="IR10">
        <v>69.040000000000006</v>
      </c>
      <c r="IS10">
        <v>52.59</v>
      </c>
      <c r="IT10">
        <v>79.48</v>
      </c>
      <c r="IU10">
        <v>51.58</v>
      </c>
      <c r="IV10">
        <v>61.49</v>
      </c>
      <c r="IW10">
        <v>82.88</v>
      </c>
      <c r="IX10">
        <v>53.16</v>
      </c>
      <c r="IY10">
        <v>81.849999999999994</v>
      </c>
      <c r="IZ10">
        <v>64.19</v>
      </c>
      <c r="JA10">
        <v>59.83</v>
      </c>
      <c r="JB10">
        <v>86.39</v>
      </c>
      <c r="JC10">
        <v>82.44</v>
      </c>
      <c r="JD10">
        <v>66.239999999999995</v>
      </c>
      <c r="JE10">
        <v>80.09</v>
      </c>
      <c r="JF10">
        <v>94.36</v>
      </c>
      <c r="JG10">
        <v>89.62</v>
      </c>
      <c r="JH10">
        <v>92.58</v>
      </c>
      <c r="JI10">
        <v>67.760000000000005</v>
      </c>
      <c r="JJ10">
        <v>78.48</v>
      </c>
      <c r="JK10">
        <v>82.77</v>
      </c>
      <c r="JL10">
        <v>58.8</v>
      </c>
      <c r="JM10">
        <v>96.74</v>
      </c>
      <c r="JN10">
        <v>94.27</v>
      </c>
      <c r="JO10">
        <v>88.81</v>
      </c>
      <c r="JP10">
        <v>95.19</v>
      </c>
      <c r="JQ10">
        <v>56.55</v>
      </c>
      <c r="JR10">
        <v>69.150000000000006</v>
      </c>
      <c r="JS10">
        <v>88.33</v>
      </c>
      <c r="JT10">
        <v>50.95</v>
      </c>
      <c r="JU10">
        <v>58.31</v>
      </c>
      <c r="JV10">
        <v>72.349999999999994</v>
      </c>
      <c r="JW10">
        <v>99.86</v>
      </c>
      <c r="JX10">
        <v>97.96</v>
      </c>
      <c r="JY10">
        <v>58.79</v>
      </c>
      <c r="JZ10">
        <v>85.71</v>
      </c>
      <c r="KA10">
        <v>69.3</v>
      </c>
      <c r="KB10">
        <v>74.239999999999995</v>
      </c>
      <c r="KC10">
        <v>87.05</v>
      </c>
      <c r="KD10">
        <v>62.57</v>
      </c>
      <c r="KE10">
        <v>65</v>
      </c>
      <c r="KF10">
        <v>77.040000000000006</v>
      </c>
      <c r="KG10">
        <v>79.61</v>
      </c>
      <c r="KH10">
        <v>70.099999999999994</v>
      </c>
      <c r="KI10">
        <v>69.22</v>
      </c>
      <c r="KJ10">
        <v>94.89</v>
      </c>
      <c r="KK10">
        <v>85.43</v>
      </c>
      <c r="KL10">
        <v>69.12</v>
      </c>
      <c r="KM10">
        <v>92.55</v>
      </c>
      <c r="KN10">
        <v>51.59</v>
      </c>
      <c r="KO10">
        <v>90.49</v>
      </c>
      <c r="KP10">
        <v>91.52</v>
      </c>
      <c r="KQ10">
        <v>99.9</v>
      </c>
      <c r="KR10">
        <v>70.17</v>
      </c>
      <c r="KS10">
        <v>64.78</v>
      </c>
      <c r="KT10">
        <v>97.11</v>
      </c>
      <c r="KU10">
        <v>66.2</v>
      </c>
      <c r="KV10">
        <v>65.540000000000006</v>
      </c>
      <c r="KW10">
        <v>56.06</v>
      </c>
      <c r="KX10">
        <v>60.32</v>
      </c>
      <c r="KY10">
        <v>80.38</v>
      </c>
      <c r="KZ10">
        <v>78</v>
      </c>
      <c r="LA10">
        <v>89.65</v>
      </c>
      <c r="LB10">
        <v>54.71</v>
      </c>
      <c r="LC10">
        <v>87.66</v>
      </c>
      <c r="LD10">
        <v>79.760000000000005</v>
      </c>
      <c r="LE10">
        <v>86.33</v>
      </c>
      <c r="LF10">
        <v>61</v>
      </c>
      <c r="LG10">
        <v>85.01</v>
      </c>
      <c r="LH10">
        <v>91.59</v>
      </c>
      <c r="LI10">
        <v>81.3</v>
      </c>
      <c r="LJ10">
        <v>53.44</v>
      </c>
      <c r="LK10">
        <v>95.27</v>
      </c>
      <c r="LL10">
        <v>81.91</v>
      </c>
      <c r="LM10">
        <v>75.56</v>
      </c>
      <c r="LN10">
        <v>74.38</v>
      </c>
      <c r="LO10">
        <v>81.709999999999994</v>
      </c>
      <c r="LP10">
        <v>75.37</v>
      </c>
      <c r="LQ10">
        <v>92.46</v>
      </c>
      <c r="LR10">
        <v>78.790000000000006</v>
      </c>
      <c r="LS10">
        <v>64.11</v>
      </c>
      <c r="LT10">
        <v>67.069999999999993</v>
      </c>
      <c r="LU10">
        <v>72.12</v>
      </c>
      <c r="LV10">
        <v>85.25</v>
      </c>
      <c r="LW10">
        <v>75.06</v>
      </c>
      <c r="LX10">
        <v>79.55</v>
      </c>
      <c r="LY10">
        <v>81.22</v>
      </c>
      <c r="LZ10">
        <v>54.7</v>
      </c>
      <c r="MA10">
        <v>73.86</v>
      </c>
      <c r="MB10">
        <v>57.32</v>
      </c>
      <c r="MC10">
        <v>85.62</v>
      </c>
      <c r="MD10">
        <v>59.77</v>
      </c>
      <c r="ME10">
        <v>77.94</v>
      </c>
      <c r="MF10">
        <v>86.87</v>
      </c>
      <c r="MG10">
        <v>71.010000000000005</v>
      </c>
      <c r="MH10">
        <v>92.52</v>
      </c>
      <c r="MI10">
        <v>98.75</v>
      </c>
      <c r="MJ10">
        <v>81.31</v>
      </c>
      <c r="MK10">
        <v>71.59</v>
      </c>
      <c r="ML10">
        <v>51.78</v>
      </c>
      <c r="MM10">
        <v>73.52</v>
      </c>
      <c r="MN10">
        <v>93.7</v>
      </c>
      <c r="MO10">
        <v>79.349999999999994</v>
      </c>
      <c r="MP10">
        <v>66.430000000000007</v>
      </c>
      <c r="MQ10">
        <v>70.58</v>
      </c>
      <c r="MR10">
        <v>85.97</v>
      </c>
      <c r="MS10">
        <v>90.96</v>
      </c>
      <c r="MT10">
        <v>76.62</v>
      </c>
      <c r="MU10">
        <v>69.819999999999993</v>
      </c>
      <c r="MV10">
        <v>88.55</v>
      </c>
      <c r="MW10">
        <v>72.25</v>
      </c>
      <c r="MX10">
        <v>98.97</v>
      </c>
      <c r="MY10">
        <v>56.38</v>
      </c>
      <c r="MZ10">
        <v>83.85</v>
      </c>
      <c r="NA10">
        <v>90.23</v>
      </c>
      <c r="NB10">
        <v>96.33</v>
      </c>
      <c r="NC10">
        <v>76.25</v>
      </c>
      <c r="ND10">
        <v>89.54</v>
      </c>
      <c r="NE10">
        <v>70.38</v>
      </c>
      <c r="NF10">
        <v>70.59</v>
      </c>
      <c r="NG10">
        <v>56.65</v>
      </c>
      <c r="NH10">
        <v>63.65</v>
      </c>
      <c r="NI10">
        <v>61.6</v>
      </c>
      <c r="NJ10">
        <v>65.569999999999993</v>
      </c>
      <c r="NK10">
        <v>76.87</v>
      </c>
      <c r="NL10">
        <v>91.85</v>
      </c>
      <c r="NM10">
        <v>86.47</v>
      </c>
      <c r="NN10">
        <v>79.73</v>
      </c>
      <c r="NO10">
        <v>53.79</v>
      </c>
      <c r="NP10">
        <v>81.39</v>
      </c>
      <c r="NQ10">
        <v>64.45</v>
      </c>
      <c r="NR10">
        <v>85.93</v>
      </c>
      <c r="NS10">
        <v>86.68</v>
      </c>
      <c r="NT10">
        <v>63.61</v>
      </c>
      <c r="NU10">
        <v>66.44</v>
      </c>
      <c r="NV10">
        <v>78.09</v>
      </c>
      <c r="NW10">
        <v>95.38</v>
      </c>
      <c r="NX10">
        <v>66.91</v>
      </c>
      <c r="NY10">
        <v>88.71</v>
      </c>
      <c r="NZ10">
        <v>90.33</v>
      </c>
      <c r="OA10">
        <v>80.88</v>
      </c>
      <c r="OB10">
        <v>79.41</v>
      </c>
      <c r="OC10">
        <v>92.56</v>
      </c>
      <c r="OD10">
        <v>82.77</v>
      </c>
      <c r="OE10">
        <v>66.86</v>
      </c>
      <c r="OF10">
        <v>58.96</v>
      </c>
      <c r="OG10">
        <v>56.65</v>
      </c>
      <c r="OH10">
        <v>88.16</v>
      </c>
      <c r="OI10">
        <v>64.98</v>
      </c>
      <c r="OJ10">
        <v>80.84</v>
      </c>
      <c r="OK10">
        <v>87.96</v>
      </c>
      <c r="OL10">
        <v>57.14</v>
      </c>
      <c r="OM10">
        <v>89.17</v>
      </c>
      <c r="ON10">
        <v>85.65</v>
      </c>
      <c r="OO10">
        <v>73.38</v>
      </c>
      <c r="OP10">
        <v>83.18</v>
      </c>
      <c r="OQ10">
        <v>92.6</v>
      </c>
      <c r="OR10">
        <v>77.44</v>
      </c>
      <c r="OS10">
        <v>73.55</v>
      </c>
      <c r="OT10">
        <v>52.98</v>
      </c>
      <c r="OU10">
        <v>90.13</v>
      </c>
      <c r="OV10">
        <v>53.57</v>
      </c>
      <c r="OW10">
        <v>97.78</v>
      </c>
      <c r="OX10">
        <v>63.21</v>
      </c>
      <c r="OY10">
        <v>85.45</v>
      </c>
      <c r="OZ10">
        <v>98.83</v>
      </c>
      <c r="PA10">
        <v>92.7</v>
      </c>
      <c r="PB10">
        <v>83.9</v>
      </c>
      <c r="PC10">
        <v>83.27</v>
      </c>
      <c r="PD10">
        <v>62.08</v>
      </c>
      <c r="PE10">
        <v>76.06</v>
      </c>
      <c r="PF10">
        <v>54.23</v>
      </c>
      <c r="PG10">
        <v>78.209999999999994</v>
      </c>
      <c r="PH10">
        <v>80.900000000000006</v>
      </c>
      <c r="PI10">
        <v>98.42</v>
      </c>
      <c r="PJ10">
        <v>82.61</v>
      </c>
      <c r="PK10">
        <v>96.21</v>
      </c>
      <c r="PL10">
        <v>71.23</v>
      </c>
      <c r="PM10">
        <v>93</v>
      </c>
      <c r="PN10">
        <v>94.89</v>
      </c>
      <c r="PO10">
        <v>84.15</v>
      </c>
      <c r="PP10">
        <v>81.59</v>
      </c>
      <c r="PQ10">
        <v>83.95</v>
      </c>
      <c r="PR10">
        <v>69.37</v>
      </c>
      <c r="PS10">
        <v>71.680000000000007</v>
      </c>
      <c r="PT10">
        <v>52.48</v>
      </c>
      <c r="PU10">
        <v>71.62</v>
      </c>
      <c r="PV10">
        <v>97.15</v>
      </c>
      <c r="PW10">
        <v>96.62</v>
      </c>
      <c r="PX10">
        <v>57.32</v>
      </c>
      <c r="PY10">
        <v>50.71</v>
      </c>
      <c r="PZ10">
        <v>56.31</v>
      </c>
      <c r="QA10">
        <v>62.67</v>
      </c>
      <c r="QB10">
        <v>56.02</v>
      </c>
      <c r="QC10">
        <v>62.01</v>
      </c>
      <c r="QD10">
        <v>91.62</v>
      </c>
      <c r="QE10">
        <v>55.7</v>
      </c>
      <c r="QF10">
        <v>73.08</v>
      </c>
      <c r="QG10">
        <v>78.27</v>
      </c>
      <c r="QH10">
        <v>74.69</v>
      </c>
      <c r="QI10">
        <v>93.87</v>
      </c>
      <c r="QJ10">
        <v>62.73</v>
      </c>
      <c r="QK10">
        <v>77.959999999999994</v>
      </c>
      <c r="QL10">
        <v>76.48</v>
      </c>
      <c r="QM10">
        <v>51.61</v>
      </c>
      <c r="QN10">
        <v>82.7</v>
      </c>
      <c r="QO10">
        <v>81.91</v>
      </c>
      <c r="QP10">
        <v>61.02</v>
      </c>
      <c r="QQ10">
        <v>98.47</v>
      </c>
      <c r="QR10">
        <v>54.82</v>
      </c>
      <c r="QS10">
        <v>96.87</v>
      </c>
      <c r="QT10">
        <v>61.15</v>
      </c>
      <c r="QU10">
        <v>97.62</v>
      </c>
      <c r="QV10">
        <v>75.47</v>
      </c>
      <c r="QW10">
        <v>83.66</v>
      </c>
      <c r="QX10">
        <v>80.930000000000007</v>
      </c>
      <c r="QY10">
        <v>98.32</v>
      </c>
      <c r="QZ10">
        <v>77.83</v>
      </c>
      <c r="RA10">
        <v>84.48</v>
      </c>
      <c r="RB10">
        <v>95.26</v>
      </c>
      <c r="RC10">
        <v>74.010000000000005</v>
      </c>
      <c r="RD10">
        <v>93.78</v>
      </c>
      <c r="RE10">
        <v>60.55</v>
      </c>
      <c r="RF10">
        <v>64.62</v>
      </c>
      <c r="RG10">
        <v>77.89</v>
      </c>
      <c r="RH10">
        <v>63.42</v>
      </c>
      <c r="RI10">
        <v>94.94</v>
      </c>
      <c r="RJ10">
        <v>52.28</v>
      </c>
      <c r="RK10">
        <v>55.19</v>
      </c>
      <c r="RL10">
        <v>84.57</v>
      </c>
      <c r="RM10">
        <v>79.81</v>
      </c>
      <c r="RN10">
        <v>83.76</v>
      </c>
      <c r="RO10">
        <v>54.03</v>
      </c>
      <c r="RP10">
        <v>61.49</v>
      </c>
      <c r="RQ10">
        <v>72.81</v>
      </c>
      <c r="RR10">
        <v>55.5</v>
      </c>
      <c r="RS10">
        <v>73.88</v>
      </c>
      <c r="RT10">
        <v>87.6</v>
      </c>
      <c r="RU10">
        <v>77.819999999999993</v>
      </c>
      <c r="RV10">
        <v>70.97</v>
      </c>
      <c r="RW10">
        <v>83.89</v>
      </c>
      <c r="RX10">
        <v>57</v>
      </c>
      <c r="RY10">
        <v>56.52</v>
      </c>
      <c r="RZ10">
        <v>56.76</v>
      </c>
      <c r="SA10">
        <v>98.57</v>
      </c>
      <c r="SB10">
        <v>61.79</v>
      </c>
      <c r="SC10">
        <v>95.67</v>
      </c>
      <c r="SD10">
        <v>95.68</v>
      </c>
      <c r="SE10">
        <v>78.349999999999994</v>
      </c>
      <c r="SF10">
        <v>87.03</v>
      </c>
      <c r="SG10">
        <v>62.99</v>
      </c>
    </row>
    <row r="11" spans="1:501" x14ac:dyDescent="0.45">
      <c r="A11" t="s">
        <v>91</v>
      </c>
      <c r="B11">
        <v>174.49</v>
      </c>
      <c r="C11">
        <v>175.45</v>
      </c>
      <c r="D11">
        <v>178.53</v>
      </c>
      <c r="E11">
        <v>185.05</v>
      </c>
      <c r="F11">
        <v>194.15</v>
      </c>
      <c r="G11">
        <v>163.33000000000001</v>
      </c>
      <c r="H11">
        <v>175.34</v>
      </c>
      <c r="I11">
        <v>154.69</v>
      </c>
      <c r="J11">
        <v>188.25</v>
      </c>
      <c r="K11">
        <v>172.33</v>
      </c>
      <c r="L11">
        <v>181.28</v>
      </c>
      <c r="M11">
        <v>167.91</v>
      </c>
      <c r="N11">
        <v>152.01</v>
      </c>
      <c r="O11">
        <v>174.07</v>
      </c>
      <c r="P11">
        <v>150.78</v>
      </c>
      <c r="Q11">
        <v>175.52</v>
      </c>
      <c r="R11">
        <v>165.01</v>
      </c>
      <c r="S11">
        <v>184.01</v>
      </c>
      <c r="T11">
        <v>162.22</v>
      </c>
      <c r="U11">
        <v>182.71</v>
      </c>
      <c r="V11">
        <v>151.47999999999999</v>
      </c>
      <c r="W11">
        <v>187.97</v>
      </c>
      <c r="X11">
        <v>196.58</v>
      </c>
      <c r="Y11">
        <v>187.11</v>
      </c>
      <c r="Z11">
        <v>190.07</v>
      </c>
      <c r="AA11">
        <v>184.69</v>
      </c>
      <c r="AB11">
        <v>161.69</v>
      </c>
      <c r="AC11">
        <v>189.09</v>
      </c>
      <c r="AD11">
        <v>184.67</v>
      </c>
      <c r="AE11">
        <v>185.95</v>
      </c>
      <c r="AF11">
        <v>175.67</v>
      </c>
      <c r="AG11">
        <v>176.4</v>
      </c>
      <c r="AH11">
        <v>176.49</v>
      </c>
      <c r="AI11">
        <v>151</v>
      </c>
      <c r="AJ11">
        <v>159.81</v>
      </c>
      <c r="AK11">
        <v>198.9</v>
      </c>
      <c r="AL11">
        <v>153.49</v>
      </c>
      <c r="AM11">
        <v>190.1</v>
      </c>
      <c r="AN11">
        <v>176.2</v>
      </c>
      <c r="AO11">
        <v>192</v>
      </c>
      <c r="AP11">
        <v>198.15</v>
      </c>
      <c r="AQ11">
        <v>175.28</v>
      </c>
      <c r="AR11">
        <v>150.68</v>
      </c>
      <c r="AS11">
        <v>184.44</v>
      </c>
      <c r="AT11">
        <v>162.6</v>
      </c>
      <c r="AU11">
        <v>174.92</v>
      </c>
      <c r="AV11">
        <v>172.46</v>
      </c>
      <c r="AW11">
        <v>198.27</v>
      </c>
      <c r="AX11">
        <v>172.53</v>
      </c>
      <c r="AY11">
        <v>199.45</v>
      </c>
      <c r="AZ11">
        <v>156.47</v>
      </c>
      <c r="BA11">
        <v>184.44</v>
      </c>
      <c r="BB11">
        <v>150.61000000000001</v>
      </c>
      <c r="BC11">
        <v>184.66</v>
      </c>
      <c r="BD11">
        <v>182.76</v>
      </c>
      <c r="BE11">
        <v>160.85</v>
      </c>
      <c r="BF11">
        <v>174.77</v>
      </c>
      <c r="BG11">
        <v>158.81</v>
      </c>
      <c r="BH11">
        <v>150.83000000000001</v>
      </c>
      <c r="BI11">
        <v>170.65</v>
      </c>
      <c r="BJ11">
        <v>184.34</v>
      </c>
      <c r="BK11">
        <v>197.97</v>
      </c>
      <c r="BL11">
        <v>169.13</v>
      </c>
      <c r="BM11">
        <v>159.88</v>
      </c>
      <c r="BN11">
        <v>160.34</v>
      </c>
      <c r="BO11">
        <v>152.26</v>
      </c>
      <c r="BP11">
        <v>182.11</v>
      </c>
      <c r="BQ11">
        <v>164.05</v>
      </c>
      <c r="BR11">
        <v>174.09</v>
      </c>
      <c r="BS11">
        <v>152.16999999999999</v>
      </c>
      <c r="BT11">
        <v>155.54</v>
      </c>
      <c r="BU11">
        <v>199.82</v>
      </c>
      <c r="BV11">
        <v>155.30000000000001</v>
      </c>
      <c r="BW11">
        <v>188.25</v>
      </c>
      <c r="BX11">
        <v>194.41</v>
      </c>
      <c r="BY11">
        <v>164.2</v>
      </c>
      <c r="BZ11">
        <v>172.87</v>
      </c>
      <c r="CA11">
        <v>182.52</v>
      </c>
      <c r="CB11">
        <v>172.86</v>
      </c>
      <c r="CC11">
        <v>162.58000000000001</v>
      </c>
      <c r="CD11">
        <v>185.17</v>
      </c>
      <c r="CE11">
        <v>168.25</v>
      </c>
      <c r="CF11">
        <v>193.93</v>
      </c>
      <c r="CG11">
        <v>178.92</v>
      </c>
      <c r="CH11">
        <v>163.18</v>
      </c>
      <c r="CI11">
        <v>168.32</v>
      </c>
      <c r="CJ11">
        <v>184.71</v>
      </c>
      <c r="CK11">
        <v>195.68</v>
      </c>
      <c r="CL11">
        <v>195.29</v>
      </c>
      <c r="CM11">
        <v>156.51</v>
      </c>
      <c r="CN11">
        <v>196.35</v>
      </c>
      <c r="CO11">
        <v>172.06</v>
      </c>
      <c r="CP11">
        <v>190.02</v>
      </c>
      <c r="CQ11">
        <v>196.11</v>
      </c>
      <c r="CR11">
        <v>192.72</v>
      </c>
      <c r="CS11">
        <v>153.41999999999999</v>
      </c>
      <c r="CT11">
        <v>162.09</v>
      </c>
      <c r="CU11">
        <v>180.2</v>
      </c>
      <c r="CV11">
        <v>170.11</v>
      </c>
      <c r="CW11">
        <v>164.39</v>
      </c>
      <c r="CX11">
        <v>161.09</v>
      </c>
      <c r="CY11">
        <v>159.01</v>
      </c>
      <c r="CZ11">
        <v>191.6</v>
      </c>
      <c r="DA11">
        <v>151.32</v>
      </c>
      <c r="DB11">
        <v>188.75</v>
      </c>
      <c r="DC11">
        <v>168.98</v>
      </c>
      <c r="DD11">
        <v>162.08000000000001</v>
      </c>
      <c r="DE11">
        <v>165.41</v>
      </c>
      <c r="DF11">
        <v>190.16</v>
      </c>
      <c r="DG11">
        <v>186.89</v>
      </c>
      <c r="DH11">
        <v>198.24</v>
      </c>
      <c r="DI11">
        <v>162.22999999999999</v>
      </c>
      <c r="DJ11">
        <v>176.35</v>
      </c>
      <c r="DK11">
        <v>190.29</v>
      </c>
      <c r="DL11">
        <v>178.33</v>
      </c>
      <c r="DM11">
        <v>165.91</v>
      </c>
      <c r="DN11">
        <v>183.85</v>
      </c>
      <c r="DO11">
        <v>196.17</v>
      </c>
      <c r="DP11">
        <v>188.85</v>
      </c>
      <c r="DQ11">
        <v>184.38</v>
      </c>
      <c r="DR11">
        <v>195.24</v>
      </c>
      <c r="DS11">
        <v>178.11</v>
      </c>
      <c r="DT11">
        <v>193.6</v>
      </c>
      <c r="DU11">
        <v>168.26</v>
      </c>
      <c r="DV11">
        <v>168.73</v>
      </c>
      <c r="DW11">
        <v>183.71</v>
      </c>
      <c r="DX11">
        <v>165.68</v>
      </c>
      <c r="DY11">
        <v>171.06</v>
      </c>
      <c r="DZ11">
        <v>178.61</v>
      </c>
      <c r="EA11">
        <v>199.95</v>
      </c>
      <c r="EB11">
        <v>156.72</v>
      </c>
      <c r="EC11">
        <v>196.34</v>
      </c>
      <c r="ED11">
        <v>180.88</v>
      </c>
      <c r="EE11">
        <v>196.86</v>
      </c>
      <c r="EF11">
        <v>196.68</v>
      </c>
      <c r="EG11">
        <v>182.95</v>
      </c>
      <c r="EH11">
        <v>170.34</v>
      </c>
      <c r="EI11">
        <v>173.23</v>
      </c>
      <c r="EJ11">
        <v>177.06</v>
      </c>
      <c r="EK11">
        <v>151.33000000000001</v>
      </c>
      <c r="EL11">
        <v>164.39</v>
      </c>
      <c r="EM11">
        <v>157.22999999999999</v>
      </c>
      <c r="EN11">
        <v>150.72</v>
      </c>
      <c r="EO11">
        <v>172.47</v>
      </c>
      <c r="EP11">
        <v>180.93</v>
      </c>
      <c r="EQ11">
        <v>172.01</v>
      </c>
      <c r="ER11">
        <v>194.61</v>
      </c>
      <c r="ES11">
        <v>157.66</v>
      </c>
      <c r="ET11">
        <v>181.18</v>
      </c>
      <c r="EU11">
        <v>157.88999999999999</v>
      </c>
      <c r="EV11">
        <v>153.54</v>
      </c>
      <c r="EW11">
        <v>161.01</v>
      </c>
      <c r="EX11">
        <v>195.38</v>
      </c>
      <c r="EY11">
        <v>174.98</v>
      </c>
      <c r="EZ11">
        <v>194.09</v>
      </c>
      <c r="FA11">
        <v>193</v>
      </c>
      <c r="FB11">
        <v>178.34</v>
      </c>
      <c r="FC11">
        <v>188.32</v>
      </c>
      <c r="FD11">
        <v>194.33</v>
      </c>
      <c r="FE11">
        <v>153.24</v>
      </c>
      <c r="FF11">
        <v>178.25</v>
      </c>
      <c r="FG11">
        <v>184.92</v>
      </c>
      <c r="FH11">
        <v>185.4</v>
      </c>
      <c r="FI11">
        <v>195.11</v>
      </c>
      <c r="FJ11">
        <v>193.63</v>
      </c>
      <c r="FK11">
        <v>152.41999999999999</v>
      </c>
      <c r="FL11">
        <v>199.74</v>
      </c>
      <c r="FM11">
        <v>179.96</v>
      </c>
      <c r="FN11">
        <v>185.69</v>
      </c>
      <c r="FO11">
        <v>150.69</v>
      </c>
      <c r="FP11">
        <v>193.5</v>
      </c>
      <c r="FQ11">
        <v>158.38999999999999</v>
      </c>
      <c r="FR11">
        <v>156.11000000000001</v>
      </c>
      <c r="FS11">
        <v>195.8</v>
      </c>
      <c r="FT11">
        <v>176.91</v>
      </c>
      <c r="FU11">
        <v>189.64</v>
      </c>
      <c r="FV11">
        <v>176.9</v>
      </c>
      <c r="FW11">
        <v>162.85</v>
      </c>
      <c r="FX11">
        <v>153.25</v>
      </c>
      <c r="FY11">
        <v>176.08</v>
      </c>
      <c r="FZ11">
        <v>181.71</v>
      </c>
      <c r="GA11">
        <v>162.80000000000001</v>
      </c>
      <c r="GB11">
        <v>176.86</v>
      </c>
      <c r="GC11">
        <v>171.04</v>
      </c>
      <c r="GD11">
        <v>184.27</v>
      </c>
      <c r="GE11">
        <v>184.54</v>
      </c>
      <c r="GF11">
        <v>169.62</v>
      </c>
      <c r="GG11">
        <v>168.77</v>
      </c>
      <c r="GH11">
        <v>167.66</v>
      </c>
      <c r="GI11">
        <v>172.24</v>
      </c>
      <c r="GJ11">
        <v>176.44</v>
      </c>
      <c r="GK11">
        <v>161.91999999999999</v>
      </c>
      <c r="GL11">
        <v>197.86</v>
      </c>
      <c r="GM11">
        <v>196.86</v>
      </c>
      <c r="GN11">
        <v>192.18</v>
      </c>
      <c r="GO11">
        <v>171.19</v>
      </c>
      <c r="GP11">
        <v>164.01</v>
      </c>
      <c r="GQ11">
        <v>182.65</v>
      </c>
      <c r="GR11">
        <v>178.66</v>
      </c>
      <c r="GS11">
        <v>196.91</v>
      </c>
      <c r="GT11">
        <v>197.3</v>
      </c>
      <c r="GU11">
        <v>184.73</v>
      </c>
      <c r="GV11">
        <v>186.81</v>
      </c>
      <c r="GW11">
        <v>177.5</v>
      </c>
      <c r="GX11">
        <v>194.11</v>
      </c>
      <c r="GY11">
        <v>160.41</v>
      </c>
      <c r="GZ11">
        <v>154.69</v>
      </c>
      <c r="HA11">
        <v>150</v>
      </c>
      <c r="HB11">
        <v>180.37</v>
      </c>
      <c r="HC11">
        <v>188</v>
      </c>
      <c r="HD11">
        <v>163.32</v>
      </c>
      <c r="HE11">
        <v>163.22</v>
      </c>
      <c r="HF11">
        <v>198.37</v>
      </c>
      <c r="HG11">
        <v>199.43</v>
      </c>
      <c r="HH11">
        <v>167.6</v>
      </c>
      <c r="HI11">
        <v>189.79</v>
      </c>
      <c r="HJ11">
        <v>158.19</v>
      </c>
      <c r="HK11">
        <v>160.61000000000001</v>
      </c>
      <c r="HL11">
        <v>191.75</v>
      </c>
      <c r="HM11">
        <v>179.7</v>
      </c>
      <c r="HN11">
        <v>177.54</v>
      </c>
      <c r="HO11">
        <v>162.06</v>
      </c>
      <c r="HP11">
        <v>171.18</v>
      </c>
      <c r="HQ11">
        <v>156.75</v>
      </c>
      <c r="HR11">
        <v>173.35</v>
      </c>
      <c r="HS11">
        <v>182.88</v>
      </c>
      <c r="HT11">
        <v>154.04</v>
      </c>
      <c r="HU11">
        <v>173.27</v>
      </c>
      <c r="HV11">
        <v>169.53</v>
      </c>
      <c r="HW11">
        <v>172.21</v>
      </c>
      <c r="HX11">
        <v>175.17</v>
      </c>
      <c r="HY11">
        <v>167.96</v>
      </c>
      <c r="HZ11">
        <v>151.97999999999999</v>
      </c>
      <c r="IA11">
        <v>178.03</v>
      </c>
      <c r="IB11">
        <v>156.29</v>
      </c>
      <c r="IC11">
        <v>170.98</v>
      </c>
      <c r="ID11">
        <v>189.4</v>
      </c>
      <c r="IE11">
        <v>169.2</v>
      </c>
      <c r="IF11">
        <v>196.47</v>
      </c>
      <c r="IG11">
        <v>195.54</v>
      </c>
      <c r="IH11">
        <v>164.43</v>
      </c>
      <c r="II11">
        <v>166.52</v>
      </c>
      <c r="IJ11">
        <v>182.12</v>
      </c>
      <c r="IK11">
        <v>169.62</v>
      </c>
      <c r="IL11">
        <v>152.75</v>
      </c>
      <c r="IM11">
        <v>199.43</v>
      </c>
      <c r="IN11">
        <v>194.49</v>
      </c>
      <c r="IO11">
        <v>163.9</v>
      </c>
      <c r="IP11">
        <v>184.72</v>
      </c>
      <c r="IQ11">
        <v>159.65</v>
      </c>
      <c r="IR11">
        <v>158.28</v>
      </c>
      <c r="IS11">
        <v>181.1</v>
      </c>
      <c r="IT11">
        <v>160.29</v>
      </c>
      <c r="IU11">
        <v>164.39</v>
      </c>
      <c r="IV11">
        <v>182.33</v>
      </c>
      <c r="IW11">
        <v>191.85</v>
      </c>
      <c r="IX11">
        <v>170.97</v>
      </c>
      <c r="IY11">
        <v>170.43</v>
      </c>
      <c r="IZ11">
        <v>158.55000000000001</v>
      </c>
      <c r="JA11">
        <v>179.67</v>
      </c>
      <c r="JB11">
        <v>182.9</v>
      </c>
      <c r="JC11">
        <v>177.99</v>
      </c>
      <c r="JD11">
        <v>157.08000000000001</v>
      </c>
      <c r="JE11">
        <v>155.24</v>
      </c>
      <c r="JF11">
        <v>155.1</v>
      </c>
      <c r="JG11">
        <v>155.32</v>
      </c>
      <c r="JH11">
        <v>193.16</v>
      </c>
      <c r="JI11">
        <v>190.71</v>
      </c>
      <c r="JJ11">
        <v>179.01</v>
      </c>
      <c r="JK11">
        <v>197.47</v>
      </c>
      <c r="JL11">
        <v>152.58000000000001</v>
      </c>
      <c r="JM11">
        <v>190.8</v>
      </c>
      <c r="JN11">
        <v>168.71</v>
      </c>
      <c r="JO11">
        <v>186.74</v>
      </c>
      <c r="JP11">
        <v>174.35</v>
      </c>
      <c r="JQ11">
        <v>196.86</v>
      </c>
      <c r="JR11">
        <v>164.15</v>
      </c>
      <c r="JS11">
        <v>154.82</v>
      </c>
      <c r="JT11">
        <v>169.2</v>
      </c>
      <c r="JU11">
        <v>186.5</v>
      </c>
      <c r="JV11">
        <v>159.01</v>
      </c>
      <c r="JW11">
        <v>160.35</v>
      </c>
      <c r="JX11">
        <v>197.99</v>
      </c>
      <c r="JY11">
        <v>176.78</v>
      </c>
      <c r="JZ11">
        <v>187.69</v>
      </c>
      <c r="KA11">
        <v>168.39</v>
      </c>
      <c r="KB11">
        <v>182.5</v>
      </c>
      <c r="KC11">
        <v>163.63</v>
      </c>
      <c r="KD11">
        <v>179.86</v>
      </c>
      <c r="KE11">
        <v>194.52</v>
      </c>
      <c r="KF11">
        <v>198.06</v>
      </c>
      <c r="KG11">
        <v>151.94</v>
      </c>
      <c r="KH11">
        <v>196.37</v>
      </c>
      <c r="KI11">
        <v>175</v>
      </c>
      <c r="KJ11">
        <v>178.29</v>
      </c>
      <c r="KK11">
        <v>177.97</v>
      </c>
      <c r="KL11">
        <v>195.14</v>
      </c>
      <c r="KM11">
        <v>178.57</v>
      </c>
      <c r="KN11">
        <v>198.17</v>
      </c>
      <c r="KO11">
        <v>172.61</v>
      </c>
      <c r="KP11">
        <v>169.85</v>
      </c>
      <c r="KQ11">
        <v>166.18</v>
      </c>
      <c r="KR11">
        <v>169.39</v>
      </c>
      <c r="KS11">
        <v>190.47</v>
      </c>
      <c r="KT11">
        <v>166.93</v>
      </c>
      <c r="KU11">
        <v>162.02000000000001</v>
      </c>
      <c r="KV11">
        <v>167.72</v>
      </c>
      <c r="KW11">
        <v>190.16</v>
      </c>
      <c r="KX11">
        <v>178.74</v>
      </c>
      <c r="KY11">
        <v>151.77000000000001</v>
      </c>
      <c r="KZ11">
        <v>192.12</v>
      </c>
      <c r="LA11">
        <v>170.26</v>
      </c>
      <c r="LB11">
        <v>158.63</v>
      </c>
      <c r="LC11">
        <v>171.24</v>
      </c>
      <c r="LD11">
        <v>151.08000000000001</v>
      </c>
      <c r="LE11">
        <v>154.85</v>
      </c>
      <c r="LF11">
        <v>191.26</v>
      </c>
      <c r="LG11">
        <v>198.73</v>
      </c>
      <c r="LH11">
        <v>193.77</v>
      </c>
      <c r="LI11">
        <v>157.19</v>
      </c>
      <c r="LJ11">
        <v>156.08000000000001</v>
      </c>
      <c r="LK11">
        <v>196.79</v>
      </c>
      <c r="LL11">
        <v>177.1</v>
      </c>
      <c r="LM11">
        <v>197.11</v>
      </c>
      <c r="LN11">
        <v>182.11</v>
      </c>
      <c r="LO11">
        <v>178.02</v>
      </c>
      <c r="LP11">
        <v>162.88999999999999</v>
      </c>
      <c r="LQ11">
        <v>162.03</v>
      </c>
      <c r="LR11">
        <v>161.38</v>
      </c>
      <c r="LS11">
        <v>167.32</v>
      </c>
      <c r="LT11">
        <v>157.52000000000001</v>
      </c>
      <c r="LU11">
        <v>181.55</v>
      </c>
      <c r="LV11">
        <v>170.49</v>
      </c>
      <c r="LW11">
        <v>190.16</v>
      </c>
      <c r="LX11">
        <v>179.12</v>
      </c>
      <c r="LY11">
        <v>164.74</v>
      </c>
      <c r="LZ11">
        <v>156.53</v>
      </c>
      <c r="MA11">
        <v>150.5</v>
      </c>
      <c r="MB11">
        <v>188.89</v>
      </c>
      <c r="MC11">
        <v>187.94</v>
      </c>
      <c r="MD11">
        <v>158.63</v>
      </c>
      <c r="ME11">
        <v>183.74</v>
      </c>
      <c r="MF11">
        <v>156.22999999999999</v>
      </c>
      <c r="MG11">
        <v>193.24</v>
      </c>
      <c r="MH11">
        <v>180.25</v>
      </c>
      <c r="MI11">
        <v>184.62</v>
      </c>
      <c r="MJ11">
        <v>199.38</v>
      </c>
      <c r="MK11">
        <v>181.61</v>
      </c>
      <c r="ML11">
        <v>160.04</v>
      </c>
      <c r="MM11">
        <v>195.95</v>
      </c>
      <c r="MN11">
        <v>167.6</v>
      </c>
      <c r="MO11">
        <v>172.18</v>
      </c>
      <c r="MP11">
        <v>194.53</v>
      </c>
      <c r="MQ11">
        <v>165.23</v>
      </c>
      <c r="MR11">
        <v>185.42</v>
      </c>
      <c r="MS11">
        <v>193.72</v>
      </c>
      <c r="MT11">
        <v>185.02</v>
      </c>
      <c r="MU11">
        <v>170.63</v>
      </c>
      <c r="MV11">
        <v>188.25</v>
      </c>
      <c r="MW11">
        <v>177.78</v>
      </c>
      <c r="MX11">
        <v>191.09</v>
      </c>
      <c r="MY11">
        <v>180.28</v>
      </c>
      <c r="MZ11">
        <v>165.75</v>
      </c>
      <c r="NA11">
        <v>151.05000000000001</v>
      </c>
      <c r="NB11">
        <v>170.29</v>
      </c>
      <c r="NC11">
        <v>177.96</v>
      </c>
      <c r="ND11">
        <v>180.23</v>
      </c>
      <c r="NE11">
        <v>199.05</v>
      </c>
      <c r="NF11">
        <v>160.78</v>
      </c>
      <c r="NG11">
        <v>182.68</v>
      </c>
      <c r="NH11">
        <v>171.31</v>
      </c>
      <c r="NI11">
        <v>158.99</v>
      </c>
      <c r="NJ11">
        <v>182.07</v>
      </c>
      <c r="NK11">
        <v>188.72</v>
      </c>
      <c r="NL11">
        <v>152.51</v>
      </c>
      <c r="NM11">
        <v>156.54</v>
      </c>
      <c r="NN11">
        <v>189.89</v>
      </c>
      <c r="NO11">
        <v>173.71</v>
      </c>
      <c r="NP11">
        <v>190.97</v>
      </c>
      <c r="NQ11">
        <v>199.5</v>
      </c>
      <c r="NR11">
        <v>189.01</v>
      </c>
      <c r="NS11">
        <v>190.91</v>
      </c>
      <c r="NT11">
        <v>158.41999999999999</v>
      </c>
      <c r="NU11">
        <v>162.16999999999999</v>
      </c>
      <c r="NV11">
        <v>151.22</v>
      </c>
      <c r="NW11">
        <v>191.97</v>
      </c>
      <c r="NX11">
        <v>198.6</v>
      </c>
      <c r="NY11">
        <v>195.17</v>
      </c>
      <c r="NZ11">
        <v>169.81</v>
      </c>
      <c r="OA11">
        <v>197.81</v>
      </c>
      <c r="OB11">
        <v>151.33000000000001</v>
      </c>
      <c r="OC11">
        <v>170.92</v>
      </c>
      <c r="OD11">
        <v>183.32</v>
      </c>
      <c r="OE11">
        <v>191.47</v>
      </c>
      <c r="OF11">
        <v>159.01</v>
      </c>
      <c r="OG11">
        <v>160.93</v>
      </c>
      <c r="OH11">
        <v>171.93</v>
      </c>
      <c r="OI11">
        <v>170.71</v>
      </c>
      <c r="OJ11">
        <v>182.44</v>
      </c>
      <c r="OK11">
        <v>187.26</v>
      </c>
      <c r="OL11">
        <v>197.63</v>
      </c>
      <c r="OM11">
        <v>175.16</v>
      </c>
      <c r="ON11">
        <v>159.15</v>
      </c>
      <c r="OO11">
        <v>150.44999999999999</v>
      </c>
      <c r="OP11">
        <v>192.18</v>
      </c>
      <c r="OQ11">
        <v>187.07</v>
      </c>
      <c r="OR11">
        <v>183.62</v>
      </c>
      <c r="OS11">
        <v>189.84</v>
      </c>
      <c r="OT11">
        <v>192.61</v>
      </c>
      <c r="OU11">
        <v>181.63</v>
      </c>
      <c r="OV11">
        <v>162.31</v>
      </c>
      <c r="OW11">
        <v>160.85</v>
      </c>
      <c r="OX11">
        <v>153.04</v>
      </c>
      <c r="OY11">
        <v>196.62</v>
      </c>
      <c r="OZ11">
        <v>177.02</v>
      </c>
      <c r="PA11">
        <v>196.02</v>
      </c>
      <c r="PB11">
        <v>184.57</v>
      </c>
      <c r="PC11">
        <v>183.74</v>
      </c>
      <c r="PD11">
        <v>166.56</v>
      </c>
      <c r="PE11">
        <v>161.58000000000001</v>
      </c>
      <c r="PF11">
        <v>177.63</v>
      </c>
      <c r="PG11">
        <v>185.9</v>
      </c>
      <c r="PH11">
        <v>183.77</v>
      </c>
      <c r="PI11">
        <v>151.19999999999999</v>
      </c>
      <c r="PJ11">
        <v>152.05000000000001</v>
      </c>
      <c r="PK11">
        <v>160.46</v>
      </c>
      <c r="PL11">
        <v>165.21</v>
      </c>
      <c r="PM11">
        <v>150.87</v>
      </c>
      <c r="PN11">
        <v>167.67</v>
      </c>
      <c r="PO11">
        <v>172.77</v>
      </c>
      <c r="PP11">
        <v>156.54</v>
      </c>
      <c r="PQ11">
        <v>166.77</v>
      </c>
      <c r="PR11">
        <v>184.3</v>
      </c>
      <c r="PS11">
        <v>192.9</v>
      </c>
      <c r="PT11">
        <v>160.57</v>
      </c>
      <c r="PU11">
        <v>152.04</v>
      </c>
      <c r="PV11">
        <v>188.65</v>
      </c>
      <c r="PW11">
        <v>185.22</v>
      </c>
      <c r="PX11">
        <v>169.01</v>
      </c>
      <c r="PY11">
        <v>172.13</v>
      </c>
      <c r="PZ11">
        <v>160.33000000000001</v>
      </c>
      <c r="QA11">
        <v>177.4</v>
      </c>
      <c r="QB11">
        <v>176.81</v>
      </c>
      <c r="QC11">
        <v>166.84</v>
      </c>
      <c r="QD11">
        <v>179.72</v>
      </c>
      <c r="QE11">
        <v>163.81</v>
      </c>
      <c r="QF11">
        <v>189.48</v>
      </c>
      <c r="QG11">
        <v>191.7</v>
      </c>
      <c r="QH11">
        <v>181.89</v>
      </c>
      <c r="QI11">
        <v>167.89</v>
      </c>
      <c r="QJ11">
        <v>185.69</v>
      </c>
      <c r="QK11">
        <v>158.66</v>
      </c>
      <c r="QL11">
        <v>162.83000000000001</v>
      </c>
      <c r="QM11">
        <v>158.52000000000001</v>
      </c>
      <c r="QN11">
        <v>185.1</v>
      </c>
      <c r="QO11">
        <v>170.74</v>
      </c>
      <c r="QP11">
        <v>167.69</v>
      </c>
      <c r="QQ11">
        <v>168.55</v>
      </c>
      <c r="QR11">
        <v>190.81</v>
      </c>
      <c r="QS11">
        <v>176.44</v>
      </c>
      <c r="QT11">
        <v>181.53</v>
      </c>
      <c r="QU11">
        <v>181.56</v>
      </c>
      <c r="QV11">
        <v>184.73</v>
      </c>
      <c r="QW11">
        <v>181.59</v>
      </c>
      <c r="QX11">
        <v>160.13999999999999</v>
      </c>
      <c r="QY11">
        <v>185.05</v>
      </c>
      <c r="QZ11">
        <v>181.69</v>
      </c>
      <c r="RA11">
        <v>166.95</v>
      </c>
      <c r="RB11">
        <v>176.91</v>
      </c>
      <c r="RC11">
        <v>171.8</v>
      </c>
      <c r="RD11">
        <v>151.32</v>
      </c>
      <c r="RE11">
        <v>173.51</v>
      </c>
      <c r="RF11">
        <v>198.24</v>
      </c>
      <c r="RG11">
        <v>174.36</v>
      </c>
      <c r="RH11">
        <v>184.26</v>
      </c>
      <c r="RI11">
        <v>167</v>
      </c>
      <c r="RJ11">
        <v>151.82</v>
      </c>
      <c r="RK11">
        <v>163.6</v>
      </c>
      <c r="RL11">
        <v>156.13999999999999</v>
      </c>
      <c r="RM11">
        <v>191.43</v>
      </c>
      <c r="RN11">
        <v>180.72</v>
      </c>
      <c r="RO11">
        <v>163.63</v>
      </c>
      <c r="RP11">
        <v>153.44999999999999</v>
      </c>
      <c r="RQ11">
        <v>183.7</v>
      </c>
      <c r="RR11">
        <v>188.67</v>
      </c>
      <c r="RS11">
        <v>185.15</v>
      </c>
      <c r="RT11">
        <v>176.13</v>
      </c>
      <c r="RU11">
        <v>187.79</v>
      </c>
      <c r="RV11">
        <v>175.93</v>
      </c>
      <c r="RW11">
        <v>150.27000000000001</v>
      </c>
      <c r="RX11">
        <v>186.11</v>
      </c>
      <c r="RY11">
        <v>184.98</v>
      </c>
      <c r="RZ11">
        <v>188.45</v>
      </c>
      <c r="SA11">
        <v>150.07</v>
      </c>
      <c r="SB11">
        <v>164.9</v>
      </c>
      <c r="SC11">
        <v>197.17</v>
      </c>
      <c r="SD11">
        <v>171.53</v>
      </c>
      <c r="SE11">
        <v>164.94</v>
      </c>
      <c r="SF11">
        <v>152.43</v>
      </c>
      <c r="SG11">
        <v>159.91</v>
      </c>
    </row>
    <row r="12" spans="1:501" x14ac:dyDescent="0.45">
      <c r="A12" t="s">
        <v>56</v>
      </c>
      <c r="B12">
        <v>13</v>
      </c>
      <c r="C12">
        <v>4</v>
      </c>
      <c r="D12">
        <v>17</v>
      </c>
      <c r="E12">
        <v>5</v>
      </c>
      <c r="F12">
        <v>11</v>
      </c>
      <c r="G12">
        <v>18</v>
      </c>
      <c r="H12">
        <v>18</v>
      </c>
      <c r="I12">
        <v>8</v>
      </c>
      <c r="J12">
        <v>19</v>
      </c>
      <c r="K12">
        <v>15</v>
      </c>
      <c r="L12">
        <v>2</v>
      </c>
      <c r="M12">
        <v>9</v>
      </c>
      <c r="N12">
        <v>15</v>
      </c>
      <c r="O12">
        <v>4</v>
      </c>
      <c r="P12">
        <v>13</v>
      </c>
      <c r="Q12">
        <v>19</v>
      </c>
      <c r="R12">
        <v>7</v>
      </c>
      <c r="S12">
        <v>3</v>
      </c>
      <c r="T12">
        <v>18</v>
      </c>
      <c r="U12">
        <v>4</v>
      </c>
      <c r="V12">
        <v>3</v>
      </c>
      <c r="W12">
        <v>7</v>
      </c>
      <c r="X12">
        <v>13</v>
      </c>
      <c r="Y12">
        <v>9</v>
      </c>
      <c r="Z12">
        <v>2</v>
      </c>
      <c r="AA12">
        <v>12</v>
      </c>
      <c r="AB12">
        <v>9</v>
      </c>
      <c r="AC12">
        <v>4</v>
      </c>
      <c r="AD12">
        <v>12</v>
      </c>
      <c r="AE12">
        <v>9</v>
      </c>
      <c r="AF12">
        <v>12</v>
      </c>
      <c r="AG12">
        <v>19</v>
      </c>
      <c r="AH12">
        <v>4</v>
      </c>
      <c r="AI12">
        <v>1</v>
      </c>
      <c r="AJ12">
        <v>7</v>
      </c>
      <c r="AK12">
        <v>7</v>
      </c>
      <c r="AL12">
        <v>1</v>
      </c>
      <c r="AM12">
        <v>11</v>
      </c>
      <c r="AN12">
        <v>14</v>
      </c>
      <c r="AO12">
        <v>18</v>
      </c>
      <c r="AP12">
        <v>6</v>
      </c>
      <c r="AQ12">
        <v>4</v>
      </c>
      <c r="AR12">
        <v>10</v>
      </c>
      <c r="AS12">
        <v>17</v>
      </c>
      <c r="AT12">
        <v>8</v>
      </c>
      <c r="AU12">
        <v>4</v>
      </c>
      <c r="AV12">
        <v>2</v>
      </c>
      <c r="AW12">
        <v>13</v>
      </c>
      <c r="AX12">
        <v>9</v>
      </c>
      <c r="AY12">
        <v>7</v>
      </c>
      <c r="AZ12">
        <v>7</v>
      </c>
      <c r="BA12">
        <v>19</v>
      </c>
      <c r="BB12">
        <v>12</v>
      </c>
      <c r="BC12">
        <v>4</v>
      </c>
      <c r="BD12">
        <v>19</v>
      </c>
      <c r="BE12">
        <v>12</v>
      </c>
      <c r="BF12">
        <v>13</v>
      </c>
      <c r="BG12">
        <v>5</v>
      </c>
      <c r="BH12">
        <v>19</v>
      </c>
      <c r="BI12">
        <v>11</v>
      </c>
      <c r="BJ12">
        <v>7</v>
      </c>
      <c r="BK12">
        <v>3</v>
      </c>
      <c r="BL12">
        <v>11</v>
      </c>
      <c r="BM12">
        <v>6</v>
      </c>
      <c r="BN12">
        <v>5</v>
      </c>
      <c r="BO12">
        <v>8</v>
      </c>
      <c r="BP12">
        <v>15</v>
      </c>
      <c r="BQ12">
        <v>11</v>
      </c>
      <c r="BR12">
        <v>11</v>
      </c>
      <c r="BS12">
        <v>19</v>
      </c>
      <c r="BT12">
        <v>4</v>
      </c>
      <c r="BU12">
        <v>10</v>
      </c>
      <c r="BV12">
        <v>7</v>
      </c>
      <c r="BW12">
        <v>10</v>
      </c>
      <c r="BX12">
        <v>5</v>
      </c>
      <c r="BY12">
        <v>20</v>
      </c>
      <c r="BZ12">
        <v>20</v>
      </c>
      <c r="CA12">
        <v>17</v>
      </c>
      <c r="CB12">
        <v>13</v>
      </c>
      <c r="CC12">
        <v>2</v>
      </c>
      <c r="CD12">
        <v>7</v>
      </c>
      <c r="CE12">
        <v>6</v>
      </c>
      <c r="CF12">
        <v>5</v>
      </c>
      <c r="CG12">
        <v>15</v>
      </c>
      <c r="CH12">
        <v>12</v>
      </c>
      <c r="CI12">
        <v>18</v>
      </c>
      <c r="CJ12">
        <v>17</v>
      </c>
      <c r="CK12">
        <v>5</v>
      </c>
      <c r="CL12">
        <v>2</v>
      </c>
      <c r="CM12">
        <v>1</v>
      </c>
      <c r="CN12">
        <v>14</v>
      </c>
      <c r="CO12">
        <v>5</v>
      </c>
      <c r="CP12">
        <v>10</v>
      </c>
      <c r="CQ12">
        <v>8</v>
      </c>
      <c r="CR12">
        <v>3</v>
      </c>
      <c r="CS12">
        <v>4</v>
      </c>
      <c r="CT12">
        <v>5</v>
      </c>
      <c r="CU12">
        <v>10</v>
      </c>
      <c r="CV12">
        <v>12</v>
      </c>
      <c r="CW12">
        <v>3</v>
      </c>
      <c r="CX12">
        <v>20</v>
      </c>
      <c r="CY12">
        <v>2</v>
      </c>
      <c r="CZ12">
        <v>19</v>
      </c>
      <c r="DA12">
        <v>20</v>
      </c>
      <c r="DB12">
        <v>18</v>
      </c>
      <c r="DC12">
        <v>19</v>
      </c>
      <c r="DD12">
        <v>6</v>
      </c>
      <c r="DE12">
        <v>12</v>
      </c>
      <c r="DF12">
        <v>5</v>
      </c>
      <c r="DG12">
        <v>11</v>
      </c>
      <c r="DH12">
        <v>11</v>
      </c>
      <c r="DI12">
        <v>2</v>
      </c>
      <c r="DJ12">
        <v>18</v>
      </c>
      <c r="DK12">
        <v>16</v>
      </c>
      <c r="DL12">
        <v>1</v>
      </c>
      <c r="DM12">
        <v>18</v>
      </c>
      <c r="DN12">
        <v>8</v>
      </c>
      <c r="DO12">
        <v>3</v>
      </c>
      <c r="DP12">
        <v>5</v>
      </c>
      <c r="DQ12">
        <v>8</v>
      </c>
      <c r="DR12">
        <v>4</v>
      </c>
      <c r="DS12">
        <v>7</v>
      </c>
      <c r="DT12">
        <v>19</v>
      </c>
      <c r="DU12">
        <v>16</v>
      </c>
      <c r="DV12">
        <v>5</v>
      </c>
      <c r="DW12">
        <v>17</v>
      </c>
      <c r="DX12">
        <v>14</v>
      </c>
      <c r="DY12">
        <v>20</v>
      </c>
      <c r="DZ12">
        <v>7</v>
      </c>
      <c r="EA12">
        <v>5</v>
      </c>
      <c r="EB12">
        <v>20</v>
      </c>
      <c r="EC12">
        <v>14</v>
      </c>
      <c r="ED12">
        <v>18</v>
      </c>
      <c r="EE12">
        <v>1</v>
      </c>
      <c r="EF12">
        <v>11</v>
      </c>
      <c r="EG12">
        <v>9</v>
      </c>
      <c r="EH12">
        <v>13</v>
      </c>
      <c r="EI12">
        <v>2</v>
      </c>
      <c r="EJ12">
        <v>8</v>
      </c>
      <c r="EK12">
        <v>12</v>
      </c>
      <c r="EL12">
        <v>1</v>
      </c>
      <c r="EM12">
        <v>5</v>
      </c>
      <c r="EN12">
        <v>13</v>
      </c>
      <c r="EO12">
        <v>10</v>
      </c>
      <c r="EP12">
        <v>3</v>
      </c>
      <c r="EQ12">
        <v>3</v>
      </c>
      <c r="ER12">
        <v>12</v>
      </c>
      <c r="ES12">
        <v>18</v>
      </c>
      <c r="ET12">
        <v>17</v>
      </c>
      <c r="EU12">
        <v>4</v>
      </c>
      <c r="EV12">
        <v>8</v>
      </c>
      <c r="EW12">
        <v>2</v>
      </c>
      <c r="EX12">
        <v>9</v>
      </c>
      <c r="EY12">
        <v>6</v>
      </c>
      <c r="EZ12">
        <v>10</v>
      </c>
      <c r="FA12">
        <v>7</v>
      </c>
      <c r="FB12">
        <v>10</v>
      </c>
      <c r="FC12">
        <v>18</v>
      </c>
      <c r="FD12">
        <v>14</v>
      </c>
      <c r="FE12">
        <v>12</v>
      </c>
      <c r="FF12">
        <v>10</v>
      </c>
      <c r="FG12">
        <v>9</v>
      </c>
      <c r="FH12">
        <v>8</v>
      </c>
      <c r="FI12">
        <v>19</v>
      </c>
      <c r="FJ12">
        <v>3</v>
      </c>
      <c r="FK12">
        <v>8</v>
      </c>
      <c r="FL12">
        <v>13</v>
      </c>
      <c r="FM12">
        <v>14</v>
      </c>
      <c r="FN12">
        <v>12</v>
      </c>
      <c r="FO12">
        <v>13</v>
      </c>
      <c r="FP12">
        <v>15</v>
      </c>
      <c r="FQ12">
        <v>1</v>
      </c>
      <c r="FR12">
        <v>4</v>
      </c>
      <c r="FS12">
        <v>7</v>
      </c>
      <c r="FT12">
        <v>13</v>
      </c>
      <c r="FU12">
        <v>12</v>
      </c>
      <c r="FV12">
        <v>3</v>
      </c>
      <c r="FW12">
        <v>7</v>
      </c>
      <c r="FX12">
        <v>14</v>
      </c>
      <c r="FY12">
        <v>15</v>
      </c>
      <c r="FZ12">
        <v>1</v>
      </c>
      <c r="GA12">
        <v>7</v>
      </c>
      <c r="GB12">
        <v>15</v>
      </c>
      <c r="GC12">
        <v>9</v>
      </c>
      <c r="GD12">
        <v>12</v>
      </c>
      <c r="GE12">
        <v>15</v>
      </c>
      <c r="GF12">
        <v>17</v>
      </c>
      <c r="GG12">
        <v>15</v>
      </c>
      <c r="GH12">
        <v>2</v>
      </c>
      <c r="GI12">
        <v>4</v>
      </c>
      <c r="GJ12">
        <v>8</v>
      </c>
      <c r="GK12">
        <v>3</v>
      </c>
      <c r="GL12">
        <v>9</v>
      </c>
      <c r="GM12">
        <v>10</v>
      </c>
      <c r="GN12">
        <v>5</v>
      </c>
      <c r="GO12">
        <v>16</v>
      </c>
      <c r="GP12">
        <v>16</v>
      </c>
      <c r="GQ12">
        <v>8</v>
      </c>
      <c r="GR12">
        <v>15</v>
      </c>
      <c r="GS12">
        <v>3</v>
      </c>
      <c r="GT12">
        <v>8</v>
      </c>
      <c r="GU12">
        <v>16</v>
      </c>
      <c r="GV12">
        <v>3</v>
      </c>
      <c r="GW12">
        <v>5</v>
      </c>
      <c r="GX12">
        <v>1</v>
      </c>
      <c r="GY12">
        <v>5</v>
      </c>
      <c r="GZ12">
        <v>1</v>
      </c>
      <c r="HA12">
        <v>9</v>
      </c>
      <c r="HB12">
        <v>17</v>
      </c>
      <c r="HC12">
        <v>6</v>
      </c>
      <c r="HD12">
        <v>20</v>
      </c>
      <c r="HE12">
        <v>15</v>
      </c>
      <c r="HF12">
        <v>18</v>
      </c>
      <c r="HG12">
        <v>20</v>
      </c>
      <c r="HH12">
        <v>14</v>
      </c>
      <c r="HI12">
        <v>12</v>
      </c>
      <c r="HJ12">
        <v>3</v>
      </c>
      <c r="HK12">
        <v>5</v>
      </c>
      <c r="HL12">
        <v>17</v>
      </c>
      <c r="HM12">
        <v>10</v>
      </c>
      <c r="HN12">
        <v>14</v>
      </c>
      <c r="HO12">
        <v>7</v>
      </c>
      <c r="HP12">
        <v>7</v>
      </c>
      <c r="HQ12">
        <v>11</v>
      </c>
      <c r="HR12">
        <v>2</v>
      </c>
      <c r="HS12">
        <v>14</v>
      </c>
      <c r="HT12">
        <v>7</v>
      </c>
      <c r="HU12">
        <v>7</v>
      </c>
      <c r="HV12">
        <v>1</v>
      </c>
      <c r="HW12">
        <v>14</v>
      </c>
      <c r="HX12">
        <v>9</v>
      </c>
      <c r="HY12">
        <v>17</v>
      </c>
      <c r="HZ12">
        <v>9</v>
      </c>
      <c r="IA12">
        <v>9</v>
      </c>
      <c r="IB12">
        <v>17</v>
      </c>
      <c r="IC12">
        <v>12</v>
      </c>
      <c r="ID12">
        <v>8</v>
      </c>
      <c r="IE12">
        <v>9</v>
      </c>
      <c r="IF12">
        <v>16</v>
      </c>
      <c r="IG12">
        <v>5</v>
      </c>
      <c r="IH12">
        <v>19</v>
      </c>
      <c r="II12">
        <v>5</v>
      </c>
      <c r="IJ12">
        <v>4</v>
      </c>
      <c r="IK12">
        <v>3</v>
      </c>
      <c r="IL12">
        <v>16</v>
      </c>
      <c r="IM12">
        <v>2</v>
      </c>
      <c r="IN12">
        <v>17</v>
      </c>
      <c r="IO12">
        <v>10</v>
      </c>
      <c r="IP12">
        <v>2</v>
      </c>
      <c r="IQ12">
        <v>13</v>
      </c>
      <c r="IR12">
        <v>13</v>
      </c>
      <c r="IS12">
        <v>11</v>
      </c>
      <c r="IT12">
        <v>12</v>
      </c>
      <c r="IU12">
        <v>7</v>
      </c>
      <c r="IV12">
        <v>3</v>
      </c>
      <c r="IW12">
        <v>14</v>
      </c>
      <c r="IX12">
        <v>20</v>
      </c>
      <c r="IY12">
        <v>17</v>
      </c>
      <c r="IZ12">
        <v>3</v>
      </c>
      <c r="JA12">
        <v>8</v>
      </c>
      <c r="JB12">
        <v>10</v>
      </c>
      <c r="JC12">
        <v>19</v>
      </c>
      <c r="JD12">
        <v>17</v>
      </c>
      <c r="JE12">
        <v>20</v>
      </c>
      <c r="JF12">
        <v>7</v>
      </c>
      <c r="JG12">
        <v>4</v>
      </c>
      <c r="JH12">
        <v>19</v>
      </c>
      <c r="JI12">
        <v>20</v>
      </c>
      <c r="JJ12">
        <v>2</v>
      </c>
      <c r="JK12">
        <v>5</v>
      </c>
      <c r="JL12">
        <v>6</v>
      </c>
      <c r="JM12">
        <v>6</v>
      </c>
      <c r="JN12">
        <v>9</v>
      </c>
      <c r="JO12">
        <v>2</v>
      </c>
      <c r="JP12">
        <v>4</v>
      </c>
      <c r="JQ12">
        <v>2</v>
      </c>
      <c r="JR12">
        <v>19</v>
      </c>
      <c r="JS12">
        <v>8</v>
      </c>
      <c r="JT12">
        <v>18</v>
      </c>
      <c r="JU12">
        <v>19</v>
      </c>
      <c r="JV12">
        <v>9</v>
      </c>
      <c r="JW12">
        <v>17</v>
      </c>
      <c r="JX12">
        <v>9</v>
      </c>
      <c r="JY12">
        <v>20</v>
      </c>
      <c r="JZ12">
        <v>5</v>
      </c>
      <c r="KA12">
        <v>7</v>
      </c>
      <c r="KB12">
        <v>16</v>
      </c>
      <c r="KC12">
        <v>6</v>
      </c>
      <c r="KD12">
        <v>18</v>
      </c>
      <c r="KE12">
        <v>2</v>
      </c>
      <c r="KF12">
        <v>15</v>
      </c>
      <c r="KG12">
        <v>6</v>
      </c>
      <c r="KH12">
        <v>9</v>
      </c>
      <c r="KI12">
        <v>12</v>
      </c>
      <c r="KJ12">
        <v>2</v>
      </c>
      <c r="KK12">
        <v>1</v>
      </c>
      <c r="KL12">
        <v>14</v>
      </c>
      <c r="KM12">
        <v>6</v>
      </c>
      <c r="KN12">
        <v>10</v>
      </c>
      <c r="KO12">
        <v>13</v>
      </c>
      <c r="KP12">
        <v>7</v>
      </c>
      <c r="KQ12">
        <v>3</v>
      </c>
      <c r="KR12">
        <v>9</v>
      </c>
      <c r="KS12">
        <v>6</v>
      </c>
      <c r="KT12">
        <v>12</v>
      </c>
      <c r="KU12">
        <v>12</v>
      </c>
      <c r="KV12">
        <v>20</v>
      </c>
      <c r="KW12">
        <v>6</v>
      </c>
      <c r="KX12">
        <v>10</v>
      </c>
      <c r="KY12">
        <v>10</v>
      </c>
      <c r="KZ12">
        <v>9</v>
      </c>
      <c r="LA12">
        <v>9</v>
      </c>
      <c r="LB12">
        <v>2</v>
      </c>
      <c r="LC12">
        <v>3</v>
      </c>
      <c r="LD12">
        <v>5</v>
      </c>
      <c r="LE12">
        <v>5</v>
      </c>
      <c r="LF12">
        <v>17</v>
      </c>
      <c r="LG12">
        <v>20</v>
      </c>
      <c r="LH12">
        <v>15</v>
      </c>
      <c r="LI12">
        <v>11</v>
      </c>
      <c r="LJ12">
        <v>5</v>
      </c>
      <c r="LK12">
        <v>3</v>
      </c>
      <c r="LL12">
        <v>19</v>
      </c>
      <c r="LM12">
        <v>17</v>
      </c>
      <c r="LN12">
        <v>5</v>
      </c>
      <c r="LO12">
        <v>3</v>
      </c>
      <c r="LP12">
        <v>2</v>
      </c>
      <c r="LQ12">
        <v>8</v>
      </c>
      <c r="LR12">
        <v>14</v>
      </c>
      <c r="LS12">
        <v>11</v>
      </c>
      <c r="LT12">
        <v>18</v>
      </c>
      <c r="LU12">
        <v>2</v>
      </c>
      <c r="LV12">
        <v>18</v>
      </c>
      <c r="LW12">
        <v>8</v>
      </c>
      <c r="LX12">
        <v>4</v>
      </c>
      <c r="LY12">
        <v>15</v>
      </c>
      <c r="LZ12">
        <v>13</v>
      </c>
      <c r="MA12">
        <v>15</v>
      </c>
      <c r="MB12">
        <v>7</v>
      </c>
      <c r="MC12">
        <v>20</v>
      </c>
      <c r="MD12">
        <v>14</v>
      </c>
      <c r="ME12">
        <v>6</v>
      </c>
      <c r="MF12">
        <v>14</v>
      </c>
      <c r="MG12">
        <v>3</v>
      </c>
      <c r="MH12">
        <v>12</v>
      </c>
      <c r="MI12">
        <v>3</v>
      </c>
      <c r="MJ12">
        <v>9</v>
      </c>
      <c r="MK12">
        <v>11</v>
      </c>
      <c r="ML12">
        <v>17</v>
      </c>
      <c r="MM12">
        <v>11</v>
      </c>
      <c r="MN12">
        <v>7</v>
      </c>
      <c r="MO12">
        <v>12</v>
      </c>
      <c r="MP12">
        <v>13</v>
      </c>
      <c r="MQ12">
        <v>8</v>
      </c>
      <c r="MR12">
        <v>6</v>
      </c>
      <c r="MS12">
        <v>10</v>
      </c>
      <c r="MT12">
        <v>7</v>
      </c>
      <c r="MU12">
        <v>14</v>
      </c>
      <c r="MV12">
        <v>10</v>
      </c>
      <c r="MW12">
        <v>20</v>
      </c>
      <c r="MX12">
        <v>2</v>
      </c>
      <c r="MY12">
        <v>12</v>
      </c>
      <c r="MZ12">
        <v>1</v>
      </c>
      <c r="NA12">
        <v>10</v>
      </c>
      <c r="NB12">
        <v>11</v>
      </c>
      <c r="NC12">
        <v>2</v>
      </c>
      <c r="ND12">
        <v>17</v>
      </c>
      <c r="NE12">
        <v>10</v>
      </c>
      <c r="NF12">
        <v>11</v>
      </c>
      <c r="NG12">
        <v>15</v>
      </c>
      <c r="NH12">
        <v>9</v>
      </c>
      <c r="NI12">
        <v>1</v>
      </c>
      <c r="NJ12">
        <v>11</v>
      </c>
      <c r="NK12">
        <v>8</v>
      </c>
      <c r="NL12">
        <v>11</v>
      </c>
      <c r="NM12">
        <v>10</v>
      </c>
      <c r="NN12">
        <v>15</v>
      </c>
      <c r="NO12">
        <v>10</v>
      </c>
      <c r="NP12">
        <v>20</v>
      </c>
      <c r="NQ12">
        <v>5</v>
      </c>
      <c r="NR12">
        <v>1</v>
      </c>
      <c r="NS12">
        <v>7</v>
      </c>
      <c r="NT12">
        <v>8</v>
      </c>
      <c r="NU12">
        <v>18</v>
      </c>
      <c r="NV12">
        <v>5</v>
      </c>
      <c r="NW12">
        <v>12</v>
      </c>
      <c r="NX12">
        <v>4</v>
      </c>
      <c r="NY12">
        <v>17</v>
      </c>
      <c r="NZ12">
        <v>17</v>
      </c>
      <c r="OA12">
        <v>20</v>
      </c>
      <c r="OB12">
        <v>17</v>
      </c>
      <c r="OC12">
        <v>10</v>
      </c>
      <c r="OD12">
        <v>9</v>
      </c>
      <c r="OE12">
        <v>13</v>
      </c>
      <c r="OF12">
        <v>7</v>
      </c>
      <c r="OG12">
        <v>3</v>
      </c>
      <c r="OH12">
        <v>2</v>
      </c>
      <c r="OI12">
        <v>13</v>
      </c>
      <c r="OJ12">
        <v>4</v>
      </c>
      <c r="OK12">
        <v>19</v>
      </c>
      <c r="OL12">
        <v>12</v>
      </c>
      <c r="OM12">
        <v>16</v>
      </c>
      <c r="ON12">
        <v>5</v>
      </c>
      <c r="OO12">
        <v>16</v>
      </c>
      <c r="OP12">
        <v>17</v>
      </c>
      <c r="OQ12">
        <v>7</v>
      </c>
      <c r="OR12">
        <v>15</v>
      </c>
      <c r="OS12">
        <v>11</v>
      </c>
      <c r="OT12">
        <v>5</v>
      </c>
      <c r="OU12">
        <v>15</v>
      </c>
      <c r="OV12">
        <v>8</v>
      </c>
      <c r="OW12">
        <v>13</v>
      </c>
      <c r="OX12">
        <v>20</v>
      </c>
      <c r="OY12">
        <v>12</v>
      </c>
      <c r="OZ12">
        <v>18</v>
      </c>
      <c r="PA12">
        <v>8</v>
      </c>
      <c r="PB12">
        <v>7</v>
      </c>
      <c r="PC12">
        <v>8</v>
      </c>
      <c r="PD12">
        <v>3</v>
      </c>
      <c r="PE12">
        <v>3</v>
      </c>
      <c r="PF12">
        <v>8</v>
      </c>
      <c r="PG12">
        <v>12</v>
      </c>
      <c r="PH12">
        <v>7</v>
      </c>
      <c r="PI12">
        <v>3</v>
      </c>
      <c r="PJ12">
        <v>1</v>
      </c>
      <c r="PK12">
        <v>18</v>
      </c>
      <c r="PL12">
        <v>20</v>
      </c>
      <c r="PM12">
        <v>15</v>
      </c>
      <c r="PN12">
        <v>1</v>
      </c>
      <c r="PO12">
        <v>4</v>
      </c>
      <c r="PP12">
        <v>5</v>
      </c>
      <c r="PQ12">
        <v>5</v>
      </c>
      <c r="PR12">
        <v>13</v>
      </c>
      <c r="PS12">
        <v>7</v>
      </c>
      <c r="PT12">
        <v>11</v>
      </c>
      <c r="PU12">
        <v>14</v>
      </c>
      <c r="PV12">
        <v>20</v>
      </c>
      <c r="PW12">
        <v>16</v>
      </c>
      <c r="PX12">
        <v>19</v>
      </c>
      <c r="PY12">
        <v>8</v>
      </c>
      <c r="PZ12">
        <v>20</v>
      </c>
      <c r="QA12">
        <v>1</v>
      </c>
      <c r="QB12">
        <v>1</v>
      </c>
      <c r="QC12">
        <v>10</v>
      </c>
      <c r="QD12">
        <v>12</v>
      </c>
      <c r="QE12">
        <v>7</v>
      </c>
      <c r="QF12">
        <v>19</v>
      </c>
      <c r="QG12">
        <v>15</v>
      </c>
      <c r="QH12">
        <v>5</v>
      </c>
      <c r="QI12">
        <v>3</v>
      </c>
      <c r="QJ12">
        <v>3</v>
      </c>
      <c r="QK12">
        <v>5</v>
      </c>
      <c r="QL12">
        <v>19</v>
      </c>
      <c r="QM12">
        <v>16</v>
      </c>
      <c r="QN12">
        <v>13</v>
      </c>
      <c r="QO12">
        <v>6</v>
      </c>
      <c r="QP12">
        <v>14</v>
      </c>
      <c r="QQ12">
        <v>2</v>
      </c>
      <c r="QR12">
        <v>5</v>
      </c>
      <c r="QS12">
        <v>7</v>
      </c>
      <c r="QT12">
        <v>17</v>
      </c>
      <c r="QU12">
        <v>14</v>
      </c>
      <c r="QV12">
        <v>10</v>
      </c>
      <c r="QW12">
        <v>16</v>
      </c>
      <c r="QX12">
        <v>11</v>
      </c>
      <c r="QY12">
        <v>20</v>
      </c>
      <c r="QZ12">
        <v>1</v>
      </c>
      <c r="RA12">
        <v>20</v>
      </c>
      <c r="RB12">
        <v>6</v>
      </c>
      <c r="RC12">
        <v>2</v>
      </c>
      <c r="RD12">
        <v>19</v>
      </c>
      <c r="RE12">
        <v>2</v>
      </c>
      <c r="RF12">
        <v>10</v>
      </c>
      <c r="RG12">
        <v>13</v>
      </c>
      <c r="RH12">
        <v>19</v>
      </c>
      <c r="RI12">
        <v>7</v>
      </c>
      <c r="RJ12">
        <v>9</v>
      </c>
      <c r="RK12">
        <v>14</v>
      </c>
      <c r="RL12">
        <v>20</v>
      </c>
      <c r="RM12">
        <v>4</v>
      </c>
      <c r="RN12">
        <v>5</v>
      </c>
      <c r="RO12">
        <v>5</v>
      </c>
      <c r="RP12">
        <v>15</v>
      </c>
      <c r="RQ12">
        <v>8</v>
      </c>
      <c r="RR12">
        <v>12</v>
      </c>
      <c r="RS12">
        <v>19</v>
      </c>
      <c r="RT12">
        <v>1</v>
      </c>
      <c r="RU12">
        <v>13</v>
      </c>
      <c r="RV12">
        <v>2</v>
      </c>
      <c r="RW12">
        <v>20</v>
      </c>
      <c r="RX12">
        <v>4</v>
      </c>
      <c r="RY12">
        <v>12</v>
      </c>
      <c r="RZ12">
        <v>8</v>
      </c>
      <c r="SA12">
        <v>4</v>
      </c>
      <c r="SB12">
        <v>11</v>
      </c>
      <c r="SC12">
        <v>8</v>
      </c>
      <c r="SD12">
        <v>8</v>
      </c>
      <c r="SE12">
        <v>17</v>
      </c>
      <c r="SF12">
        <v>6</v>
      </c>
      <c r="SG12">
        <v>7</v>
      </c>
    </row>
    <row r="13" spans="1:501" x14ac:dyDescent="0.45">
      <c r="A13" t="s">
        <v>92</v>
      </c>
      <c r="B13">
        <v>3</v>
      </c>
      <c r="C13">
        <v>1</v>
      </c>
      <c r="D13">
        <v>5</v>
      </c>
      <c r="E13">
        <v>4</v>
      </c>
      <c r="F13">
        <v>4</v>
      </c>
      <c r="G13">
        <v>6</v>
      </c>
      <c r="H13">
        <v>5</v>
      </c>
      <c r="I13">
        <v>8</v>
      </c>
      <c r="J13">
        <v>0</v>
      </c>
      <c r="K13">
        <v>5</v>
      </c>
      <c r="L13">
        <v>10</v>
      </c>
      <c r="M13">
        <v>4</v>
      </c>
      <c r="N13">
        <v>8</v>
      </c>
      <c r="O13">
        <v>4</v>
      </c>
      <c r="P13">
        <v>5</v>
      </c>
      <c r="Q13">
        <v>3</v>
      </c>
      <c r="R13">
        <v>2</v>
      </c>
      <c r="S13">
        <v>0</v>
      </c>
      <c r="T13">
        <v>5</v>
      </c>
      <c r="U13">
        <v>4</v>
      </c>
      <c r="V13">
        <v>8</v>
      </c>
      <c r="W13">
        <v>1</v>
      </c>
      <c r="X13">
        <v>1</v>
      </c>
      <c r="Y13">
        <v>3</v>
      </c>
      <c r="Z13">
        <v>6</v>
      </c>
      <c r="AA13">
        <v>1</v>
      </c>
      <c r="AB13">
        <v>6</v>
      </c>
      <c r="AC13">
        <v>8</v>
      </c>
      <c r="AD13">
        <v>6</v>
      </c>
      <c r="AE13">
        <v>9</v>
      </c>
      <c r="AF13">
        <v>4</v>
      </c>
      <c r="AG13">
        <v>2</v>
      </c>
      <c r="AH13">
        <v>2</v>
      </c>
      <c r="AI13">
        <v>1</v>
      </c>
      <c r="AJ13">
        <v>0</v>
      </c>
      <c r="AK13">
        <v>10</v>
      </c>
      <c r="AL13">
        <v>6</v>
      </c>
      <c r="AM13">
        <v>8</v>
      </c>
      <c r="AN13">
        <v>1</v>
      </c>
      <c r="AO13">
        <v>2</v>
      </c>
      <c r="AP13">
        <v>10</v>
      </c>
      <c r="AQ13">
        <v>0</v>
      </c>
      <c r="AR13">
        <v>2</v>
      </c>
      <c r="AS13">
        <v>4</v>
      </c>
      <c r="AT13">
        <v>4</v>
      </c>
      <c r="AU13">
        <v>10</v>
      </c>
      <c r="AV13">
        <v>3</v>
      </c>
      <c r="AW13">
        <v>4</v>
      </c>
      <c r="AX13">
        <v>0</v>
      </c>
      <c r="AY13">
        <v>10</v>
      </c>
      <c r="AZ13">
        <v>6</v>
      </c>
      <c r="BA13">
        <v>9</v>
      </c>
      <c r="BB13">
        <v>5</v>
      </c>
      <c r="BC13">
        <v>1</v>
      </c>
      <c r="BD13">
        <v>9</v>
      </c>
      <c r="BE13">
        <v>2</v>
      </c>
      <c r="BF13">
        <v>9</v>
      </c>
      <c r="BG13">
        <v>5</v>
      </c>
      <c r="BH13">
        <v>2</v>
      </c>
      <c r="BI13">
        <v>5</v>
      </c>
      <c r="BJ13">
        <v>1</v>
      </c>
      <c r="BK13">
        <v>7</v>
      </c>
      <c r="BL13">
        <v>9</v>
      </c>
      <c r="BM13">
        <v>8</v>
      </c>
      <c r="BN13">
        <v>1</v>
      </c>
      <c r="BO13">
        <v>1</v>
      </c>
      <c r="BP13">
        <v>5</v>
      </c>
      <c r="BQ13">
        <v>10</v>
      </c>
      <c r="BR13">
        <v>10</v>
      </c>
      <c r="BS13">
        <v>5</v>
      </c>
      <c r="BT13">
        <v>7</v>
      </c>
      <c r="BU13">
        <v>3</v>
      </c>
      <c r="BV13">
        <v>2</v>
      </c>
      <c r="BW13">
        <v>8</v>
      </c>
      <c r="BX13">
        <v>3</v>
      </c>
      <c r="BY13">
        <v>2</v>
      </c>
      <c r="BZ13">
        <v>8</v>
      </c>
      <c r="CA13">
        <v>6</v>
      </c>
      <c r="CB13">
        <v>8</v>
      </c>
      <c r="CC13">
        <v>0</v>
      </c>
      <c r="CD13">
        <v>10</v>
      </c>
      <c r="CE13">
        <v>6</v>
      </c>
      <c r="CF13">
        <v>8</v>
      </c>
      <c r="CG13">
        <v>4</v>
      </c>
      <c r="CH13">
        <v>1</v>
      </c>
      <c r="CI13">
        <v>9</v>
      </c>
      <c r="CJ13">
        <v>5</v>
      </c>
      <c r="CK13">
        <v>10</v>
      </c>
      <c r="CL13">
        <v>6</v>
      </c>
      <c r="CM13">
        <v>5</v>
      </c>
      <c r="CN13">
        <v>6</v>
      </c>
      <c r="CO13">
        <v>9</v>
      </c>
      <c r="CP13">
        <v>2</v>
      </c>
      <c r="CQ13">
        <v>2</v>
      </c>
      <c r="CR13">
        <v>7</v>
      </c>
      <c r="CS13">
        <v>3</v>
      </c>
      <c r="CT13">
        <v>9</v>
      </c>
      <c r="CU13">
        <v>7</v>
      </c>
      <c r="CV13">
        <v>1</v>
      </c>
      <c r="CW13">
        <v>1</v>
      </c>
      <c r="CX13">
        <v>0</v>
      </c>
      <c r="CY13">
        <v>8</v>
      </c>
      <c r="CZ13">
        <v>1</v>
      </c>
      <c r="DA13">
        <v>9</v>
      </c>
      <c r="DB13">
        <v>0</v>
      </c>
      <c r="DC13">
        <v>5</v>
      </c>
      <c r="DD13">
        <v>10</v>
      </c>
      <c r="DE13">
        <v>0</v>
      </c>
      <c r="DF13">
        <v>7</v>
      </c>
      <c r="DG13">
        <v>6</v>
      </c>
      <c r="DH13">
        <v>6</v>
      </c>
      <c r="DI13">
        <v>6</v>
      </c>
      <c r="DJ13">
        <v>6</v>
      </c>
      <c r="DK13">
        <v>1</v>
      </c>
      <c r="DL13">
        <v>6</v>
      </c>
      <c r="DM13">
        <v>0</v>
      </c>
      <c r="DN13">
        <v>6</v>
      </c>
      <c r="DO13">
        <v>4</v>
      </c>
      <c r="DP13">
        <v>2</v>
      </c>
      <c r="DQ13">
        <v>6</v>
      </c>
      <c r="DR13">
        <v>6</v>
      </c>
      <c r="DS13">
        <v>10</v>
      </c>
      <c r="DT13">
        <v>3</v>
      </c>
      <c r="DU13">
        <v>1</v>
      </c>
      <c r="DV13">
        <v>6</v>
      </c>
      <c r="DW13">
        <v>2</v>
      </c>
      <c r="DX13">
        <v>1</v>
      </c>
      <c r="DY13">
        <v>7</v>
      </c>
      <c r="DZ13">
        <v>7</v>
      </c>
      <c r="EA13">
        <v>5</v>
      </c>
      <c r="EB13">
        <v>3</v>
      </c>
      <c r="EC13">
        <v>10</v>
      </c>
      <c r="ED13">
        <v>5</v>
      </c>
      <c r="EE13">
        <v>5</v>
      </c>
      <c r="EF13">
        <v>8</v>
      </c>
      <c r="EG13">
        <v>6</v>
      </c>
      <c r="EH13">
        <v>3</v>
      </c>
      <c r="EI13">
        <v>2</v>
      </c>
      <c r="EJ13">
        <v>10</v>
      </c>
      <c r="EK13">
        <v>4</v>
      </c>
      <c r="EL13">
        <v>8</v>
      </c>
      <c r="EM13">
        <v>5</v>
      </c>
      <c r="EN13">
        <v>6</v>
      </c>
      <c r="EO13">
        <v>1</v>
      </c>
      <c r="EP13">
        <v>10</v>
      </c>
      <c r="EQ13">
        <v>2</v>
      </c>
      <c r="ER13">
        <v>1</v>
      </c>
      <c r="ES13">
        <v>10</v>
      </c>
      <c r="ET13">
        <v>6</v>
      </c>
      <c r="EU13">
        <v>7</v>
      </c>
      <c r="EV13">
        <v>4</v>
      </c>
      <c r="EW13">
        <v>9</v>
      </c>
      <c r="EX13">
        <v>0</v>
      </c>
      <c r="EY13">
        <v>9</v>
      </c>
      <c r="EZ13">
        <v>7</v>
      </c>
      <c r="FA13">
        <v>1</v>
      </c>
      <c r="FB13">
        <v>0</v>
      </c>
      <c r="FC13">
        <v>0</v>
      </c>
      <c r="FD13">
        <v>6</v>
      </c>
      <c r="FE13">
        <v>4</v>
      </c>
      <c r="FF13">
        <v>10</v>
      </c>
      <c r="FG13">
        <v>3</v>
      </c>
      <c r="FH13">
        <v>4</v>
      </c>
      <c r="FI13">
        <v>6</v>
      </c>
      <c r="FJ13">
        <v>6</v>
      </c>
      <c r="FK13">
        <v>3</v>
      </c>
      <c r="FL13">
        <v>7</v>
      </c>
      <c r="FM13">
        <v>8</v>
      </c>
      <c r="FN13">
        <v>7</v>
      </c>
      <c r="FO13">
        <v>2</v>
      </c>
      <c r="FP13">
        <v>10</v>
      </c>
      <c r="FQ13">
        <v>7</v>
      </c>
      <c r="FR13">
        <v>9</v>
      </c>
      <c r="FS13">
        <v>9</v>
      </c>
      <c r="FT13">
        <v>7</v>
      </c>
      <c r="FU13">
        <v>10</v>
      </c>
      <c r="FV13">
        <v>7</v>
      </c>
      <c r="FW13">
        <v>9</v>
      </c>
      <c r="FX13">
        <v>4</v>
      </c>
      <c r="FY13">
        <v>8</v>
      </c>
      <c r="FZ13">
        <v>0</v>
      </c>
      <c r="GA13">
        <v>8</v>
      </c>
      <c r="GB13">
        <v>10</v>
      </c>
      <c r="GC13">
        <v>10</v>
      </c>
      <c r="GD13">
        <v>8</v>
      </c>
      <c r="GE13">
        <v>3</v>
      </c>
      <c r="GF13">
        <v>10</v>
      </c>
      <c r="GG13">
        <v>9</v>
      </c>
      <c r="GH13">
        <v>0</v>
      </c>
      <c r="GI13">
        <v>8</v>
      </c>
      <c r="GJ13">
        <v>4</v>
      </c>
      <c r="GK13">
        <v>9</v>
      </c>
      <c r="GL13">
        <v>5</v>
      </c>
      <c r="GM13">
        <v>3</v>
      </c>
      <c r="GN13">
        <v>6</v>
      </c>
      <c r="GO13">
        <v>9</v>
      </c>
      <c r="GP13">
        <v>4</v>
      </c>
      <c r="GQ13">
        <v>1</v>
      </c>
      <c r="GR13">
        <v>8</v>
      </c>
      <c r="GS13">
        <v>3</v>
      </c>
      <c r="GT13">
        <v>5</v>
      </c>
      <c r="GU13">
        <v>3</v>
      </c>
      <c r="GV13">
        <v>9</v>
      </c>
      <c r="GW13">
        <v>3</v>
      </c>
      <c r="GX13">
        <v>5</v>
      </c>
      <c r="GY13">
        <v>5</v>
      </c>
      <c r="GZ13">
        <v>10</v>
      </c>
      <c r="HA13">
        <v>6</v>
      </c>
      <c r="HB13">
        <v>9</v>
      </c>
      <c r="HC13">
        <v>10</v>
      </c>
      <c r="HD13">
        <v>0</v>
      </c>
      <c r="HE13">
        <v>0</v>
      </c>
      <c r="HF13">
        <v>9</v>
      </c>
      <c r="HG13">
        <v>5</v>
      </c>
      <c r="HH13">
        <v>0</v>
      </c>
      <c r="HI13">
        <v>9</v>
      </c>
      <c r="HJ13">
        <v>1</v>
      </c>
      <c r="HK13">
        <v>2</v>
      </c>
      <c r="HL13">
        <v>7</v>
      </c>
      <c r="HM13">
        <v>4</v>
      </c>
      <c r="HN13">
        <v>1</v>
      </c>
      <c r="HO13">
        <v>8</v>
      </c>
      <c r="HP13">
        <v>3</v>
      </c>
      <c r="HQ13">
        <v>2</v>
      </c>
      <c r="HR13">
        <v>6</v>
      </c>
      <c r="HS13">
        <v>6</v>
      </c>
      <c r="HT13">
        <v>6</v>
      </c>
      <c r="HU13">
        <v>8</v>
      </c>
      <c r="HV13">
        <v>1</v>
      </c>
      <c r="HW13">
        <v>9</v>
      </c>
      <c r="HX13">
        <v>8</v>
      </c>
      <c r="HY13">
        <v>1</v>
      </c>
      <c r="HZ13">
        <v>6</v>
      </c>
      <c r="IA13">
        <v>8</v>
      </c>
      <c r="IB13">
        <v>6</v>
      </c>
      <c r="IC13">
        <v>8</v>
      </c>
      <c r="ID13">
        <v>10</v>
      </c>
      <c r="IE13">
        <v>7</v>
      </c>
      <c r="IF13">
        <v>1</v>
      </c>
      <c r="IG13">
        <v>1</v>
      </c>
      <c r="IH13">
        <v>6</v>
      </c>
      <c r="II13">
        <v>3</v>
      </c>
      <c r="IJ13">
        <v>7</v>
      </c>
      <c r="IK13">
        <v>3</v>
      </c>
      <c r="IL13">
        <v>0</v>
      </c>
      <c r="IM13">
        <v>2</v>
      </c>
      <c r="IN13">
        <v>9</v>
      </c>
      <c r="IO13">
        <v>10</v>
      </c>
      <c r="IP13">
        <v>0</v>
      </c>
      <c r="IQ13">
        <v>10</v>
      </c>
      <c r="IR13">
        <v>10</v>
      </c>
      <c r="IS13">
        <v>5</v>
      </c>
      <c r="IT13">
        <v>8</v>
      </c>
      <c r="IU13">
        <v>6</v>
      </c>
      <c r="IV13">
        <v>9</v>
      </c>
      <c r="IW13">
        <v>2</v>
      </c>
      <c r="IX13">
        <v>10</v>
      </c>
      <c r="IY13">
        <v>0</v>
      </c>
      <c r="IZ13">
        <v>6</v>
      </c>
      <c r="JA13">
        <v>1</v>
      </c>
      <c r="JB13">
        <v>3</v>
      </c>
      <c r="JC13">
        <v>10</v>
      </c>
      <c r="JD13">
        <v>6</v>
      </c>
      <c r="JE13">
        <v>9</v>
      </c>
      <c r="JF13">
        <v>7</v>
      </c>
      <c r="JG13">
        <v>10</v>
      </c>
      <c r="JH13">
        <v>2</v>
      </c>
      <c r="JI13">
        <v>2</v>
      </c>
      <c r="JJ13">
        <v>9</v>
      </c>
      <c r="JK13">
        <v>8</v>
      </c>
      <c r="JL13">
        <v>0</v>
      </c>
      <c r="JM13">
        <v>2</v>
      </c>
      <c r="JN13">
        <v>3</v>
      </c>
      <c r="JO13">
        <v>5</v>
      </c>
      <c r="JP13">
        <v>0</v>
      </c>
      <c r="JQ13">
        <v>8</v>
      </c>
      <c r="JR13">
        <v>7</v>
      </c>
      <c r="JS13">
        <v>4</v>
      </c>
      <c r="JT13">
        <v>0</v>
      </c>
      <c r="JU13">
        <v>5</v>
      </c>
      <c r="JV13">
        <v>3</v>
      </c>
      <c r="JW13">
        <v>1</v>
      </c>
      <c r="JX13">
        <v>3</v>
      </c>
      <c r="JY13">
        <v>9</v>
      </c>
      <c r="JZ13">
        <v>1</v>
      </c>
      <c r="KA13">
        <v>9</v>
      </c>
      <c r="KB13">
        <v>3</v>
      </c>
      <c r="KC13">
        <v>4</v>
      </c>
      <c r="KD13">
        <v>4</v>
      </c>
      <c r="KE13">
        <v>0</v>
      </c>
      <c r="KF13">
        <v>6</v>
      </c>
      <c r="KG13">
        <v>3</v>
      </c>
      <c r="KH13">
        <v>8</v>
      </c>
      <c r="KI13">
        <v>8</v>
      </c>
      <c r="KJ13">
        <v>0</v>
      </c>
      <c r="KK13">
        <v>8</v>
      </c>
      <c r="KL13">
        <v>0</v>
      </c>
      <c r="KM13">
        <v>1</v>
      </c>
      <c r="KN13">
        <v>8</v>
      </c>
      <c r="KO13">
        <v>0</v>
      </c>
      <c r="KP13">
        <v>6</v>
      </c>
      <c r="KQ13">
        <v>1</v>
      </c>
      <c r="KR13">
        <v>4</v>
      </c>
      <c r="KS13">
        <v>8</v>
      </c>
      <c r="KT13">
        <v>1</v>
      </c>
      <c r="KU13">
        <v>0</v>
      </c>
      <c r="KV13">
        <v>8</v>
      </c>
      <c r="KW13">
        <v>10</v>
      </c>
      <c r="KX13">
        <v>3</v>
      </c>
      <c r="KY13">
        <v>6</v>
      </c>
      <c r="KZ13">
        <v>8</v>
      </c>
      <c r="LA13">
        <v>2</v>
      </c>
      <c r="LB13">
        <v>2</v>
      </c>
      <c r="LC13">
        <v>6</v>
      </c>
      <c r="LD13">
        <v>6</v>
      </c>
      <c r="LE13">
        <v>2</v>
      </c>
      <c r="LF13">
        <v>6</v>
      </c>
      <c r="LG13">
        <v>0</v>
      </c>
      <c r="LH13">
        <v>9</v>
      </c>
      <c r="LI13">
        <v>9</v>
      </c>
      <c r="LJ13">
        <v>2</v>
      </c>
      <c r="LK13">
        <v>2</v>
      </c>
      <c r="LL13">
        <v>6</v>
      </c>
      <c r="LM13">
        <v>5</v>
      </c>
      <c r="LN13">
        <v>8</v>
      </c>
      <c r="LO13">
        <v>3</v>
      </c>
      <c r="LP13">
        <v>8</v>
      </c>
      <c r="LQ13">
        <v>8</v>
      </c>
      <c r="LR13">
        <v>7</v>
      </c>
      <c r="LS13">
        <v>9</v>
      </c>
      <c r="LT13">
        <v>4</v>
      </c>
      <c r="LU13">
        <v>8</v>
      </c>
      <c r="LV13">
        <v>7</v>
      </c>
      <c r="LW13">
        <v>9</v>
      </c>
      <c r="LX13">
        <v>2</v>
      </c>
      <c r="LY13">
        <v>5</v>
      </c>
      <c r="LZ13">
        <v>6</v>
      </c>
      <c r="MA13">
        <v>7</v>
      </c>
      <c r="MB13">
        <v>2</v>
      </c>
      <c r="MC13">
        <v>2</v>
      </c>
      <c r="MD13">
        <v>3</v>
      </c>
      <c r="ME13">
        <v>2</v>
      </c>
      <c r="MF13">
        <v>0</v>
      </c>
      <c r="MG13">
        <v>6</v>
      </c>
      <c r="MH13">
        <v>1</v>
      </c>
      <c r="MI13">
        <v>9</v>
      </c>
      <c r="MJ13">
        <v>3</v>
      </c>
      <c r="MK13">
        <v>9</v>
      </c>
      <c r="ML13">
        <v>0</v>
      </c>
      <c r="MM13">
        <v>0</v>
      </c>
      <c r="MN13">
        <v>3</v>
      </c>
      <c r="MO13">
        <v>7</v>
      </c>
      <c r="MP13">
        <v>0</v>
      </c>
      <c r="MQ13">
        <v>7</v>
      </c>
      <c r="MR13">
        <v>0</v>
      </c>
      <c r="MS13">
        <v>0</v>
      </c>
      <c r="MT13">
        <v>7</v>
      </c>
      <c r="MU13">
        <v>8</v>
      </c>
      <c r="MV13">
        <v>1</v>
      </c>
      <c r="MW13">
        <v>2</v>
      </c>
      <c r="MX13">
        <v>10</v>
      </c>
      <c r="MY13">
        <v>2</v>
      </c>
      <c r="MZ13">
        <v>2</v>
      </c>
      <c r="NA13">
        <v>10</v>
      </c>
      <c r="NB13">
        <v>2</v>
      </c>
      <c r="NC13">
        <v>3</v>
      </c>
      <c r="ND13">
        <v>9</v>
      </c>
      <c r="NE13">
        <v>7</v>
      </c>
      <c r="NF13">
        <v>3</v>
      </c>
      <c r="NG13">
        <v>6</v>
      </c>
      <c r="NH13">
        <v>1</v>
      </c>
      <c r="NI13">
        <v>1</v>
      </c>
      <c r="NJ13">
        <v>7</v>
      </c>
      <c r="NK13">
        <v>9</v>
      </c>
      <c r="NL13">
        <v>10</v>
      </c>
      <c r="NM13">
        <v>1</v>
      </c>
      <c r="NN13">
        <v>6</v>
      </c>
      <c r="NO13">
        <v>4</v>
      </c>
      <c r="NP13">
        <v>3</v>
      </c>
      <c r="NQ13">
        <v>6</v>
      </c>
      <c r="NR13">
        <v>5</v>
      </c>
      <c r="NS13">
        <v>2</v>
      </c>
      <c r="NT13">
        <v>7</v>
      </c>
      <c r="NU13">
        <v>3</v>
      </c>
      <c r="NV13">
        <v>9</v>
      </c>
      <c r="NW13">
        <v>9</v>
      </c>
      <c r="NX13">
        <v>10</v>
      </c>
      <c r="NY13">
        <v>8</v>
      </c>
      <c r="NZ13">
        <v>5</v>
      </c>
      <c r="OA13">
        <v>3</v>
      </c>
      <c r="OB13">
        <v>0</v>
      </c>
      <c r="OC13">
        <v>8</v>
      </c>
      <c r="OD13">
        <v>0</v>
      </c>
      <c r="OE13">
        <v>7</v>
      </c>
      <c r="OF13">
        <v>3</v>
      </c>
      <c r="OG13">
        <v>1</v>
      </c>
      <c r="OH13">
        <v>6</v>
      </c>
      <c r="OI13">
        <v>1</v>
      </c>
      <c r="OJ13">
        <v>5</v>
      </c>
      <c r="OK13">
        <v>9</v>
      </c>
      <c r="OL13">
        <v>0</v>
      </c>
      <c r="OM13">
        <v>8</v>
      </c>
      <c r="ON13">
        <v>7</v>
      </c>
      <c r="OO13">
        <v>7</v>
      </c>
      <c r="OP13">
        <v>1</v>
      </c>
      <c r="OQ13">
        <v>3</v>
      </c>
      <c r="OR13">
        <v>10</v>
      </c>
      <c r="OS13">
        <v>0</v>
      </c>
      <c r="OT13">
        <v>3</v>
      </c>
      <c r="OU13">
        <v>6</v>
      </c>
      <c r="OV13">
        <v>3</v>
      </c>
      <c r="OW13">
        <v>9</v>
      </c>
      <c r="OX13">
        <v>7</v>
      </c>
      <c r="OY13">
        <v>8</v>
      </c>
      <c r="OZ13">
        <v>7</v>
      </c>
      <c r="PA13">
        <v>8</v>
      </c>
      <c r="PB13">
        <v>3</v>
      </c>
      <c r="PC13">
        <v>10</v>
      </c>
      <c r="PD13">
        <v>1</v>
      </c>
      <c r="PE13">
        <v>5</v>
      </c>
      <c r="PF13">
        <v>10</v>
      </c>
      <c r="PG13">
        <v>3</v>
      </c>
      <c r="PH13">
        <v>2</v>
      </c>
      <c r="PI13">
        <v>2</v>
      </c>
      <c r="PJ13">
        <v>7</v>
      </c>
      <c r="PK13">
        <v>9</v>
      </c>
      <c r="PL13">
        <v>9</v>
      </c>
      <c r="PM13">
        <v>3</v>
      </c>
      <c r="PN13">
        <v>6</v>
      </c>
      <c r="PO13">
        <v>7</v>
      </c>
      <c r="PP13">
        <v>3</v>
      </c>
      <c r="PQ13">
        <v>0</v>
      </c>
      <c r="PR13">
        <v>6</v>
      </c>
      <c r="PS13">
        <v>7</v>
      </c>
      <c r="PT13">
        <v>9</v>
      </c>
      <c r="PU13">
        <v>6</v>
      </c>
      <c r="PV13">
        <v>1</v>
      </c>
      <c r="PW13">
        <v>2</v>
      </c>
      <c r="PX13">
        <v>6</v>
      </c>
      <c r="PY13">
        <v>9</v>
      </c>
      <c r="PZ13">
        <v>3</v>
      </c>
      <c r="QA13">
        <v>1</v>
      </c>
      <c r="QB13">
        <v>8</v>
      </c>
      <c r="QC13">
        <v>0</v>
      </c>
      <c r="QD13">
        <v>8</v>
      </c>
      <c r="QE13">
        <v>9</v>
      </c>
      <c r="QF13">
        <v>5</v>
      </c>
      <c r="QG13">
        <v>3</v>
      </c>
      <c r="QH13">
        <v>2</v>
      </c>
      <c r="QI13">
        <v>0</v>
      </c>
      <c r="QJ13">
        <v>6</v>
      </c>
      <c r="QK13">
        <v>8</v>
      </c>
      <c r="QL13">
        <v>3</v>
      </c>
      <c r="QM13">
        <v>4</v>
      </c>
      <c r="QN13">
        <v>2</v>
      </c>
      <c r="QO13">
        <v>1</v>
      </c>
      <c r="QP13">
        <v>10</v>
      </c>
      <c r="QQ13">
        <v>7</v>
      </c>
      <c r="QR13">
        <v>9</v>
      </c>
      <c r="QS13">
        <v>2</v>
      </c>
      <c r="QT13">
        <v>9</v>
      </c>
      <c r="QU13">
        <v>8</v>
      </c>
      <c r="QV13">
        <v>10</v>
      </c>
      <c r="QW13">
        <v>0</v>
      </c>
      <c r="QX13">
        <v>5</v>
      </c>
      <c r="QY13">
        <v>0</v>
      </c>
      <c r="QZ13">
        <v>7</v>
      </c>
      <c r="RA13">
        <v>5</v>
      </c>
      <c r="RB13">
        <v>7</v>
      </c>
      <c r="RC13">
        <v>8</v>
      </c>
      <c r="RD13">
        <v>5</v>
      </c>
      <c r="RE13">
        <v>3</v>
      </c>
      <c r="RF13">
        <v>2</v>
      </c>
      <c r="RG13">
        <v>6</v>
      </c>
      <c r="RH13">
        <v>0</v>
      </c>
      <c r="RI13">
        <v>3</v>
      </c>
      <c r="RJ13">
        <v>0</v>
      </c>
      <c r="RK13">
        <v>1</v>
      </c>
      <c r="RL13">
        <v>7</v>
      </c>
      <c r="RM13">
        <v>9</v>
      </c>
      <c r="RN13">
        <v>7</v>
      </c>
      <c r="RO13">
        <v>10</v>
      </c>
      <c r="RP13">
        <v>9</v>
      </c>
      <c r="RQ13">
        <v>6</v>
      </c>
      <c r="RR13">
        <v>5</v>
      </c>
      <c r="RS13">
        <v>4</v>
      </c>
      <c r="RT13">
        <v>4</v>
      </c>
      <c r="RU13">
        <v>1</v>
      </c>
      <c r="RV13">
        <v>1</v>
      </c>
      <c r="RW13">
        <v>8</v>
      </c>
      <c r="RX13">
        <v>10</v>
      </c>
      <c r="RY13">
        <v>2</v>
      </c>
      <c r="RZ13">
        <v>4</v>
      </c>
      <c r="SA13">
        <v>5</v>
      </c>
      <c r="SB13">
        <v>7</v>
      </c>
      <c r="SC13">
        <v>7</v>
      </c>
      <c r="SD13">
        <v>10</v>
      </c>
      <c r="SE13">
        <v>3</v>
      </c>
      <c r="SF13">
        <v>3</v>
      </c>
      <c r="SG13">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A1:D64"/>
  <sheetViews>
    <sheetView topLeftCell="A34" zoomScale="130" zoomScaleNormal="130" workbookViewId="0">
      <selection activeCell="B41" sqref="B41"/>
    </sheetView>
  </sheetViews>
  <sheetFormatPr defaultRowHeight="14.25" x14ac:dyDescent="0.45"/>
  <sheetData>
    <row r="1" spans="1:4" s="1" customFormat="1" x14ac:dyDescent="0.45">
      <c r="A1" s="1" t="s">
        <v>12</v>
      </c>
    </row>
    <row r="2" spans="1:4" x14ac:dyDescent="0.45">
      <c r="B2" t="s">
        <v>0</v>
      </c>
    </row>
    <row r="3" spans="1:4" x14ac:dyDescent="0.45">
      <c r="C3" t="s">
        <v>1</v>
      </c>
    </row>
    <row r="4" spans="1:4" x14ac:dyDescent="0.45">
      <c r="D4" t="s">
        <v>2</v>
      </c>
    </row>
    <row r="5" spans="1:4" x14ac:dyDescent="0.45">
      <c r="D5" t="s">
        <v>3</v>
      </c>
    </row>
    <row r="6" spans="1:4" x14ac:dyDescent="0.45">
      <c r="D6" t="s">
        <v>4</v>
      </c>
    </row>
    <row r="7" spans="1:4" x14ac:dyDescent="0.45">
      <c r="D7" t="s">
        <v>5</v>
      </c>
    </row>
    <row r="8" spans="1:4" x14ac:dyDescent="0.45">
      <c r="D8" t="s">
        <v>6</v>
      </c>
    </row>
    <row r="10" spans="1:4" x14ac:dyDescent="0.45">
      <c r="D10" t="s">
        <v>7</v>
      </c>
    </row>
    <row r="11" spans="1:4" x14ac:dyDescent="0.45">
      <c r="D11" t="s">
        <v>8</v>
      </c>
    </row>
    <row r="12" spans="1:4" x14ac:dyDescent="0.45">
      <c r="D12" t="s">
        <v>9</v>
      </c>
    </row>
    <row r="14" spans="1:4" x14ac:dyDescent="0.45">
      <c r="D14" t="s">
        <v>10</v>
      </c>
    </row>
    <row r="15" spans="1:4" x14ac:dyDescent="0.45">
      <c r="D15" t="s">
        <v>11</v>
      </c>
    </row>
    <row r="17" spans="1:2" s="1" customFormat="1" x14ac:dyDescent="0.45">
      <c r="A17" s="1" t="s">
        <v>13</v>
      </c>
    </row>
    <row r="19" spans="1:2" x14ac:dyDescent="0.45">
      <c r="B19" t="s">
        <v>31</v>
      </c>
    </row>
    <row r="20" spans="1:2" x14ac:dyDescent="0.45">
      <c r="B20" t="s">
        <v>32</v>
      </c>
    </row>
    <row r="21" spans="1:2" x14ac:dyDescent="0.45">
      <c r="B21" t="s">
        <v>33</v>
      </c>
    </row>
    <row r="23" spans="1:2" s="1" customFormat="1" x14ac:dyDescent="0.45">
      <c r="A23" s="1" t="s">
        <v>30</v>
      </c>
    </row>
    <row r="25" spans="1:2" x14ac:dyDescent="0.45">
      <c r="B25" t="s">
        <v>14</v>
      </c>
    </row>
    <row r="26" spans="1:2" x14ac:dyDescent="0.45">
      <c r="B26" t="s">
        <v>15</v>
      </c>
    </row>
    <row r="27" spans="1:2" x14ac:dyDescent="0.45">
      <c r="B27" t="s">
        <v>16</v>
      </c>
    </row>
    <row r="28" spans="1:2" x14ac:dyDescent="0.45">
      <c r="B28" t="s">
        <v>17</v>
      </c>
    </row>
    <row r="29" spans="1:2" x14ac:dyDescent="0.45">
      <c r="B29" t="s">
        <v>18</v>
      </c>
    </row>
    <row r="30" spans="1:2" x14ac:dyDescent="0.45">
      <c r="B30" t="s">
        <v>19</v>
      </c>
    </row>
    <row r="31" spans="1:2" x14ac:dyDescent="0.45">
      <c r="B31" t="s">
        <v>20</v>
      </c>
    </row>
    <row r="32" spans="1:2" x14ac:dyDescent="0.45">
      <c r="B32" t="s">
        <v>21</v>
      </c>
    </row>
    <row r="33" spans="1:2" x14ac:dyDescent="0.45">
      <c r="B33" t="s">
        <v>22</v>
      </c>
    </row>
    <row r="34" spans="1:2" x14ac:dyDescent="0.45">
      <c r="B34" t="s">
        <v>23</v>
      </c>
    </row>
    <row r="35" spans="1:2" x14ac:dyDescent="0.45">
      <c r="B35" t="s">
        <v>24</v>
      </c>
    </row>
    <row r="36" spans="1:2" x14ac:dyDescent="0.45">
      <c r="B36" t="s">
        <v>25</v>
      </c>
    </row>
    <row r="37" spans="1:2" x14ac:dyDescent="0.45">
      <c r="B37" t="s">
        <v>26</v>
      </c>
    </row>
    <row r="38" spans="1:2" x14ac:dyDescent="0.45">
      <c r="B38" t="s">
        <v>27</v>
      </c>
    </row>
    <row r="39" spans="1:2" x14ac:dyDescent="0.45">
      <c r="B39" t="s">
        <v>28</v>
      </c>
    </row>
    <row r="41" spans="1:2" x14ac:dyDescent="0.45">
      <c r="B41" t="s">
        <v>29</v>
      </c>
    </row>
    <row r="43" spans="1:2" s="1" customFormat="1" x14ac:dyDescent="0.45">
      <c r="A43" s="1" t="s">
        <v>34</v>
      </c>
    </row>
    <row r="45" spans="1:2" x14ac:dyDescent="0.45">
      <c r="B45" t="s">
        <v>35</v>
      </c>
    </row>
    <row r="46" spans="1:2" x14ac:dyDescent="0.45">
      <c r="B46" t="s">
        <v>36</v>
      </c>
    </row>
    <row r="47" spans="1:2" x14ac:dyDescent="0.45">
      <c r="B47" t="s">
        <v>37</v>
      </c>
    </row>
    <row r="48" spans="1:2" x14ac:dyDescent="0.45">
      <c r="B48" t="s">
        <v>38</v>
      </c>
    </row>
    <row r="49" spans="2:2" x14ac:dyDescent="0.45">
      <c r="B49" t="s">
        <v>39</v>
      </c>
    </row>
    <row r="50" spans="2:2" x14ac:dyDescent="0.45">
      <c r="B50" t="s">
        <v>40</v>
      </c>
    </row>
    <row r="51" spans="2:2" x14ac:dyDescent="0.45">
      <c r="B51" t="s">
        <v>41</v>
      </c>
    </row>
    <row r="52" spans="2:2" x14ac:dyDescent="0.45">
      <c r="B52" t="s">
        <v>42</v>
      </c>
    </row>
    <row r="53" spans="2:2" x14ac:dyDescent="0.45">
      <c r="B53" t="s">
        <v>43</v>
      </c>
    </row>
    <row r="54" spans="2:2" x14ac:dyDescent="0.45">
      <c r="B54" t="s">
        <v>44</v>
      </c>
    </row>
    <row r="56" spans="2:2" x14ac:dyDescent="0.45">
      <c r="B56" t="s">
        <v>45</v>
      </c>
    </row>
    <row r="57" spans="2:2" x14ac:dyDescent="0.45">
      <c r="B57" t="s">
        <v>46</v>
      </c>
    </row>
    <row r="58" spans="2:2" x14ac:dyDescent="0.45">
      <c r="B58" t="s">
        <v>47</v>
      </c>
    </row>
    <row r="59" spans="2:2" x14ac:dyDescent="0.45">
      <c r="B59" t="s">
        <v>48</v>
      </c>
    </row>
    <row r="60" spans="2:2" x14ac:dyDescent="0.45">
      <c r="B60" t="s">
        <v>49</v>
      </c>
    </row>
    <row r="61" spans="2:2" x14ac:dyDescent="0.45">
      <c r="B61" t="s">
        <v>50</v>
      </c>
    </row>
    <row r="62" spans="2:2" x14ac:dyDescent="0.45">
      <c r="B62" t="s">
        <v>51</v>
      </c>
    </row>
    <row r="63" spans="2:2" x14ac:dyDescent="0.45">
      <c r="B63" t="s">
        <v>52</v>
      </c>
    </row>
    <row r="64" spans="2:2" x14ac:dyDescent="0.45">
      <c r="B64" t="s">
        <v>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B14"/>
  <sheetViews>
    <sheetView zoomScale="175" zoomScaleNormal="175" workbookViewId="0">
      <selection activeCell="B3" sqref="B3:B14"/>
    </sheetView>
  </sheetViews>
  <sheetFormatPr defaultRowHeight="14.25" x14ac:dyDescent="0.45"/>
  <cols>
    <col min="1" max="1" width="5.265625" bestFit="1" customWidth="1"/>
    <col min="2" max="2" width="18.06640625" bestFit="1" customWidth="1"/>
    <col min="3" max="3" width="47.265625" bestFit="1" customWidth="1"/>
    <col min="4" max="4" width="11.53125" bestFit="1" customWidth="1"/>
    <col min="5" max="5" width="9.53125" bestFit="1" customWidth="1"/>
    <col min="6" max="6" width="8.59765625" bestFit="1" customWidth="1"/>
    <col min="7" max="7" width="11.9296875" bestFit="1" customWidth="1"/>
    <col min="8" max="8" width="3.33203125" customWidth="1"/>
  </cols>
  <sheetData>
    <row r="1" spans="1:2" s="2" customFormat="1" x14ac:dyDescent="0.45">
      <c r="A1" s="2" t="s">
        <v>59</v>
      </c>
    </row>
    <row r="3" spans="1:2" x14ac:dyDescent="0.45">
      <c r="B3" s="3" t="s">
        <v>71</v>
      </c>
    </row>
    <row r="4" spans="1:2" x14ac:dyDescent="0.45">
      <c r="B4" s="3" t="s">
        <v>72</v>
      </c>
    </row>
    <row r="5" spans="1:2" x14ac:dyDescent="0.45">
      <c r="B5" s="3" t="s">
        <v>70</v>
      </c>
    </row>
    <row r="6" spans="1:2" x14ac:dyDescent="0.45">
      <c r="B6" s="3" t="s">
        <v>73</v>
      </c>
    </row>
    <row r="7" spans="1:2" x14ac:dyDescent="0.45">
      <c r="B7" s="3" t="s">
        <v>74</v>
      </c>
    </row>
    <row r="8" spans="1:2" x14ac:dyDescent="0.45">
      <c r="B8" s="3" t="s">
        <v>227</v>
      </c>
    </row>
    <row r="9" spans="1:2" x14ac:dyDescent="0.45">
      <c r="B9" s="3" t="s">
        <v>75</v>
      </c>
    </row>
    <row r="10" spans="1:2" x14ac:dyDescent="0.45">
      <c r="B10" s="3" t="s">
        <v>76</v>
      </c>
    </row>
    <row r="11" spans="1:2" x14ac:dyDescent="0.45">
      <c r="B11" s="3" t="s">
        <v>77</v>
      </c>
    </row>
    <row r="12" spans="1:2" x14ac:dyDescent="0.45">
      <c r="B12" s="3" t="s">
        <v>78</v>
      </c>
    </row>
    <row r="13" spans="1:2" x14ac:dyDescent="0.45">
      <c r="B13" s="3" t="s">
        <v>79</v>
      </c>
    </row>
    <row r="14" spans="1:2" x14ac:dyDescent="0.45">
      <c r="B14" s="3" t="s">
        <v>80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F423C-4131-4500-AE43-217D44B98427}">
  <dimension ref="B2:B235"/>
  <sheetViews>
    <sheetView topLeftCell="A119" workbookViewId="0">
      <selection activeCell="B4" sqref="B4:B38"/>
    </sheetView>
  </sheetViews>
  <sheetFormatPr defaultRowHeight="14.25" x14ac:dyDescent="0.45"/>
  <sheetData>
    <row r="2" spans="2:2" ht="17.649999999999999" x14ac:dyDescent="0.45">
      <c r="B2" s="4" t="s">
        <v>60</v>
      </c>
    </row>
    <row r="3" spans="2:2" x14ac:dyDescent="0.45">
      <c r="B3" s="5"/>
    </row>
    <row r="4" spans="2:2" x14ac:dyDescent="0.45">
      <c r="B4" s="6" t="s">
        <v>251</v>
      </c>
    </row>
    <row r="5" spans="2:2" x14ac:dyDescent="0.45">
      <c r="B5" s="6" t="s">
        <v>252</v>
      </c>
    </row>
    <row r="6" spans="2:2" x14ac:dyDescent="0.45">
      <c r="B6" s="6" t="s">
        <v>253</v>
      </c>
    </row>
    <row r="7" spans="2:2" x14ac:dyDescent="0.45">
      <c r="B7" s="6" t="s">
        <v>254</v>
      </c>
    </row>
    <row r="8" spans="2:2" x14ac:dyDescent="0.45">
      <c r="B8" s="6" t="s">
        <v>255</v>
      </c>
    </row>
    <row r="9" spans="2:2" x14ac:dyDescent="0.45">
      <c r="B9" s="6" t="s">
        <v>256</v>
      </c>
    </row>
    <row r="10" spans="2:2" x14ac:dyDescent="0.45">
      <c r="B10" s="6" t="s">
        <v>257</v>
      </c>
    </row>
    <row r="11" spans="2:2" x14ac:dyDescent="0.45">
      <c r="B11" s="6" t="s">
        <v>258</v>
      </c>
    </row>
    <row r="12" spans="2:2" x14ac:dyDescent="0.45">
      <c r="B12" s="6" t="s">
        <v>259</v>
      </c>
    </row>
    <row r="13" spans="2:2" x14ac:dyDescent="0.45">
      <c r="B13" s="6" t="s">
        <v>260</v>
      </c>
    </row>
    <row r="14" spans="2:2" x14ac:dyDescent="0.45">
      <c r="B14" s="6" t="s">
        <v>261</v>
      </c>
    </row>
    <row r="15" spans="2:2" x14ac:dyDescent="0.45">
      <c r="B15" s="6" t="s">
        <v>262</v>
      </c>
    </row>
    <row r="16" spans="2:2" x14ac:dyDescent="0.45">
      <c r="B16" s="6" t="s">
        <v>263</v>
      </c>
    </row>
    <row r="17" spans="2:2" x14ac:dyDescent="0.45">
      <c r="B17" s="6" t="s">
        <v>264</v>
      </c>
    </row>
    <row r="18" spans="2:2" x14ac:dyDescent="0.45">
      <c r="B18" s="6" t="s">
        <v>265</v>
      </c>
    </row>
    <row r="22" spans="2:2" ht="17.649999999999999" x14ac:dyDescent="0.45">
      <c r="B22" s="4" t="s">
        <v>61</v>
      </c>
    </row>
    <row r="23" spans="2:2" x14ac:dyDescent="0.45">
      <c r="B23" s="5"/>
    </row>
    <row r="24" spans="2:2" x14ac:dyDescent="0.45">
      <c r="B24" s="6" t="s">
        <v>266</v>
      </c>
    </row>
    <row r="25" spans="2:2" x14ac:dyDescent="0.45">
      <c r="B25" s="6" t="s">
        <v>267</v>
      </c>
    </row>
    <row r="26" spans="2:2" x14ac:dyDescent="0.45">
      <c r="B26" s="6" t="s">
        <v>268</v>
      </c>
    </row>
    <row r="27" spans="2:2" x14ac:dyDescent="0.45">
      <c r="B27" s="6" t="s">
        <v>269</v>
      </c>
    </row>
    <row r="28" spans="2:2" x14ac:dyDescent="0.45">
      <c r="B28" s="6" t="s">
        <v>270</v>
      </c>
    </row>
    <row r="29" spans="2:2" x14ac:dyDescent="0.45">
      <c r="B29" s="6" t="s">
        <v>271</v>
      </c>
    </row>
    <row r="30" spans="2:2" x14ac:dyDescent="0.45">
      <c r="B30" s="6" t="s">
        <v>272</v>
      </c>
    </row>
    <row r="31" spans="2:2" x14ac:dyDescent="0.45">
      <c r="B31" s="6" t="s">
        <v>273</v>
      </c>
    </row>
    <row r="32" spans="2:2" x14ac:dyDescent="0.45">
      <c r="B32" s="6" t="s">
        <v>274</v>
      </c>
    </row>
    <row r="33" spans="2:2" x14ac:dyDescent="0.45">
      <c r="B33" s="6" t="s">
        <v>275</v>
      </c>
    </row>
    <row r="34" spans="2:2" x14ac:dyDescent="0.45">
      <c r="B34" s="6" t="s">
        <v>276</v>
      </c>
    </row>
    <row r="35" spans="2:2" x14ac:dyDescent="0.45">
      <c r="B35" s="6" t="s">
        <v>277</v>
      </c>
    </row>
    <row r="36" spans="2:2" x14ac:dyDescent="0.45">
      <c r="B36" s="6" t="s">
        <v>278</v>
      </c>
    </row>
    <row r="37" spans="2:2" x14ac:dyDescent="0.45">
      <c r="B37" s="6" t="s">
        <v>279</v>
      </c>
    </row>
    <row r="38" spans="2:2" x14ac:dyDescent="0.45">
      <c r="B38" s="6" t="s">
        <v>280</v>
      </c>
    </row>
    <row r="42" spans="2:2" ht="17.649999999999999" x14ac:dyDescent="0.45">
      <c r="B42" s="4" t="s">
        <v>232</v>
      </c>
    </row>
    <row r="43" spans="2:2" x14ac:dyDescent="0.45">
      <c r="B43" s="5"/>
    </row>
    <row r="44" spans="2:2" x14ac:dyDescent="0.45">
      <c r="B44" s="6" t="s">
        <v>281</v>
      </c>
    </row>
    <row r="45" spans="2:2" x14ac:dyDescent="0.45">
      <c r="B45" s="6" t="s">
        <v>282</v>
      </c>
    </row>
    <row r="46" spans="2:2" x14ac:dyDescent="0.45">
      <c r="B46" s="6" t="s">
        <v>283</v>
      </c>
    </row>
    <row r="47" spans="2:2" x14ac:dyDescent="0.45">
      <c r="B47" s="6" t="s">
        <v>284</v>
      </c>
    </row>
    <row r="48" spans="2:2" x14ac:dyDescent="0.45">
      <c r="B48" s="6" t="s">
        <v>285</v>
      </c>
    </row>
    <row r="49" spans="2:2" x14ac:dyDescent="0.45">
      <c r="B49" s="6" t="s">
        <v>286</v>
      </c>
    </row>
    <row r="50" spans="2:2" x14ac:dyDescent="0.45">
      <c r="B50" s="6" t="s">
        <v>287</v>
      </c>
    </row>
    <row r="51" spans="2:2" x14ac:dyDescent="0.45">
      <c r="B51" s="6" t="s">
        <v>288</v>
      </c>
    </row>
    <row r="52" spans="2:2" x14ac:dyDescent="0.45">
      <c r="B52" s="6" t="s">
        <v>289</v>
      </c>
    </row>
    <row r="53" spans="2:2" x14ac:dyDescent="0.45">
      <c r="B53" s="6" t="s">
        <v>290</v>
      </c>
    </row>
    <row r="54" spans="2:2" x14ac:dyDescent="0.45">
      <c r="B54" s="6" t="s">
        <v>291</v>
      </c>
    </row>
    <row r="55" spans="2:2" x14ac:dyDescent="0.45">
      <c r="B55" s="6" t="s">
        <v>292</v>
      </c>
    </row>
    <row r="56" spans="2:2" x14ac:dyDescent="0.45">
      <c r="B56" s="6" t="s">
        <v>293</v>
      </c>
    </row>
    <row r="57" spans="2:2" x14ac:dyDescent="0.45">
      <c r="B57" s="6" t="s">
        <v>294</v>
      </c>
    </row>
    <row r="58" spans="2:2" x14ac:dyDescent="0.45">
      <c r="B58" s="6" t="s">
        <v>295</v>
      </c>
    </row>
    <row r="62" spans="2:2" ht="17.649999999999999" x14ac:dyDescent="0.45">
      <c r="B62" s="4" t="s">
        <v>62</v>
      </c>
    </row>
    <row r="63" spans="2:2" x14ac:dyDescent="0.45">
      <c r="B63" s="5"/>
    </row>
    <row r="64" spans="2:2" x14ac:dyDescent="0.45">
      <c r="B64" s="6" t="s">
        <v>296</v>
      </c>
    </row>
    <row r="65" spans="2:2" x14ac:dyDescent="0.45">
      <c r="B65" s="6" t="s">
        <v>297</v>
      </c>
    </row>
    <row r="66" spans="2:2" x14ac:dyDescent="0.45">
      <c r="B66" s="6" t="s">
        <v>298</v>
      </c>
    </row>
    <row r="67" spans="2:2" x14ac:dyDescent="0.45">
      <c r="B67" s="6" t="s">
        <v>299</v>
      </c>
    </row>
    <row r="68" spans="2:2" x14ac:dyDescent="0.45">
      <c r="B68" s="6" t="s">
        <v>300</v>
      </c>
    </row>
    <row r="69" spans="2:2" x14ac:dyDescent="0.45">
      <c r="B69" s="6" t="s">
        <v>301</v>
      </c>
    </row>
    <row r="70" spans="2:2" x14ac:dyDescent="0.45">
      <c r="B70" s="6" t="s">
        <v>302</v>
      </c>
    </row>
    <row r="71" spans="2:2" x14ac:dyDescent="0.45">
      <c r="B71" s="6" t="s">
        <v>303</v>
      </c>
    </row>
    <row r="72" spans="2:2" x14ac:dyDescent="0.45">
      <c r="B72" s="6" t="s">
        <v>304</v>
      </c>
    </row>
    <row r="73" spans="2:2" x14ac:dyDescent="0.45">
      <c r="B73" s="6" t="s">
        <v>305</v>
      </c>
    </row>
    <row r="74" spans="2:2" x14ac:dyDescent="0.45">
      <c r="B74" s="6" t="s">
        <v>306</v>
      </c>
    </row>
    <row r="75" spans="2:2" x14ac:dyDescent="0.45">
      <c r="B75" s="6" t="s">
        <v>307</v>
      </c>
    </row>
    <row r="76" spans="2:2" x14ac:dyDescent="0.45">
      <c r="B76" s="6" t="s">
        <v>308</v>
      </c>
    </row>
    <row r="77" spans="2:2" x14ac:dyDescent="0.45">
      <c r="B77" s="6" t="s">
        <v>309</v>
      </c>
    </row>
    <row r="78" spans="2:2" x14ac:dyDescent="0.45">
      <c r="B78" s="6" t="s">
        <v>310</v>
      </c>
    </row>
    <row r="82" spans="2:2" ht="17.649999999999999" x14ac:dyDescent="0.45">
      <c r="B82" s="4" t="s">
        <v>63</v>
      </c>
    </row>
    <row r="83" spans="2:2" x14ac:dyDescent="0.45">
      <c r="B83" s="5"/>
    </row>
    <row r="84" spans="2:2" x14ac:dyDescent="0.45">
      <c r="B84" s="6" t="s">
        <v>311</v>
      </c>
    </row>
    <row r="85" spans="2:2" x14ac:dyDescent="0.45">
      <c r="B85" s="6" t="s">
        <v>312</v>
      </c>
    </row>
    <row r="86" spans="2:2" x14ac:dyDescent="0.45">
      <c r="B86" s="6" t="s">
        <v>313</v>
      </c>
    </row>
    <row r="87" spans="2:2" x14ac:dyDescent="0.45">
      <c r="B87" s="6" t="s">
        <v>314</v>
      </c>
    </row>
    <row r="88" spans="2:2" x14ac:dyDescent="0.45">
      <c r="B88" s="6" t="s">
        <v>315</v>
      </c>
    </row>
    <row r="89" spans="2:2" x14ac:dyDescent="0.45">
      <c r="B89" s="6" t="s">
        <v>316</v>
      </c>
    </row>
    <row r="90" spans="2:2" x14ac:dyDescent="0.45">
      <c r="B90" s="6" t="s">
        <v>317</v>
      </c>
    </row>
    <row r="91" spans="2:2" x14ac:dyDescent="0.45">
      <c r="B91" s="6" t="s">
        <v>318</v>
      </c>
    </row>
    <row r="92" spans="2:2" x14ac:dyDescent="0.45">
      <c r="B92" s="6" t="s">
        <v>319</v>
      </c>
    </row>
    <row r="93" spans="2:2" x14ac:dyDescent="0.45">
      <c r="B93" s="6" t="s">
        <v>320</v>
      </c>
    </row>
    <row r="94" spans="2:2" x14ac:dyDescent="0.45">
      <c r="B94" s="6" t="s">
        <v>321</v>
      </c>
    </row>
    <row r="95" spans="2:2" x14ac:dyDescent="0.45">
      <c r="B95" s="6" t="s">
        <v>322</v>
      </c>
    </row>
    <row r="96" spans="2:2" x14ac:dyDescent="0.45">
      <c r="B96" s="6" t="s">
        <v>323</v>
      </c>
    </row>
    <row r="97" spans="2:2" x14ac:dyDescent="0.45">
      <c r="B97" s="6" t="s">
        <v>324</v>
      </c>
    </row>
    <row r="98" spans="2:2" x14ac:dyDescent="0.45">
      <c r="B98" s="6" t="s">
        <v>325</v>
      </c>
    </row>
    <row r="102" spans="2:2" ht="17.649999999999999" x14ac:dyDescent="0.45">
      <c r="B102" s="4" t="s">
        <v>64</v>
      </c>
    </row>
    <row r="103" spans="2:2" x14ac:dyDescent="0.45">
      <c r="B103" s="5"/>
    </row>
    <row r="104" spans="2:2" x14ac:dyDescent="0.45">
      <c r="B104" s="6" t="s">
        <v>326</v>
      </c>
    </row>
    <row r="105" spans="2:2" x14ac:dyDescent="0.45">
      <c r="B105" s="6" t="s">
        <v>327</v>
      </c>
    </row>
    <row r="106" spans="2:2" x14ac:dyDescent="0.45">
      <c r="B106" s="6" t="s">
        <v>328</v>
      </c>
    </row>
    <row r="107" spans="2:2" x14ac:dyDescent="0.45">
      <c r="B107" s="6" t="s">
        <v>329</v>
      </c>
    </row>
    <row r="108" spans="2:2" x14ac:dyDescent="0.45">
      <c r="B108" s="6" t="s">
        <v>330</v>
      </c>
    </row>
    <row r="109" spans="2:2" x14ac:dyDescent="0.45">
      <c r="B109" s="6" t="s">
        <v>331</v>
      </c>
    </row>
    <row r="110" spans="2:2" x14ac:dyDescent="0.45">
      <c r="B110" s="6" t="s">
        <v>332</v>
      </c>
    </row>
    <row r="111" spans="2:2" x14ac:dyDescent="0.45">
      <c r="B111" s="6" t="s">
        <v>333</v>
      </c>
    </row>
    <row r="112" spans="2:2" x14ac:dyDescent="0.45">
      <c r="B112" s="6" t="s">
        <v>334</v>
      </c>
    </row>
    <row r="113" spans="2:2" x14ac:dyDescent="0.45">
      <c r="B113" s="6" t="s">
        <v>335</v>
      </c>
    </row>
    <row r="114" spans="2:2" x14ac:dyDescent="0.45">
      <c r="B114" s="6" t="s">
        <v>336</v>
      </c>
    </row>
    <row r="115" spans="2:2" x14ac:dyDescent="0.45">
      <c r="B115" s="6" t="s">
        <v>337</v>
      </c>
    </row>
    <row r="116" spans="2:2" x14ac:dyDescent="0.45">
      <c r="B116" s="6" t="s">
        <v>338</v>
      </c>
    </row>
    <row r="117" spans="2:2" x14ac:dyDescent="0.45">
      <c r="B117" s="6" t="s">
        <v>339</v>
      </c>
    </row>
    <row r="118" spans="2:2" x14ac:dyDescent="0.45">
      <c r="B118" s="6" t="s">
        <v>340</v>
      </c>
    </row>
    <row r="122" spans="2:2" ht="17.649999999999999" x14ac:dyDescent="0.45">
      <c r="B122" s="4" t="s">
        <v>65</v>
      </c>
    </row>
    <row r="123" spans="2:2" x14ac:dyDescent="0.45">
      <c r="B123" s="5"/>
    </row>
    <row r="124" spans="2:2" x14ac:dyDescent="0.45">
      <c r="B124" s="6" t="s">
        <v>341</v>
      </c>
    </row>
    <row r="125" spans="2:2" x14ac:dyDescent="0.45">
      <c r="B125" s="6" t="s">
        <v>342</v>
      </c>
    </row>
    <row r="126" spans="2:2" x14ac:dyDescent="0.45">
      <c r="B126" s="6" t="s">
        <v>343</v>
      </c>
    </row>
    <row r="127" spans="2:2" x14ac:dyDescent="0.45">
      <c r="B127" s="6" t="s">
        <v>344</v>
      </c>
    </row>
    <row r="128" spans="2:2" x14ac:dyDescent="0.45">
      <c r="B128" s="6" t="s">
        <v>345</v>
      </c>
    </row>
    <row r="129" spans="2:2" x14ac:dyDescent="0.45">
      <c r="B129" s="6" t="s">
        <v>346</v>
      </c>
    </row>
    <row r="130" spans="2:2" x14ac:dyDescent="0.45">
      <c r="B130" s="6" t="s">
        <v>347</v>
      </c>
    </row>
    <row r="131" spans="2:2" x14ac:dyDescent="0.45">
      <c r="B131" s="6" t="s">
        <v>348</v>
      </c>
    </row>
    <row r="132" spans="2:2" x14ac:dyDescent="0.45">
      <c r="B132" s="6" t="s">
        <v>349</v>
      </c>
    </row>
    <row r="133" spans="2:2" x14ac:dyDescent="0.45">
      <c r="B133" s="6" t="s">
        <v>350</v>
      </c>
    </row>
    <row r="134" spans="2:2" x14ac:dyDescent="0.45">
      <c r="B134" s="6" t="s">
        <v>351</v>
      </c>
    </row>
    <row r="135" spans="2:2" x14ac:dyDescent="0.45">
      <c r="B135" s="6" t="s">
        <v>352</v>
      </c>
    </row>
    <row r="136" spans="2:2" x14ac:dyDescent="0.45">
      <c r="B136" s="6" t="s">
        <v>353</v>
      </c>
    </row>
    <row r="137" spans="2:2" x14ac:dyDescent="0.45">
      <c r="B137" s="6" t="s">
        <v>354</v>
      </c>
    </row>
    <row r="138" spans="2:2" x14ac:dyDescent="0.45">
      <c r="B138" s="6" t="s">
        <v>355</v>
      </c>
    </row>
    <row r="142" spans="2:2" ht="17.649999999999999" x14ac:dyDescent="0.45">
      <c r="B142" s="4" t="s">
        <v>66</v>
      </c>
    </row>
    <row r="143" spans="2:2" x14ac:dyDescent="0.45">
      <c r="B143" s="5"/>
    </row>
    <row r="144" spans="2:2" x14ac:dyDescent="0.45">
      <c r="B144" s="6" t="s">
        <v>356</v>
      </c>
    </row>
    <row r="145" spans="2:2" x14ac:dyDescent="0.45">
      <c r="B145" s="6" t="s">
        <v>357</v>
      </c>
    </row>
    <row r="146" spans="2:2" x14ac:dyDescent="0.45">
      <c r="B146" s="6" t="s">
        <v>358</v>
      </c>
    </row>
    <row r="147" spans="2:2" x14ac:dyDescent="0.45">
      <c r="B147" s="6" t="s">
        <v>359</v>
      </c>
    </row>
    <row r="148" spans="2:2" x14ac:dyDescent="0.45">
      <c r="B148" s="6" t="s">
        <v>360</v>
      </c>
    </row>
    <row r="149" spans="2:2" x14ac:dyDescent="0.45">
      <c r="B149" s="6" t="s">
        <v>361</v>
      </c>
    </row>
    <row r="150" spans="2:2" x14ac:dyDescent="0.45">
      <c r="B150" s="6" t="s">
        <v>362</v>
      </c>
    </row>
    <row r="151" spans="2:2" x14ac:dyDescent="0.45">
      <c r="B151" s="6" t="s">
        <v>363</v>
      </c>
    </row>
    <row r="152" spans="2:2" x14ac:dyDescent="0.45">
      <c r="B152" s="6" t="s">
        <v>364</v>
      </c>
    </row>
    <row r="153" spans="2:2" x14ac:dyDescent="0.45">
      <c r="B153" s="6" t="s">
        <v>365</v>
      </c>
    </row>
    <row r="154" spans="2:2" x14ac:dyDescent="0.45">
      <c r="B154" s="6" t="s">
        <v>366</v>
      </c>
    </row>
    <row r="155" spans="2:2" x14ac:dyDescent="0.45">
      <c r="B155" s="6" t="s">
        <v>367</v>
      </c>
    </row>
    <row r="156" spans="2:2" x14ac:dyDescent="0.45">
      <c r="B156" s="6" t="s">
        <v>368</v>
      </c>
    </row>
    <row r="157" spans="2:2" x14ac:dyDescent="0.45">
      <c r="B157" s="6" t="s">
        <v>369</v>
      </c>
    </row>
    <row r="158" spans="2:2" x14ac:dyDescent="0.45">
      <c r="B158" s="6" t="s">
        <v>370</v>
      </c>
    </row>
    <row r="162" spans="2:2" ht="17.649999999999999" x14ac:dyDescent="0.45">
      <c r="B162" s="4" t="s">
        <v>67</v>
      </c>
    </row>
    <row r="163" spans="2:2" x14ac:dyDescent="0.45">
      <c r="B163" s="5"/>
    </row>
    <row r="164" spans="2:2" x14ac:dyDescent="0.45">
      <c r="B164" s="6" t="s">
        <v>371</v>
      </c>
    </row>
    <row r="165" spans="2:2" x14ac:dyDescent="0.45">
      <c r="B165" s="6" t="s">
        <v>372</v>
      </c>
    </row>
    <row r="166" spans="2:2" x14ac:dyDescent="0.45">
      <c r="B166" s="6" t="s">
        <v>373</v>
      </c>
    </row>
    <row r="167" spans="2:2" x14ac:dyDescent="0.45">
      <c r="B167" s="6" t="s">
        <v>374</v>
      </c>
    </row>
    <row r="168" spans="2:2" x14ac:dyDescent="0.45">
      <c r="B168" s="6" t="s">
        <v>375</v>
      </c>
    </row>
    <row r="169" spans="2:2" x14ac:dyDescent="0.45">
      <c r="B169" s="6" t="s">
        <v>376</v>
      </c>
    </row>
    <row r="170" spans="2:2" x14ac:dyDescent="0.45">
      <c r="B170" s="6" t="s">
        <v>377</v>
      </c>
    </row>
    <row r="171" spans="2:2" x14ac:dyDescent="0.45">
      <c r="B171" s="6" t="s">
        <v>378</v>
      </c>
    </row>
    <row r="172" spans="2:2" x14ac:dyDescent="0.45">
      <c r="B172" s="6" t="s">
        <v>379</v>
      </c>
    </row>
    <row r="173" spans="2:2" x14ac:dyDescent="0.45">
      <c r="B173" s="6" t="s">
        <v>380</v>
      </c>
    </row>
    <row r="174" spans="2:2" x14ac:dyDescent="0.45">
      <c r="B174" s="6" t="s">
        <v>381</v>
      </c>
    </row>
    <row r="175" spans="2:2" x14ac:dyDescent="0.45">
      <c r="B175" s="6" t="s">
        <v>382</v>
      </c>
    </row>
    <row r="176" spans="2:2" x14ac:dyDescent="0.45">
      <c r="B176" s="6" t="s">
        <v>383</v>
      </c>
    </row>
    <row r="177" spans="2:2" x14ac:dyDescent="0.45">
      <c r="B177" s="6" t="s">
        <v>384</v>
      </c>
    </row>
    <row r="178" spans="2:2" x14ac:dyDescent="0.45">
      <c r="B178" s="6" t="s">
        <v>385</v>
      </c>
    </row>
    <row r="182" spans="2:2" ht="17.649999999999999" x14ac:dyDescent="0.45">
      <c r="B182" s="4" t="s">
        <v>68</v>
      </c>
    </row>
    <row r="183" spans="2:2" x14ac:dyDescent="0.45">
      <c r="B183" s="5"/>
    </row>
    <row r="184" spans="2:2" x14ac:dyDescent="0.45">
      <c r="B184" s="6" t="s">
        <v>386</v>
      </c>
    </row>
    <row r="185" spans="2:2" x14ac:dyDescent="0.45">
      <c r="B185" s="6" t="s">
        <v>387</v>
      </c>
    </row>
    <row r="186" spans="2:2" x14ac:dyDescent="0.45">
      <c r="B186" s="6" t="s">
        <v>388</v>
      </c>
    </row>
    <row r="187" spans="2:2" x14ac:dyDescent="0.45">
      <c r="B187" s="6" t="s">
        <v>389</v>
      </c>
    </row>
    <row r="188" spans="2:2" x14ac:dyDescent="0.45">
      <c r="B188" s="6" t="s">
        <v>390</v>
      </c>
    </row>
    <row r="189" spans="2:2" x14ac:dyDescent="0.45">
      <c r="B189" s="6" t="s">
        <v>391</v>
      </c>
    </row>
    <row r="190" spans="2:2" x14ac:dyDescent="0.45">
      <c r="B190" s="6" t="s">
        <v>392</v>
      </c>
    </row>
    <row r="191" spans="2:2" x14ac:dyDescent="0.45">
      <c r="B191" s="6" t="s">
        <v>393</v>
      </c>
    </row>
    <row r="192" spans="2:2" x14ac:dyDescent="0.45">
      <c r="B192" s="6" t="s">
        <v>394</v>
      </c>
    </row>
    <row r="193" spans="2:2" x14ac:dyDescent="0.45">
      <c r="B193" s="6" t="s">
        <v>395</v>
      </c>
    </row>
    <row r="194" spans="2:2" x14ac:dyDescent="0.45">
      <c r="B194" s="6" t="s">
        <v>396</v>
      </c>
    </row>
    <row r="195" spans="2:2" x14ac:dyDescent="0.45">
      <c r="B195" s="6" t="s">
        <v>397</v>
      </c>
    </row>
    <row r="196" spans="2:2" x14ac:dyDescent="0.45">
      <c r="B196" s="6" t="s">
        <v>398</v>
      </c>
    </row>
    <row r="197" spans="2:2" x14ac:dyDescent="0.45">
      <c r="B197" s="6" t="s">
        <v>399</v>
      </c>
    </row>
    <row r="199" spans="2:2" ht="17.649999999999999" x14ac:dyDescent="0.45">
      <c r="B199" s="4" t="s">
        <v>69</v>
      </c>
    </row>
    <row r="200" spans="2:2" x14ac:dyDescent="0.45">
      <c r="B200" s="5"/>
    </row>
    <row r="201" spans="2:2" x14ac:dyDescent="0.45">
      <c r="B201" s="6" t="s">
        <v>400</v>
      </c>
    </row>
    <row r="202" spans="2:2" x14ac:dyDescent="0.45">
      <c r="B202" s="6" t="s">
        <v>401</v>
      </c>
    </row>
    <row r="203" spans="2:2" x14ac:dyDescent="0.45">
      <c r="B203" s="6" t="s">
        <v>402</v>
      </c>
    </row>
    <row r="204" spans="2:2" x14ac:dyDescent="0.45">
      <c r="B204" s="6" t="s">
        <v>403</v>
      </c>
    </row>
    <row r="205" spans="2:2" x14ac:dyDescent="0.45">
      <c r="B205" s="6" t="s">
        <v>404</v>
      </c>
    </row>
    <row r="206" spans="2:2" x14ac:dyDescent="0.45">
      <c r="B206" s="6" t="s">
        <v>405</v>
      </c>
    </row>
    <row r="207" spans="2:2" x14ac:dyDescent="0.45">
      <c r="B207" s="6" t="s">
        <v>406</v>
      </c>
    </row>
    <row r="208" spans="2:2" x14ac:dyDescent="0.45">
      <c r="B208" s="6" t="s">
        <v>407</v>
      </c>
    </row>
    <row r="209" spans="2:2" x14ac:dyDescent="0.45">
      <c r="B209" s="6" t="s">
        <v>408</v>
      </c>
    </row>
    <row r="210" spans="2:2" x14ac:dyDescent="0.45">
      <c r="B210" s="6" t="s">
        <v>409</v>
      </c>
    </row>
    <row r="211" spans="2:2" x14ac:dyDescent="0.45">
      <c r="B211" s="6" t="s">
        <v>410</v>
      </c>
    </row>
    <row r="212" spans="2:2" x14ac:dyDescent="0.45">
      <c r="B212" s="6" t="s">
        <v>411</v>
      </c>
    </row>
    <row r="213" spans="2:2" x14ac:dyDescent="0.45">
      <c r="B213" s="6" t="s">
        <v>412</v>
      </c>
    </row>
    <row r="214" spans="2:2" x14ac:dyDescent="0.45">
      <c r="B214" s="6" t="s">
        <v>413</v>
      </c>
    </row>
    <row r="215" spans="2:2" x14ac:dyDescent="0.45">
      <c r="B215" s="6" t="s">
        <v>414</v>
      </c>
    </row>
    <row r="219" spans="2:2" ht="17.649999999999999" x14ac:dyDescent="0.45">
      <c r="B219" s="4" t="s">
        <v>415</v>
      </c>
    </row>
    <row r="220" spans="2:2" x14ac:dyDescent="0.45">
      <c r="B220" s="5"/>
    </row>
    <row r="221" spans="2:2" x14ac:dyDescent="0.45">
      <c r="B221" s="6" t="s">
        <v>416</v>
      </c>
    </row>
    <row r="222" spans="2:2" x14ac:dyDescent="0.45">
      <c r="B222" s="6" t="s">
        <v>417</v>
      </c>
    </row>
    <row r="223" spans="2:2" x14ac:dyDescent="0.45">
      <c r="B223" s="6" t="s">
        <v>418</v>
      </c>
    </row>
    <row r="224" spans="2:2" x14ac:dyDescent="0.45">
      <c r="B224" s="6" t="s">
        <v>419</v>
      </c>
    </row>
    <row r="225" spans="2:2" x14ac:dyDescent="0.45">
      <c r="B225" s="6" t="s">
        <v>420</v>
      </c>
    </row>
    <row r="226" spans="2:2" x14ac:dyDescent="0.45">
      <c r="B226" s="6" t="s">
        <v>421</v>
      </c>
    </row>
    <row r="227" spans="2:2" x14ac:dyDescent="0.45">
      <c r="B227" s="6" t="s">
        <v>422</v>
      </c>
    </row>
    <row r="228" spans="2:2" x14ac:dyDescent="0.45">
      <c r="B228" s="6" t="s">
        <v>423</v>
      </c>
    </row>
    <row r="229" spans="2:2" x14ac:dyDescent="0.45">
      <c r="B229" s="6" t="s">
        <v>424</v>
      </c>
    </row>
    <row r="230" spans="2:2" x14ac:dyDescent="0.45">
      <c r="B230" s="6" t="s">
        <v>425</v>
      </c>
    </row>
    <row r="231" spans="2:2" x14ac:dyDescent="0.45">
      <c r="B231" s="6" t="s">
        <v>426</v>
      </c>
    </row>
    <row r="232" spans="2:2" x14ac:dyDescent="0.45">
      <c r="B232" s="6" t="s">
        <v>427</v>
      </c>
    </row>
    <row r="233" spans="2:2" x14ac:dyDescent="0.45">
      <c r="B233" s="6" t="s">
        <v>428</v>
      </c>
    </row>
    <row r="234" spans="2:2" x14ac:dyDescent="0.45">
      <c r="B234" s="6" t="s">
        <v>429</v>
      </c>
    </row>
    <row r="235" spans="2:2" x14ac:dyDescent="0.45">
      <c r="B235" s="6" t="s">
        <v>430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5FB51-CCA8-4030-868B-A00812BE0327}">
  <dimension ref="B2:B64"/>
  <sheetViews>
    <sheetView topLeftCell="A38" zoomScaleNormal="100" workbookViewId="0">
      <selection activeCell="B14" sqref="B14:B16"/>
    </sheetView>
  </sheetViews>
  <sheetFormatPr defaultRowHeight="14.25" x14ac:dyDescent="0.45"/>
  <cols>
    <col min="1" max="1" width="3.86328125" customWidth="1"/>
  </cols>
  <sheetData>
    <row r="2" spans="2:2" ht="17.649999999999999" x14ac:dyDescent="0.45">
      <c r="B2" s="4" t="s">
        <v>60</v>
      </c>
    </row>
    <row r="3" spans="2:2" x14ac:dyDescent="0.45">
      <c r="B3" s="5"/>
    </row>
    <row r="4" spans="2:2" x14ac:dyDescent="0.45">
      <c r="B4" s="6" t="s">
        <v>228</v>
      </c>
    </row>
    <row r="5" spans="2:2" x14ac:dyDescent="0.45">
      <c r="B5" s="6" t="s">
        <v>229</v>
      </c>
    </row>
    <row r="7" spans="2:2" ht="17.649999999999999" x14ac:dyDescent="0.45">
      <c r="B7" s="4" t="s">
        <v>61</v>
      </c>
    </row>
    <row r="8" spans="2:2" x14ac:dyDescent="0.45">
      <c r="B8" s="5"/>
    </row>
    <row r="9" spans="2:2" x14ac:dyDescent="0.45">
      <c r="B9" s="6" t="s">
        <v>230</v>
      </c>
    </row>
    <row r="10" spans="2:2" x14ac:dyDescent="0.45">
      <c r="B10" s="6" t="s">
        <v>231</v>
      </c>
    </row>
    <row r="12" spans="2:2" ht="17.649999999999999" x14ac:dyDescent="0.45">
      <c r="B12" s="4" t="s">
        <v>232</v>
      </c>
    </row>
    <row r="13" spans="2:2" x14ac:dyDescent="0.45">
      <c r="B13" s="5"/>
    </row>
    <row r="14" spans="2:2" x14ac:dyDescent="0.45">
      <c r="B14" s="6" t="s">
        <v>233</v>
      </c>
    </row>
    <row r="15" spans="2:2" x14ac:dyDescent="0.45">
      <c r="B15" s="5"/>
    </row>
    <row r="16" spans="2:2" x14ac:dyDescent="0.45">
      <c r="B16" s="6" t="s">
        <v>234</v>
      </c>
    </row>
    <row r="18" spans="2:2" ht="17.649999999999999" x14ac:dyDescent="0.45">
      <c r="B18" s="4" t="s">
        <v>62</v>
      </c>
    </row>
    <row r="19" spans="2:2" x14ac:dyDescent="0.45">
      <c r="B19" s="5"/>
    </row>
    <row r="20" spans="2:2" x14ac:dyDescent="0.45">
      <c r="B20" s="6" t="s">
        <v>235</v>
      </c>
    </row>
    <row r="21" spans="2:2" x14ac:dyDescent="0.45">
      <c r="B21" s="5"/>
    </row>
    <row r="22" spans="2:2" x14ac:dyDescent="0.45">
      <c r="B22" s="6" t="s">
        <v>236</v>
      </c>
    </row>
    <row r="24" spans="2:2" ht="17.649999999999999" x14ac:dyDescent="0.45">
      <c r="B24" s="4" t="s">
        <v>63</v>
      </c>
    </row>
    <row r="25" spans="2:2" x14ac:dyDescent="0.45">
      <c r="B25" s="5"/>
    </row>
    <row r="26" spans="2:2" x14ac:dyDescent="0.45">
      <c r="B26" s="6" t="s">
        <v>237</v>
      </c>
    </row>
    <row r="27" spans="2:2" x14ac:dyDescent="0.45">
      <c r="B27" s="5"/>
    </row>
    <row r="28" spans="2:2" x14ac:dyDescent="0.45">
      <c r="B28" s="6" t="s">
        <v>238</v>
      </c>
    </row>
    <row r="30" spans="2:2" ht="17.649999999999999" x14ac:dyDescent="0.45">
      <c r="B30" s="4" t="s">
        <v>64</v>
      </c>
    </row>
    <row r="31" spans="2:2" x14ac:dyDescent="0.45">
      <c r="B31" s="5"/>
    </row>
    <row r="32" spans="2:2" x14ac:dyDescent="0.45">
      <c r="B32" s="6" t="s">
        <v>239</v>
      </c>
    </row>
    <row r="33" spans="2:2" x14ac:dyDescent="0.45">
      <c r="B33" s="5"/>
    </row>
    <row r="34" spans="2:2" x14ac:dyDescent="0.45">
      <c r="B34" s="6" t="s">
        <v>240</v>
      </c>
    </row>
    <row r="36" spans="2:2" ht="17.649999999999999" x14ac:dyDescent="0.45">
      <c r="B36" s="4" t="s">
        <v>65</v>
      </c>
    </row>
    <row r="37" spans="2:2" x14ac:dyDescent="0.45">
      <c r="B37" s="5"/>
    </row>
    <row r="38" spans="2:2" x14ac:dyDescent="0.45">
      <c r="B38" s="6" t="s">
        <v>241</v>
      </c>
    </row>
    <row r="39" spans="2:2" x14ac:dyDescent="0.45">
      <c r="B39" s="5"/>
    </row>
    <row r="40" spans="2:2" x14ac:dyDescent="0.45">
      <c r="B40" s="6" t="s">
        <v>242</v>
      </c>
    </row>
    <row r="42" spans="2:2" ht="17.649999999999999" x14ac:dyDescent="0.45">
      <c r="B42" s="4" t="s">
        <v>66</v>
      </c>
    </row>
    <row r="43" spans="2:2" x14ac:dyDescent="0.45">
      <c r="B43" s="5"/>
    </row>
    <row r="44" spans="2:2" x14ac:dyDescent="0.45">
      <c r="B44" s="6" t="s">
        <v>243</v>
      </c>
    </row>
    <row r="45" spans="2:2" x14ac:dyDescent="0.45">
      <c r="B45" s="5"/>
    </row>
    <row r="46" spans="2:2" x14ac:dyDescent="0.45">
      <c r="B46" s="6" t="s">
        <v>244</v>
      </c>
    </row>
    <row r="48" spans="2:2" ht="17.649999999999999" x14ac:dyDescent="0.45">
      <c r="B48" s="4" t="s">
        <v>67</v>
      </c>
    </row>
    <row r="49" spans="2:2" x14ac:dyDescent="0.45">
      <c r="B49" s="5"/>
    </row>
    <row r="50" spans="2:2" x14ac:dyDescent="0.45">
      <c r="B50" s="6" t="s">
        <v>245</v>
      </c>
    </row>
    <row r="51" spans="2:2" x14ac:dyDescent="0.45">
      <c r="B51" s="5"/>
    </row>
    <row r="52" spans="2:2" x14ac:dyDescent="0.45">
      <c r="B52" s="6" t="s">
        <v>246</v>
      </c>
    </row>
    <row r="54" spans="2:2" ht="17.649999999999999" x14ac:dyDescent="0.45">
      <c r="B54" s="4" t="s">
        <v>68</v>
      </c>
    </row>
    <row r="55" spans="2:2" x14ac:dyDescent="0.45">
      <c r="B55" s="5"/>
    </row>
    <row r="56" spans="2:2" x14ac:dyDescent="0.45">
      <c r="B56" s="6" t="s">
        <v>247</v>
      </c>
    </row>
    <row r="57" spans="2:2" x14ac:dyDescent="0.45">
      <c r="B57" s="5"/>
    </row>
    <row r="58" spans="2:2" x14ac:dyDescent="0.45">
      <c r="B58" s="6" t="s">
        <v>248</v>
      </c>
    </row>
    <row r="60" spans="2:2" ht="17.649999999999999" x14ac:dyDescent="0.45">
      <c r="B60" s="4" t="s">
        <v>69</v>
      </c>
    </row>
    <row r="61" spans="2:2" x14ac:dyDescent="0.45">
      <c r="B61" s="5"/>
    </row>
    <row r="62" spans="2:2" x14ac:dyDescent="0.45">
      <c r="B62" s="6" t="s">
        <v>249</v>
      </c>
    </row>
    <row r="63" spans="2:2" x14ac:dyDescent="0.45">
      <c r="B63" s="5"/>
    </row>
    <row r="64" spans="2:2" x14ac:dyDescent="0.45">
      <c r="B64" s="6" t="s">
        <v>250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EF56A-9F28-4A15-9407-CEF947428BBB}">
  <dimension ref="B2:H18"/>
  <sheetViews>
    <sheetView zoomScale="175" zoomScaleNormal="175" workbookViewId="0">
      <selection activeCell="G14" sqref="G14"/>
    </sheetView>
  </sheetViews>
  <sheetFormatPr defaultRowHeight="14.25" x14ac:dyDescent="0.45"/>
  <cols>
    <col min="2" max="2" width="6.06640625" bestFit="1" customWidth="1"/>
    <col min="3" max="3" width="6.46484375" bestFit="1" customWidth="1"/>
    <col min="4" max="4" width="5.796875" bestFit="1" customWidth="1"/>
    <col min="5" max="5" width="9.3984375" bestFit="1" customWidth="1"/>
    <col min="6" max="6" width="18.46484375" bestFit="1" customWidth="1"/>
    <col min="7" max="7" width="11.3984375" customWidth="1"/>
    <col min="8" max="8" width="12.33203125" bestFit="1" customWidth="1"/>
  </cols>
  <sheetData>
    <row r="2" spans="2:8" x14ac:dyDescent="0.45">
      <c r="B2" t="s">
        <v>437</v>
      </c>
      <c r="C2" t="s">
        <v>438</v>
      </c>
      <c r="D2" t="s">
        <v>436</v>
      </c>
      <c r="E2" t="s">
        <v>432</v>
      </c>
    </row>
    <row r="3" spans="2:8" x14ac:dyDescent="0.45">
      <c r="B3">
        <v>1</v>
      </c>
      <c r="C3" t="s">
        <v>439</v>
      </c>
      <c r="D3">
        <v>35333</v>
      </c>
      <c r="E3" t="s">
        <v>434</v>
      </c>
    </row>
    <row r="4" spans="2:8" x14ac:dyDescent="0.45">
      <c r="B4">
        <v>2</v>
      </c>
      <c r="C4" t="s">
        <v>439</v>
      </c>
      <c r="D4">
        <v>41345</v>
      </c>
      <c r="E4" t="s">
        <v>433</v>
      </c>
    </row>
    <row r="5" spans="2:8" x14ac:dyDescent="0.45">
      <c r="B5">
        <v>3</v>
      </c>
      <c r="C5" t="s">
        <v>440</v>
      </c>
      <c r="D5">
        <v>26601</v>
      </c>
      <c r="E5" t="s">
        <v>445</v>
      </c>
    </row>
    <row r="6" spans="2:8" x14ac:dyDescent="0.45">
      <c r="B6">
        <v>4</v>
      </c>
      <c r="C6" t="s">
        <v>441</v>
      </c>
      <c r="D6">
        <v>34369</v>
      </c>
      <c r="E6" t="s">
        <v>446</v>
      </c>
    </row>
    <row r="7" spans="2:8" x14ac:dyDescent="0.45">
      <c r="B7">
        <v>5</v>
      </c>
      <c r="C7" t="s">
        <v>442</v>
      </c>
      <c r="D7">
        <v>12104</v>
      </c>
      <c r="E7" t="s">
        <v>447</v>
      </c>
    </row>
    <row r="8" spans="2:8" x14ac:dyDescent="0.45">
      <c r="B8">
        <v>6</v>
      </c>
      <c r="C8" t="s">
        <v>442</v>
      </c>
      <c r="D8">
        <v>48124</v>
      </c>
      <c r="E8" t="s">
        <v>448</v>
      </c>
    </row>
    <row r="9" spans="2:8" x14ac:dyDescent="0.45">
      <c r="B9">
        <v>7</v>
      </c>
      <c r="C9" t="s">
        <v>441</v>
      </c>
      <c r="D9">
        <v>10824</v>
      </c>
      <c r="E9" t="s">
        <v>449</v>
      </c>
    </row>
    <row r="10" spans="2:8" x14ac:dyDescent="0.45">
      <c r="B10">
        <v>8</v>
      </c>
      <c r="C10" t="s">
        <v>439</v>
      </c>
      <c r="D10">
        <v>17183</v>
      </c>
      <c r="E10" t="s">
        <v>450</v>
      </c>
    </row>
    <row r="11" spans="2:8" x14ac:dyDescent="0.45">
      <c r="B11">
        <v>9</v>
      </c>
      <c r="C11" t="s">
        <v>443</v>
      </c>
      <c r="D11">
        <v>11818</v>
      </c>
      <c r="E11" t="s">
        <v>451</v>
      </c>
    </row>
    <row r="12" spans="2:8" x14ac:dyDescent="0.45">
      <c r="B12">
        <v>10</v>
      </c>
      <c r="C12" t="s">
        <v>444</v>
      </c>
      <c r="D12">
        <v>47131</v>
      </c>
      <c r="E12" t="s">
        <v>452</v>
      </c>
    </row>
    <row r="14" spans="2:8" x14ac:dyDescent="0.45">
      <c r="G14" t="s">
        <v>81</v>
      </c>
      <c r="H14">
        <v>8</v>
      </c>
    </row>
    <row r="15" spans="2:8" x14ac:dyDescent="0.45">
      <c r="G15" t="s">
        <v>82</v>
      </c>
      <c r="H15" t="s">
        <v>455</v>
      </c>
    </row>
    <row r="16" spans="2:8" x14ac:dyDescent="0.45">
      <c r="F16" t="s">
        <v>454</v>
      </c>
      <c r="G16" t="s">
        <v>453</v>
      </c>
      <c r="H16" t="s">
        <v>432</v>
      </c>
    </row>
    <row r="18" spans="8:8" x14ac:dyDescent="0.45">
      <c r="H18" t="str">
        <f>VLOOKUP(H14,B2:E12,4,0)</f>
        <v>Kota</v>
      </c>
    </row>
  </sheetData>
  <pageMargins left="0.7" right="0.7" top="0.75" bottom="0.75" header="0.3" footer="0.3"/>
  <pageSetup paperSize="9" orientation="portrait" horizontalDpi="4294967293"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B7B3A-72F3-4DC4-BB3E-B81F4F284931}">
  <dimension ref="A1:I1048574"/>
  <sheetViews>
    <sheetView zoomScale="190" zoomScaleNormal="190" workbookViewId="0">
      <selection activeCell="F6" sqref="F6"/>
    </sheetView>
  </sheetViews>
  <sheetFormatPr defaultRowHeight="14.25" x14ac:dyDescent="0.45"/>
  <sheetData>
    <row r="1" spans="1:9" x14ac:dyDescent="0.45">
      <c r="A1">
        <v>1</v>
      </c>
      <c r="B1">
        <v>2</v>
      </c>
      <c r="C1">
        <v>3</v>
      </c>
      <c r="D1">
        <v>4</v>
      </c>
      <c r="E1">
        <v>5</v>
      </c>
      <c r="F1">
        <v>6</v>
      </c>
    </row>
    <row r="2" spans="1:9" x14ac:dyDescent="0.45">
      <c r="B2" t="s">
        <v>76</v>
      </c>
      <c r="F2" s="8"/>
    </row>
    <row r="3" spans="1:9" x14ac:dyDescent="0.45">
      <c r="D3" s="8"/>
      <c r="I3">
        <f>COLUMN()</f>
        <v>9</v>
      </c>
    </row>
    <row r="4" spans="1:9" x14ac:dyDescent="0.45">
      <c r="B4">
        <f>ROW(H6)</f>
        <v>6</v>
      </c>
      <c r="C4">
        <f>ROW()</f>
        <v>4</v>
      </c>
      <c r="H4" s="3"/>
    </row>
    <row r="6" spans="1:9" x14ac:dyDescent="0.45">
      <c r="B6" t="s">
        <v>77</v>
      </c>
      <c r="C6">
        <f>ROWS(F6:F9)</f>
        <v>4</v>
      </c>
      <c r="F6" s="10"/>
      <c r="G6" s="10"/>
      <c r="H6" s="10"/>
    </row>
    <row r="7" spans="1:9" x14ac:dyDescent="0.45">
      <c r="C7">
        <f>ROWS(F6:H9)</f>
        <v>4</v>
      </c>
      <c r="F7" s="10"/>
      <c r="G7" s="10"/>
      <c r="H7" s="10"/>
    </row>
    <row r="8" spans="1:9" x14ac:dyDescent="0.45">
      <c r="F8" s="10"/>
      <c r="G8" s="10"/>
      <c r="H8" s="10"/>
    </row>
    <row r="9" spans="1:9" x14ac:dyDescent="0.45">
      <c r="F9" s="10"/>
      <c r="G9" s="10"/>
      <c r="H9" s="10"/>
    </row>
    <row r="10" spans="1:9" x14ac:dyDescent="0.45">
      <c r="B10" t="s">
        <v>78</v>
      </c>
      <c r="C10">
        <f>COLUMN(H4)</f>
        <v>8</v>
      </c>
    </row>
    <row r="11" spans="1:9" x14ac:dyDescent="0.45">
      <c r="B11" t="s">
        <v>79</v>
      </c>
    </row>
    <row r="13" spans="1:9" x14ac:dyDescent="0.45">
      <c r="B13">
        <f>COLUMNS(F6:F9)</f>
        <v>1</v>
      </c>
    </row>
    <row r="14" spans="1:9" x14ac:dyDescent="0.45">
      <c r="B14">
        <f>COLUMNS(F6:H9)</f>
        <v>3</v>
      </c>
    </row>
    <row r="15" spans="1:9" x14ac:dyDescent="0.45">
      <c r="B15">
        <f>COLUMNS(F6:H6)</f>
        <v>3</v>
      </c>
    </row>
    <row r="1048574" spans="7:7" x14ac:dyDescent="0.45">
      <c r="G1048574">
        <f>ROW()</f>
        <v>1048574</v>
      </c>
    </row>
  </sheetData>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4222-E707-4743-B1FB-B093E3BB432D}">
  <dimension ref="B2:N52"/>
  <sheetViews>
    <sheetView topLeftCell="A19" zoomScale="160" zoomScaleNormal="160" workbookViewId="0">
      <selection activeCell="D33" sqref="D33"/>
    </sheetView>
  </sheetViews>
  <sheetFormatPr defaultRowHeight="14.25" x14ac:dyDescent="0.45"/>
  <cols>
    <col min="2" max="2" width="18.19921875" bestFit="1" customWidth="1"/>
    <col min="3" max="3" width="12.19921875" bestFit="1" customWidth="1"/>
    <col min="4" max="4" width="12.33203125" bestFit="1" customWidth="1"/>
    <col min="5" max="5" width="14.46484375" bestFit="1" customWidth="1"/>
  </cols>
  <sheetData>
    <row r="2" spans="2:11" x14ac:dyDescent="0.45">
      <c r="B2" s="11" t="s">
        <v>456</v>
      </c>
      <c r="C2" s="11"/>
      <c r="D2" s="11"/>
      <c r="E2" s="11"/>
      <c r="F2" s="11"/>
      <c r="G2" s="11"/>
      <c r="H2" s="11"/>
      <c r="I2" s="11"/>
      <c r="J2" s="11"/>
      <c r="K2" s="11"/>
    </row>
    <row r="3" spans="2:11" x14ac:dyDescent="0.45">
      <c r="B3" s="11"/>
      <c r="C3" s="11"/>
      <c r="D3" s="11"/>
      <c r="E3" s="11"/>
      <c r="F3" s="11"/>
      <c r="G3" s="11"/>
      <c r="H3" s="11"/>
      <c r="I3" s="11"/>
      <c r="J3" s="11"/>
      <c r="K3" s="11"/>
    </row>
    <row r="4" spans="2:11" x14ac:dyDescent="0.45">
      <c r="B4" s="11"/>
      <c r="C4" s="11"/>
      <c r="D4" s="11"/>
      <c r="E4" s="11"/>
      <c r="F4" s="11"/>
      <c r="G4" s="11"/>
      <c r="H4" s="11"/>
      <c r="I4" s="11"/>
      <c r="J4" s="11"/>
      <c r="K4" s="11"/>
    </row>
    <row r="5" spans="2:11" x14ac:dyDescent="0.45">
      <c r="B5" s="11"/>
      <c r="C5" s="11"/>
      <c r="D5" s="11"/>
      <c r="E5" s="11"/>
      <c r="F5" s="11"/>
      <c r="G5" s="11"/>
      <c r="H5" s="11"/>
      <c r="I5" s="11"/>
      <c r="J5" s="11"/>
      <c r="K5" s="11"/>
    </row>
    <row r="6" spans="2:11" x14ac:dyDescent="0.45">
      <c r="B6" s="11"/>
      <c r="C6" s="11"/>
      <c r="D6" s="11"/>
      <c r="E6" s="11"/>
      <c r="F6" s="11"/>
      <c r="G6" s="11"/>
      <c r="H6" s="11"/>
      <c r="I6" s="11"/>
      <c r="J6" s="11"/>
      <c r="K6" s="11"/>
    </row>
    <row r="8" spans="2:11" x14ac:dyDescent="0.45">
      <c r="B8" t="s">
        <v>81</v>
      </c>
      <c r="C8" t="s">
        <v>165</v>
      </c>
    </row>
    <row r="9" spans="2:11" x14ac:dyDescent="0.45">
      <c r="B9" t="s">
        <v>82</v>
      </c>
      <c r="C9" t="s">
        <v>455</v>
      </c>
    </row>
    <row r="10" spans="2:11" x14ac:dyDescent="0.45">
      <c r="B10" t="s">
        <v>457</v>
      </c>
      <c r="C10">
        <v>2</v>
      </c>
    </row>
    <row r="13" spans="2:11" x14ac:dyDescent="0.45">
      <c r="B13" t="str">
        <f>VLOOKUP(C8,Dataset!A1:M501,2,0)</f>
        <v>Weightlifting</v>
      </c>
    </row>
    <row r="15" spans="2:11" x14ac:dyDescent="0.45">
      <c r="B15" s="11" t="s">
        <v>229</v>
      </c>
      <c r="C15" s="11"/>
      <c r="D15" s="11"/>
      <c r="E15" s="11"/>
      <c r="F15" s="11"/>
      <c r="G15" s="11"/>
      <c r="H15" s="11"/>
      <c r="I15" s="11"/>
      <c r="J15" s="11"/>
      <c r="K15" s="11"/>
    </row>
    <row r="16" spans="2:11" x14ac:dyDescent="0.45">
      <c r="B16" s="11"/>
      <c r="C16" s="11"/>
      <c r="D16" s="11"/>
      <c r="E16" s="11"/>
      <c r="F16" s="11"/>
      <c r="G16" s="11"/>
      <c r="H16" s="11"/>
      <c r="I16" s="11"/>
      <c r="J16" s="11"/>
      <c r="K16" s="11"/>
    </row>
    <row r="17" spans="2:14" x14ac:dyDescent="0.45">
      <c r="B17" s="11"/>
      <c r="C17" s="11"/>
      <c r="D17" s="11"/>
      <c r="E17" s="11"/>
      <c r="F17" s="11"/>
      <c r="G17" s="11"/>
      <c r="H17" s="11"/>
      <c r="I17" s="11"/>
      <c r="J17" s="11"/>
      <c r="K17" s="11"/>
    </row>
    <row r="18" spans="2:14" x14ac:dyDescent="0.45">
      <c r="B18" s="11"/>
      <c r="C18" s="11"/>
      <c r="D18" s="11"/>
      <c r="E18" s="11"/>
      <c r="F18" s="11"/>
      <c r="G18" s="11"/>
      <c r="H18" s="11"/>
      <c r="I18" s="11"/>
      <c r="J18" s="11"/>
      <c r="K18" s="11"/>
    </row>
    <row r="19" spans="2:14" x14ac:dyDescent="0.45">
      <c r="B19" s="11"/>
      <c r="C19" s="11"/>
      <c r="D19" s="11"/>
      <c r="E19" s="11"/>
      <c r="F19" s="11"/>
      <c r="G19" s="11"/>
      <c r="H19" s="11"/>
      <c r="I19" s="11"/>
      <c r="J19" s="11"/>
      <c r="K19" s="11"/>
    </row>
    <row r="21" spans="2:14" x14ac:dyDescent="0.45">
      <c r="B21" t="s">
        <v>81</v>
      </c>
      <c r="C21" t="s">
        <v>173</v>
      </c>
    </row>
    <row r="22" spans="2:14" x14ac:dyDescent="0.45">
      <c r="B22" t="s">
        <v>82</v>
      </c>
    </row>
    <row r="23" spans="2:14" x14ac:dyDescent="0.45">
      <c r="B23" t="s">
        <v>457</v>
      </c>
      <c r="C23">
        <v>10</v>
      </c>
      <c r="E23" t="s">
        <v>90</v>
      </c>
    </row>
    <row r="25" spans="2:14" x14ac:dyDescent="0.45">
      <c r="B25" s="3">
        <f>VLOOKUP(C21,Dataset!A1:J501,10,0)</f>
        <v>60.75</v>
      </c>
      <c r="E25" t="s">
        <v>91</v>
      </c>
    </row>
    <row r="27" spans="2:14" x14ac:dyDescent="0.45">
      <c r="B27">
        <f>COLUMNS(Dataset!A1:J1)</f>
        <v>10</v>
      </c>
      <c r="E27" t="s">
        <v>458</v>
      </c>
    </row>
    <row r="29" spans="2:14" x14ac:dyDescent="0.45">
      <c r="B29" s="3">
        <f>VLOOKUP(C21,Dataset!A1:J501,COLUMNS(Dataset!A473:J473),0)</f>
        <v>60.75</v>
      </c>
      <c r="C29" s="3">
        <f>VLOOKUP(C21,Dataset!A1:K501,COLUMNS(Dataset!A1:K1),0)</f>
        <v>174.77</v>
      </c>
    </row>
    <row r="31" spans="2:14" x14ac:dyDescent="0.45">
      <c r="B31" cm="1">
        <f t="array" ref="B31:C31">VLOOKUP(C21,Dataset!A1:K501,{10,11},0)</f>
        <v>60.75</v>
      </c>
      <c r="C31">
        <v>174.77</v>
      </c>
      <c r="E31" t="s">
        <v>90</v>
      </c>
      <c r="F31" t="s">
        <v>91</v>
      </c>
      <c r="M31" t="s">
        <v>459</v>
      </c>
      <c r="N31" t="s">
        <v>78</v>
      </c>
    </row>
    <row r="33" spans="2:14" x14ac:dyDescent="0.45">
      <c r="B33" cm="1">
        <f t="array" ref="B33:D33">VLOOKUP(C21,Dataset!A1:K501,{10,3,11},0)</f>
        <v>60.75</v>
      </c>
      <c r="C33" t="str">
        <v>Canada</v>
      </c>
      <c r="D33">
        <v>174.77</v>
      </c>
    </row>
    <row r="37" spans="2:14" x14ac:dyDescent="0.45">
      <c r="B37" t="s">
        <v>81</v>
      </c>
      <c r="C37" t="s">
        <v>460</v>
      </c>
    </row>
    <row r="38" spans="2:14" x14ac:dyDescent="0.45">
      <c r="B38" t="s">
        <v>82</v>
      </c>
      <c r="G38" t="s">
        <v>470</v>
      </c>
      <c r="I38" t="s">
        <v>470</v>
      </c>
      <c r="L38" t="s">
        <v>470</v>
      </c>
      <c r="N38" t="s">
        <v>471</v>
      </c>
    </row>
    <row r="39" spans="2:14" x14ac:dyDescent="0.45">
      <c r="B39" t="s">
        <v>457</v>
      </c>
      <c r="G39" s="3"/>
      <c r="H39" s="3"/>
      <c r="I39" s="3"/>
      <c r="J39" s="3"/>
      <c r="L39" s="3">
        <v>100</v>
      </c>
      <c r="M39" s="3"/>
      <c r="N39" s="3">
        <v>1</v>
      </c>
    </row>
    <row r="40" spans="2:14" x14ac:dyDescent="0.45">
      <c r="G40" s="3"/>
      <c r="H40" s="3"/>
      <c r="I40" s="3"/>
      <c r="J40" s="3"/>
      <c r="L40" s="3">
        <v>500</v>
      </c>
      <c r="M40" s="3"/>
      <c r="N40" s="3">
        <v>2</v>
      </c>
    </row>
    <row r="41" spans="2:14" x14ac:dyDescent="0.45">
      <c r="B41" t="e">
        <f>VLOOKUP(Vlookup!C37,Dataset!A1:M501,10,0)</f>
        <v>#N/A</v>
      </c>
      <c r="G41" s="3"/>
      <c r="H41" s="3"/>
      <c r="I41" s="3"/>
      <c r="J41" s="3"/>
      <c r="L41" s="3">
        <v>400</v>
      </c>
      <c r="M41" s="3"/>
      <c r="N41" s="3">
        <v>3</v>
      </c>
    </row>
    <row r="42" spans="2:14" x14ac:dyDescent="0.45">
      <c r="G42" s="3"/>
      <c r="H42" s="3"/>
      <c r="I42" s="3"/>
      <c r="J42" s="3"/>
      <c r="L42" s="3"/>
      <c r="M42" s="3"/>
      <c r="N42" s="3">
        <v>4</v>
      </c>
    </row>
    <row r="43" spans="2:14" x14ac:dyDescent="0.45">
      <c r="G43" s="3"/>
      <c r="H43" s="3"/>
      <c r="I43" s="3"/>
      <c r="J43" s="3"/>
      <c r="L43" s="3"/>
      <c r="M43" s="3"/>
      <c r="N43" s="3">
        <v>5</v>
      </c>
    </row>
    <row r="44" spans="2:14" x14ac:dyDescent="0.45">
      <c r="B44" t="s">
        <v>461</v>
      </c>
      <c r="D44" t="s">
        <v>464</v>
      </c>
      <c r="E44" t="s">
        <v>462</v>
      </c>
      <c r="G44" s="3"/>
      <c r="H44" s="3"/>
      <c r="I44" s="3"/>
      <c r="J44" s="3"/>
      <c r="L44" s="3"/>
      <c r="M44" s="3"/>
      <c r="N44" s="3">
        <v>6</v>
      </c>
    </row>
    <row r="45" spans="2:14" x14ac:dyDescent="0.45">
      <c r="D45" t="s">
        <v>463</v>
      </c>
      <c r="E45" t="s">
        <v>465</v>
      </c>
      <c r="G45" s="3"/>
      <c r="H45" s="3"/>
      <c r="I45" s="3"/>
      <c r="J45" s="3"/>
      <c r="L45" s="3"/>
      <c r="M45" s="3"/>
      <c r="N45" s="3">
        <v>7</v>
      </c>
    </row>
    <row r="46" spans="2:14" x14ac:dyDescent="0.45">
      <c r="D46" t="s">
        <v>466</v>
      </c>
      <c r="E46" t="s">
        <v>467</v>
      </c>
      <c r="G46" s="3"/>
      <c r="H46" s="3"/>
      <c r="I46" s="3"/>
      <c r="J46" s="3"/>
      <c r="L46" s="3"/>
      <c r="M46" s="3"/>
      <c r="N46" s="3">
        <v>8</v>
      </c>
    </row>
    <row r="48" spans="2:14" x14ac:dyDescent="0.45">
      <c r="B48" t="s">
        <v>435</v>
      </c>
    </row>
    <row r="49" spans="2:7" x14ac:dyDescent="0.45">
      <c r="B49" t="s">
        <v>468</v>
      </c>
      <c r="G49" t="s">
        <v>431</v>
      </c>
    </row>
    <row r="50" spans="2:7" x14ac:dyDescent="0.45">
      <c r="B50" t="s">
        <v>469</v>
      </c>
    </row>
    <row r="51" spans="2:7" x14ac:dyDescent="0.45">
      <c r="B51" t="s">
        <v>472</v>
      </c>
    </row>
    <row r="52" spans="2:7" x14ac:dyDescent="0.45">
      <c r="B52" t="s">
        <v>473</v>
      </c>
    </row>
  </sheetData>
  <mergeCells count="2">
    <mergeCell ref="B2:K6"/>
    <mergeCell ref="B15:K19"/>
  </mergeCells>
  <pageMargins left="0.7" right="0.7" top="0.75" bottom="0.75" header="0.3" footer="0.3"/>
  <pageSetup paperSize="9" orientation="portrait" horizontalDpi="4294967293"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0AB33-8341-4CAE-AE19-D3C82D92E47D}">
  <dimension ref="B2:K32"/>
  <sheetViews>
    <sheetView topLeftCell="A16" zoomScale="190" zoomScaleNormal="190" workbookViewId="0">
      <selection activeCell="J24" sqref="J24"/>
    </sheetView>
  </sheetViews>
  <sheetFormatPr defaultRowHeight="14.25" x14ac:dyDescent="0.45"/>
  <cols>
    <col min="2" max="2" width="15.6640625" bestFit="1" customWidth="1"/>
    <col min="3" max="3" width="12.33203125" bestFit="1" customWidth="1"/>
  </cols>
  <sheetData>
    <row r="2" spans="2:11" x14ac:dyDescent="0.45">
      <c r="B2" s="11" t="s">
        <v>475</v>
      </c>
      <c r="C2" s="11"/>
      <c r="D2" s="11"/>
      <c r="E2" s="11"/>
      <c r="F2" s="11"/>
      <c r="G2" s="11"/>
      <c r="H2" s="11"/>
      <c r="I2" s="11"/>
      <c r="J2" s="11"/>
      <c r="K2" s="11"/>
    </row>
    <row r="3" spans="2:11" x14ac:dyDescent="0.45">
      <c r="B3" s="11"/>
      <c r="C3" s="11"/>
      <c r="D3" s="11"/>
      <c r="E3" s="11"/>
      <c r="F3" s="11"/>
      <c r="G3" s="11"/>
      <c r="H3" s="11"/>
      <c r="I3" s="11"/>
      <c r="J3" s="11"/>
      <c r="K3" s="11"/>
    </row>
    <row r="4" spans="2:11" x14ac:dyDescent="0.45">
      <c r="B4" s="11"/>
      <c r="C4" s="11"/>
      <c r="D4" s="11"/>
      <c r="E4" s="11"/>
      <c r="F4" s="11"/>
      <c r="G4" s="11"/>
      <c r="H4" s="11"/>
      <c r="I4" s="11"/>
      <c r="J4" s="11"/>
      <c r="K4" s="11"/>
    </row>
    <row r="5" spans="2:11" x14ac:dyDescent="0.45">
      <c r="B5" s="11"/>
      <c r="C5" s="11"/>
      <c r="D5" s="11"/>
      <c r="E5" s="11"/>
      <c r="F5" s="11"/>
      <c r="G5" s="11"/>
      <c r="H5" s="11"/>
      <c r="I5" s="11"/>
      <c r="J5" s="11"/>
      <c r="K5" s="11"/>
    </row>
    <row r="6" spans="2:11" x14ac:dyDescent="0.45">
      <c r="B6" s="11"/>
      <c r="C6" s="11"/>
      <c r="D6" s="11"/>
      <c r="E6" s="11"/>
      <c r="F6" s="11"/>
      <c r="G6" s="11"/>
      <c r="H6" s="11"/>
      <c r="I6" s="11"/>
      <c r="J6" s="11"/>
      <c r="K6" s="11"/>
    </row>
    <row r="7" spans="2:11" x14ac:dyDescent="0.45">
      <c r="B7" s="6"/>
    </row>
    <row r="8" spans="2:11" x14ac:dyDescent="0.45">
      <c r="B8" t="s">
        <v>81</v>
      </c>
      <c r="C8" t="s">
        <v>219</v>
      </c>
    </row>
    <row r="9" spans="2:11" x14ac:dyDescent="0.45">
      <c r="B9" t="s">
        <v>82</v>
      </c>
      <c r="C9" t="s">
        <v>455</v>
      </c>
    </row>
    <row r="10" spans="2:11" x14ac:dyDescent="0.45">
      <c r="B10" t="s">
        <v>474</v>
      </c>
      <c r="C10">
        <v>3</v>
      </c>
    </row>
    <row r="11" spans="2:11" x14ac:dyDescent="0.45">
      <c r="B11" s="6"/>
    </row>
    <row r="12" spans="2:11" x14ac:dyDescent="0.45">
      <c r="B12" s="6" t="str">
        <f>HLOOKUP(C8,Horiztonal_Dataset!A1:SG13,3,0)</f>
        <v>Japan</v>
      </c>
    </row>
    <row r="13" spans="2:11" x14ac:dyDescent="0.45">
      <c r="B13" s="6"/>
    </row>
    <row r="14" spans="2:11" x14ac:dyDescent="0.45">
      <c r="B14" s="11" t="s">
        <v>231</v>
      </c>
      <c r="C14" s="11"/>
      <c r="D14" s="11"/>
      <c r="E14" s="11"/>
      <c r="F14" s="11"/>
      <c r="G14" s="11"/>
      <c r="H14" s="11"/>
      <c r="I14" s="11"/>
      <c r="J14" s="11"/>
      <c r="K14" s="11"/>
    </row>
    <row r="15" spans="2:11" x14ac:dyDescent="0.45">
      <c r="B15" s="11"/>
      <c r="C15" s="11"/>
      <c r="D15" s="11"/>
      <c r="E15" s="11"/>
      <c r="F15" s="11"/>
      <c r="G15" s="11"/>
      <c r="H15" s="11"/>
      <c r="I15" s="11"/>
      <c r="J15" s="11"/>
      <c r="K15" s="11"/>
    </row>
    <row r="16" spans="2:11" x14ac:dyDescent="0.45">
      <c r="B16" s="11"/>
      <c r="C16" s="11"/>
      <c r="D16" s="11"/>
      <c r="E16" s="11"/>
      <c r="F16" s="11"/>
      <c r="G16" s="11"/>
      <c r="H16" s="11"/>
      <c r="I16" s="11"/>
      <c r="J16" s="11"/>
      <c r="K16" s="11"/>
    </row>
    <row r="17" spans="2:11" x14ac:dyDescent="0.45">
      <c r="B17" s="11"/>
      <c r="C17" s="11"/>
      <c r="D17" s="11"/>
      <c r="E17" s="11"/>
      <c r="F17" s="11"/>
      <c r="G17" s="11"/>
      <c r="H17" s="11"/>
      <c r="I17" s="11"/>
      <c r="J17" s="11"/>
      <c r="K17" s="11"/>
    </row>
    <row r="18" spans="2:11" x14ac:dyDescent="0.45">
      <c r="B18" s="11"/>
      <c r="C18" s="11"/>
      <c r="D18" s="11"/>
      <c r="E18" s="11"/>
      <c r="F18" s="11"/>
      <c r="G18" s="11"/>
      <c r="H18" s="11"/>
      <c r="I18" s="11"/>
      <c r="J18" s="11"/>
      <c r="K18" s="11"/>
    </row>
    <row r="20" spans="2:11" x14ac:dyDescent="0.45">
      <c r="B20" t="s">
        <v>81</v>
      </c>
      <c r="C20" t="s">
        <v>222</v>
      </c>
    </row>
    <row r="21" spans="2:11" x14ac:dyDescent="0.45">
      <c r="B21" t="s">
        <v>82</v>
      </c>
      <c r="C21" t="s">
        <v>476</v>
      </c>
    </row>
    <row r="22" spans="2:11" x14ac:dyDescent="0.45">
      <c r="B22" t="s">
        <v>474</v>
      </c>
      <c r="C22">
        <v>4</v>
      </c>
    </row>
    <row r="24" spans="2:11" x14ac:dyDescent="0.45">
      <c r="B24">
        <f>ROWS(Horiztonal_Dataset!A1:A4)</f>
        <v>4</v>
      </c>
    </row>
    <row r="25" spans="2:11" x14ac:dyDescent="0.45">
      <c r="B25" t="str">
        <f>HLOOKUP(C20,Horiztonal_Dataset!A1:SG13,4,0)</f>
        <v>Female</v>
      </c>
    </row>
    <row r="26" spans="2:11" x14ac:dyDescent="0.45">
      <c r="B26" t="str">
        <f>HLOOKUP(C20,Horiztonal_Dataset!A1:SG13,ROWS(Horiztonal_Dataset!RW1:RW4),0)</f>
        <v>Female</v>
      </c>
    </row>
    <row r="28" spans="2:11" x14ac:dyDescent="0.45">
      <c r="B28" t="s">
        <v>435</v>
      </c>
    </row>
    <row r="29" spans="2:11" x14ac:dyDescent="0.45">
      <c r="B29" t="s">
        <v>477</v>
      </c>
    </row>
    <row r="30" spans="2:11" x14ac:dyDescent="0.45">
      <c r="B30" t="s">
        <v>469</v>
      </c>
    </row>
    <row r="31" spans="2:11" x14ac:dyDescent="0.45">
      <c r="B31" t="s">
        <v>478</v>
      </c>
    </row>
    <row r="32" spans="2:11" x14ac:dyDescent="0.45">
      <c r="B32" t="s">
        <v>473</v>
      </c>
    </row>
  </sheetData>
  <mergeCells count="2">
    <mergeCell ref="B2:K6"/>
    <mergeCell ref="B14:K18"/>
  </mergeCells>
  <pageMargins left="0.7" right="0.7" top="0.75" bottom="0.75" header="0.3" footer="0.3"/>
  <pageSetup paperSize="9" orientation="portrait" horizontalDpi="4294967293"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2C9B1-CC3B-4A4D-A4E9-D877F56C0E58}">
  <dimension ref="A1:X127"/>
  <sheetViews>
    <sheetView zoomScale="115" zoomScaleNormal="115" workbookViewId="0">
      <selection activeCell="D2" sqref="D2:M11"/>
    </sheetView>
  </sheetViews>
  <sheetFormatPr defaultRowHeight="14.25" x14ac:dyDescent="0.45"/>
  <cols>
    <col min="1" max="3" width="10.46484375" bestFit="1" customWidth="1"/>
    <col min="4" max="4" width="11.3984375" bestFit="1" customWidth="1"/>
    <col min="5" max="5" width="10.06640625" bestFit="1" customWidth="1"/>
    <col min="6" max="6" width="5.6640625" bestFit="1" customWidth="1"/>
    <col min="7" max="7" width="11.9296875" bestFit="1" customWidth="1"/>
    <col min="8" max="8" width="2.73046875" customWidth="1"/>
    <col min="9" max="12" width="2.73046875" bestFit="1" customWidth="1"/>
    <col min="13" max="13" width="3.73046875" bestFit="1" customWidth="1"/>
    <col min="19" max="19" width="15.53125" bestFit="1" customWidth="1"/>
  </cols>
  <sheetData>
    <row r="1" spans="2:24" x14ac:dyDescent="0.45">
      <c r="D1" s="3">
        <v>1</v>
      </c>
      <c r="E1" s="3">
        <v>2</v>
      </c>
      <c r="F1" s="3">
        <v>3</v>
      </c>
      <c r="G1" s="3">
        <v>4</v>
      </c>
      <c r="H1" s="3">
        <v>5</v>
      </c>
      <c r="I1" s="3">
        <v>6</v>
      </c>
      <c r="J1" s="3">
        <v>7</v>
      </c>
      <c r="K1" s="3">
        <v>8</v>
      </c>
      <c r="L1" s="3">
        <v>9</v>
      </c>
      <c r="M1" s="3">
        <v>10</v>
      </c>
    </row>
    <row r="2" spans="2:24" x14ac:dyDescent="0.45">
      <c r="B2" t="s">
        <v>73</v>
      </c>
      <c r="C2" s="3">
        <v>1</v>
      </c>
      <c r="D2">
        <v>74</v>
      </c>
      <c r="E2">
        <v>22</v>
      </c>
      <c r="F2">
        <v>91</v>
      </c>
      <c r="G2">
        <v>83</v>
      </c>
      <c r="H2">
        <v>55</v>
      </c>
      <c r="I2">
        <v>29</v>
      </c>
      <c r="J2">
        <v>76</v>
      </c>
      <c r="K2">
        <v>46</v>
      </c>
      <c r="L2">
        <v>41</v>
      </c>
      <c r="M2">
        <v>94</v>
      </c>
    </row>
    <row r="3" spans="2:24" x14ac:dyDescent="0.45">
      <c r="C3" s="3">
        <v>2</v>
      </c>
      <c r="D3">
        <v>76</v>
      </c>
      <c r="E3">
        <v>77</v>
      </c>
      <c r="F3">
        <v>45</v>
      </c>
      <c r="G3">
        <v>29</v>
      </c>
      <c r="H3">
        <v>92</v>
      </c>
      <c r="I3">
        <v>32</v>
      </c>
      <c r="J3">
        <v>43</v>
      </c>
      <c r="K3">
        <v>86</v>
      </c>
      <c r="L3">
        <v>95</v>
      </c>
      <c r="M3">
        <v>60</v>
      </c>
    </row>
    <row r="4" spans="2:24" x14ac:dyDescent="0.45">
      <c r="C4" s="3">
        <v>3</v>
      </c>
      <c r="D4">
        <v>43</v>
      </c>
      <c r="E4">
        <v>63</v>
      </c>
      <c r="F4">
        <v>44</v>
      </c>
      <c r="G4">
        <v>18</v>
      </c>
      <c r="H4">
        <v>71</v>
      </c>
      <c r="I4">
        <v>65</v>
      </c>
      <c r="J4">
        <v>42</v>
      </c>
      <c r="K4">
        <v>74</v>
      </c>
      <c r="L4">
        <v>63</v>
      </c>
      <c r="M4">
        <v>36</v>
      </c>
      <c r="P4" t="s">
        <v>479</v>
      </c>
    </row>
    <row r="5" spans="2:24" x14ac:dyDescent="0.45">
      <c r="C5" s="3">
        <v>4</v>
      </c>
      <c r="D5">
        <v>84</v>
      </c>
      <c r="E5">
        <v>89</v>
      </c>
      <c r="F5">
        <v>70</v>
      </c>
      <c r="G5">
        <v>28</v>
      </c>
      <c r="H5">
        <v>37</v>
      </c>
      <c r="I5">
        <v>57</v>
      </c>
      <c r="J5">
        <v>61</v>
      </c>
      <c r="K5">
        <v>20</v>
      </c>
      <c r="L5">
        <v>50</v>
      </c>
      <c r="M5">
        <v>91</v>
      </c>
    </row>
    <row r="6" spans="2:24" x14ac:dyDescent="0.45">
      <c r="C6" s="3">
        <v>5</v>
      </c>
      <c r="D6">
        <v>40</v>
      </c>
      <c r="E6">
        <v>64</v>
      </c>
      <c r="F6" s="3">
        <v>92</v>
      </c>
      <c r="G6">
        <v>26</v>
      </c>
      <c r="H6">
        <v>73</v>
      </c>
      <c r="I6">
        <v>83</v>
      </c>
      <c r="J6">
        <v>62</v>
      </c>
      <c r="K6">
        <v>74</v>
      </c>
      <c r="L6">
        <v>84</v>
      </c>
      <c r="M6">
        <v>79</v>
      </c>
      <c r="P6">
        <f>INDEX(D2:M11,5,3)</f>
        <v>92</v>
      </c>
    </row>
    <row r="7" spans="2:24" x14ac:dyDescent="0.45">
      <c r="C7" s="3">
        <v>6</v>
      </c>
      <c r="D7">
        <v>74</v>
      </c>
      <c r="E7">
        <v>93</v>
      </c>
      <c r="F7">
        <v>92</v>
      </c>
      <c r="G7">
        <v>95</v>
      </c>
      <c r="H7">
        <v>35</v>
      </c>
      <c r="I7">
        <v>93</v>
      </c>
      <c r="J7">
        <v>40</v>
      </c>
      <c r="K7">
        <v>68</v>
      </c>
      <c r="L7">
        <v>99</v>
      </c>
      <c r="M7">
        <v>37</v>
      </c>
    </row>
    <row r="8" spans="2:24" x14ac:dyDescent="0.45">
      <c r="C8" s="3">
        <v>7</v>
      </c>
      <c r="D8">
        <v>30</v>
      </c>
      <c r="E8">
        <v>33</v>
      </c>
      <c r="F8">
        <v>28</v>
      </c>
      <c r="G8">
        <v>39</v>
      </c>
      <c r="H8">
        <v>12</v>
      </c>
      <c r="I8">
        <v>98</v>
      </c>
      <c r="J8">
        <v>31</v>
      </c>
      <c r="K8">
        <v>85</v>
      </c>
      <c r="L8">
        <v>99</v>
      </c>
      <c r="M8">
        <v>90</v>
      </c>
    </row>
    <row r="9" spans="2:24" x14ac:dyDescent="0.45">
      <c r="C9" s="3">
        <v>8</v>
      </c>
      <c r="D9">
        <v>15</v>
      </c>
      <c r="E9">
        <v>81</v>
      </c>
      <c r="F9">
        <v>56</v>
      </c>
      <c r="G9">
        <v>47</v>
      </c>
      <c r="H9">
        <v>23</v>
      </c>
      <c r="I9">
        <v>67</v>
      </c>
      <c r="J9">
        <v>28</v>
      </c>
      <c r="K9">
        <v>72</v>
      </c>
      <c r="L9">
        <v>32</v>
      </c>
      <c r="M9">
        <v>26</v>
      </c>
    </row>
    <row r="10" spans="2:24" x14ac:dyDescent="0.45">
      <c r="C10" s="3">
        <v>9</v>
      </c>
      <c r="D10">
        <v>31</v>
      </c>
      <c r="E10">
        <v>89</v>
      </c>
      <c r="F10">
        <v>74</v>
      </c>
      <c r="G10">
        <v>53</v>
      </c>
      <c r="H10">
        <v>20</v>
      </c>
      <c r="I10">
        <v>97</v>
      </c>
      <c r="J10">
        <v>28</v>
      </c>
      <c r="K10">
        <v>61</v>
      </c>
      <c r="L10">
        <v>66</v>
      </c>
      <c r="M10">
        <v>100</v>
      </c>
    </row>
    <row r="11" spans="2:24" x14ac:dyDescent="0.45">
      <c r="C11" s="3">
        <v>10</v>
      </c>
      <c r="D11">
        <v>95</v>
      </c>
      <c r="E11">
        <v>43</v>
      </c>
      <c r="F11">
        <v>52</v>
      </c>
      <c r="G11">
        <v>96</v>
      </c>
      <c r="H11">
        <v>53</v>
      </c>
      <c r="I11">
        <v>21</v>
      </c>
      <c r="J11">
        <v>89</v>
      </c>
      <c r="K11">
        <v>31</v>
      </c>
      <c r="L11">
        <v>18</v>
      </c>
      <c r="M11">
        <v>57</v>
      </c>
    </row>
    <row r="13" spans="2:24" x14ac:dyDescent="0.45">
      <c r="O13" t="s">
        <v>121</v>
      </c>
      <c r="P13" t="s">
        <v>147</v>
      </c>
      <c r="Q13" t="s">
        <v>113</v>
      </c>
      <c r="R13" t="s">
        <v>131</v>
      </c>
      <c r="S13" t="s">
        <v>142</v>
      </c>
      <c r="T13" t="s">
        <v>108</v>
      </c>
      <c r="U13" t="s">
        <v>95</v>
      </c>
      <c r="V13" t="s">
        <v>102</v>
      </c>
      <c r="W13" t="s">
        <v>129</v>
      </c>
      <c r="X13" t="s">
        <v>145</v>
      </c>
    </row>
    <row r="14" spans="2:24" x14ac:dyDescent="0.45">
      <c r="B14" t="s">
        <v>74</v>
      </c>
      <c r="C14" t="s">
        <v>121</v>
      </c>
    </row>
    <row r="15" spans="2:24" x14ac:dyDescent="0.45">
      <c r="C15" t="s">
        <v>147</v>
      </c>
      <c r="O15">
        <f>MATCH("UK",C14:C23,0)</f>
        <v>6</v>
      </c>
    </row>
    <row r="16" spans="2:24" x14ac:dyDescent="0.45">
      <c r="C16" t="s">
        <v>113</v>
      </c>
    </row>
    <row r="17" spans="2:19" x14ac:dyDescent="0.45">
      <c r="C17" t="s">
        <v>131</v>
      </c>
    </row>
    <row r="18" spans="2:19" x14ac:dyDescent="0.45">
      <c r="C18" t="s">
        <v>142</v>
      </c>
      <c r="O18">
        <f>MATCH("China",O13:X13,0)</f>
        <v>8</v>
      </c>
    </row>
    <row r="19" spans="2:19" x14ac:dyDescent="0.45">
      <c r="C19" t="s">
        <v>108</v>
      </c>
    </row>
    <row r="20" spans="2:19" x14ac:dyDescent="0.45">
      <c r="C20" t="s">
        <v>95</v>
      </c>
    </row>
    <row r="21" spans="2:19" x14ac:dyDescent="0.45">
      <c r="C21" t="s">
        <v>102</v>
      </c>
    </row>
    <row r="22" spans="2:19" x14ac:dyDescent="0.45">
      <c r="C22" t="s">
        <v>129</v>
      </c>
    </row>
    <row r="23" spans="2:19" x14ac:dyDescent="0.45">
      <c r="C23" t="s">
        <v>145</v>
      </c>
    </row>
    <row r="27" spans="2:19" x14ac:dyDescent="0.45">
      <c r="B27">
        <v>69.819999999999993</v>
      </c>
      <c r="D27" t="str">
        <f>INDEX(Dataset!A1:M501,MATCH('Index Match'!B27,Dataset!J1:J501,0),1)</f>
        <v>Emma Garcia</v>
      </c>
    </row>
    <row r="28" spans="2:19" x14ac:dyDescent="0.45">
      <c r="S28" t="str" cm="1">
        <f t="array" ref="S28:S127">_xlfn.UNIQUE(Dataset!A2:A501)</f>
        <v>Emma Brown</v>
      </c>
    </row>
    <row r="29" spans="2:19" x14ac:dyDescent="0.45">
      <c r="D29" t="s">
        <v>90</v>
      </c>
      <c r="S29" t="str">
        <v>Emma Davis</v>
      </c>
    </row>
    <row r="30" spans="2:19" x14ac:dyDescent="0.45">
      <c r="D30" t="s">
        <v>143</v>
      </c>
      <c r="E30">
        <f>INDEX(Dataset!A1:M501,MATCH('Index Match'!D30,Dataset!A1:A501,0),MATCH('Index Match'!D29,Dataset!A1:M1,0))</f>
        <v>66.91</v>
      </c>
      <c r="S30" t="str">
        <v>Emma Garcia</v>
      </c>
    </row>
    <row r="31" spans="2:19" x14ac:dyDescent="0.45">
      <c r="S31" t="str">
        <v>Emma Johnson</v>
      </c>
    </row>
    <row r="32" spans="2:19" x14ac:dyDescent="0.45">
      <c r="C32" t="s">
        <v>227</v>
      </c>
      <c r="D32" t="s">
        <v>73</v>
      </c>
      <c r="E32" t="s">
        <v>480</v>
      </c>
      <c r="S32" t="str">
        <v>Emma Jones</v>
      </c>
    </row>
    <row r="33" spans="1:19" x14ac:dyDescent="0.45">
      <c r="E33" t="s">
        <v>481</v>
      </c>
      <c r="F33" t="s">
        <v>74</v>
      </c>
      <c r="G33" t="s">
        <v>483</v>
      </c>
      <c r="H33">
        <f>MATCH(D30,Dataset!A1:A501,0)</f>
        <v>78</v>
      </c>
      <c r="S33" t="str">
        <v>Emma Martinez</v>
      </c>
    </row>
    <row r="34" spans="1:19" x14ac:dyDescent="0.45">
      <c r="G34" t="s">
        <v>484</v>
      </c>
      <c r="S34" t="str">
        <v>Emma Miller</v>
      </c>
    </row>
    <row r="35" spans="1:19" x14ac:dyDescent="0.45">
      <c r="G35" t="s">
        <v>485</v>
      </c>
      <c r="S35" t="str">
        <v>Emma Rodriguez</v>
      </c>
    </row>
    <row r="36" spans="1:19" x14ac:dyDescent="0.45">
      <c r="E36" t="s">
        <v>482</v>
      </c>
      <c r="G36" t="s">
        <v>483</v>
      </c>
      <c r="H36">
        <f>MATCH(D29,Dataset!A1:M1,0)</f>
        <v>10</v>
      </c>
      <c r="S36" t="str">
        <v>Emma Smith</v>
      </c>
    </row>
    <row r="37" spans="1:19" x14ac:dyDescent="0.45">
      <c r="G37" t="s">
        <v>484</v>
      </c>
      <c r="S37" t="str">
        <v>Emma Williams</v>
      </c>
    </row>
    <row r="38" spans="1:19" x14ac:dyDescent="0.45">
      <c r="G38" t="s">
        <v>485</v>
      </c>
      <c r="S38" t="str">
        <v>Ethan Brown</v>
      </c>
    </row>
    <row r="39" spans="1:19" x14ac:dyDescent="0.45">
      <c r="S39" t="str">
        <v>Ethan Davis</v>
      </c>
    </row>
    <row r="40" spans="1:19" x14ac:dyDescent="0.45">
      <c r="S40" t="str">
        <v>Ethan Garcia</v>
      </c>
    </row>
    <row r="41" spans="1:19" x14ac:dyDescent="0.45">
      <c r="S41" t="str">
        <v>Ethan Johnson</v>
      </c>
    </row>
    <row r="42" spans="1:19" x14ac:dyDescent="0.45">
      <c r="D42" t="s">
        <v>486</v>
      </c>
      <c r="E42" t="s">
        <v>490</v>
      </c>
      <c r="F42" t="s">
        <v>487</v>
      </c>
      <c r="G42" t="s">
        <v>488</v>
      </c>
      <c r="H42" t="s">
        <v>489</v>
      </c>
      <c r="S42" t="str">
        <v>Ethan Jones</v>
      </c>
    </row>
    <row r="43" spans="1:19" x14ac:dyDescent="0.45">
      <c r="A43">
        <v>1</v>
      </c>
      <c r="B43" t="s">
        <v>486</v>
      </c>
      <c r="D43">
        <v>1</v>
      </c>
      <c r="E43">
        <v>2</v>
      </c>
      <c r="F43">
        <v>3</v>
      </c>
      <c r="G43">
        <v>4</v>
      </c>
      <c r="H43">
        <v>5</v>
      </c>
      <c r="S43" t="str">
        <v>Ethan Martinez</v>
      </c>
    </row>
    <row r="44" spans="1:19" x14ac:dyDescent="0.45">
      <c r="A44">
        <v>2</v>
      </c>
      <c r="B44" t="s">
        <v>490</v>
      </c>
      <c r="S44" t="str">
        <v>Ethan Miller</v>
      </c>
    </row>
    <row r="45" spans="1:19" x14ac:dyDescent="0.45">
      <c r="A45">
        <v>3</v>
      </c>
      <c r="B45" t="s">
        <v>487</v>
      </c>
      <c r="S45" t="str">
        <v>Ethan Rodriguez</v>
      </c>
    </row>
    <row r="46" spans="1:19" x14ac:dyDescent="0.45">
      <c r="A46">
        <v>4</v>
      </c>
      <c r="B46" t="s">
        <v>488</v>
      </c>
      <c r="S46" t="str">
        <v>Ethan Smith</v>
      </c>
    </row>
    <row r="47" spans="1:19" x14ac:dyDescent="0.45">
      <c r="A47">
        <v>5</v>
      </c>
      <c r="B47" t="s">
        <v>489</v>
      </c>
      <c r="S47" t="str">
        <v>Ethan Williams</v>
      </c>
    </row>
    <row r="48" spans="1:19" x14ac:dyDescent="0.45">
      <c r="S48" t="str">
        <v>Isabella Brown</v>
      </c>
    </row>
    <row r="49" spans="19:19" x14ac:dyDescent="0.45">
      <c r="S49" t="str">
        <v>Isabella Davis</v>
      </c>
    </row>
    <row r="50" spans="19:19" x14ac:dyDescent="0.45">
      <c r="S50" t="str">
        <v>Isabella Garcia</v>
      </c>
    </row>
    <row r="51" spans="19:19" x14ac:dyDescent="0.45">
      <c r="S51" t="str">
        <v>Isabella Johnson</v>
      </c>
    </row>
    <row r="52" spans="19:19" x14ac:dyDescent="0.45">
      <c r="S52" t="str">
        <v>Isabella Jones</v>
      </c>
    </row>
    <row r="53" spans="19:19" x14ac:dyDescent="0.45">
      <c r="S53" t="str">
        <v>Isabella Martinez</v>
      </c>
    </row>
    <row r="54" spans="19:19" x14ac:dyDescent="0.45">
      <c r="S54" t="str">
        <v>Isabella Miller</v>
      </c>
    </row>
    <row r="55" spans="19:19" x14ac:dyDescent="0.45">
      <c r="S55" t="str">
        <v>Isabella Rodriguez</v>
      </c>
    </row>
    <row r="56" spans="19:19" x14ac:dyDescent="0.45">
      <c r="S56" t="str">
        <v>Isabella Smith</v>
      </c>
    </row>
    <row r="57" spans="19:19" x14ac:dyDescent="0.45">
      <c r="S57" t="str">
        <v>Isabella Williams</v>
      </c>
    </row>
    <row r="58" spans="19:19" x14ac:dyDescent="0.45">
      <c r="S58" t="str">
        <v>James Brown</v>
      </c>
    </row>
    <row r="59" spans="19:19" x14ac:dyDescent="0.45">
      <c r="S59" t="str">
        <v>James Davis</v>
      </c>
    </row>
    <row r="60" spans="19:19" x14ac:dyDescent="0.45">
      <c r="S60" t="str">
        <v>James Garcia</v>
      </c>
    </row>
    <row r="61" spans="19:19" x14ac:dyDescent="0.45">
      <c r="S61" t="str">
        <v>James Johnson</v>
      </c>
    </row>
    <row r="62" spans="19:19" x14ac:dyDescent="0.45">
      <c r="S62" t="str">
        <v>James Jones</v>
      </c>
    </row>
    <row r="63" spans="19:19" x14ac:dyDescent="0.45">
      <c r="S63" t="str">
        <v>James Martinez</v>
      </c>
    </row>
    <row r="64" spans="19:19" x14ac:dyDescent="0.45">
      <c r="S64" t="str">
        <v>James Miller</v>
      </c>
    </row>
    <row r="65" spans="19:19" x14ac:dyDescent="0.45">
      <c r="S65" t="str">
        <v>James Rodriguez</v>
      </c>
    </row>
    <row r="66" spans="19:19" x14ac:dyDescent="0.45">
      <c r="S66" t="str">
        <v>James Smith</v>
      </c>
    </row>
    <row r="67" spans="19:19" x14ac:dyDescent="0.45">
      <c r="S67" t="str">
        <v>James Williams</v>
      </c>
    </row>
    <row r="68" spans="19:19" x14ac:dyDescent="0.45">
      <c r="S68" t="str">
        <v>John Brown</v>
      </c>
    </row>
    <row r="69" spans="19:19" x14ac:dyDescent="0.45">
      <c r="S69" t="str">
        <v>John Davis</v>
      </c>
    </row>
    <row r="70" spans="19:19" x14ac:dyDescent="0.45">
      <c r="S70" t="str">
        <v>John Garcia</v>
      </c>
    </row>
    <row r="71" spans="19:19" x14ac:dyDescent="0.45">
      <c r="S71" t="str">
        <v>John Johnson</v>
      </c>
    </row>
    <row r="72" spans="19:19" x14ac:dyDescent="0.45">
      <c r="S72" t="str">
        <v>John Jones</v>
      </c>
    </row>
    <row r="73" spans="19:19" x14ac:dyDescent="0.45">
      <c r="S73" t="str">
        <v>John Martinez</v>
      </c>
    </row>
    <row r="74" spans="19:19" x14ac:dyDescent="0.45">
      <c r="S74" t="str">
        <v>John Miller</v>
      </c>
    </row>
    <row r="75" spans="19:19" x14ac:dyDescent="0.45">
      <c r="S75" t="str">
        <v>John Rodriguez</v>
      </c>
    </row>
    <row r="76" spans="19:19" x14ac:dyDescent="0.45">
      <c r="S76" t="str">
        <v>John Smith</v>
      </c>
    </row>
    <row r="77" spans="19:19" x14ac:dyDescent="0.45">
      <c r="S77" t="str">
        <v>John Williams</v>
      </c>
    </row>
    <row r="78" spans="19:19" x14ac:dyDescent="0.45">
      <c r="S78" t="str">
        <v>Liam Brown</v>
      </c>
    </row>
    <row r="79" spans="19:19" x14ac:dyDescent="0.45">
      <c r="S79" t="str">
        <v>Liam Davis</v>
      </c>
    </row>
    <row r="80" spans="19:19" x14ac:dyDescent="0.45">
      <c r="S80" t="str">
        <v>Liam Garcia</v>
      </c>
    </row>
    <row r="81" spans="19:19" x14ac:dyDescent="0.45">
      <c r="S81" t="str">
        <v>Liam Johnson</v>
      </c>
    </row>
    <row r="82" spans="19:19" x14ac:dyDescent="0.45">
      <c r="S82" t="str">
        <v>Liam Jones</v>
      </c>
    </row>
    <row r="83" spans="19:19" x14ac:dyDescent="0.45">
      <c r="S83" t="str">
        <v>Liam Martinez</v>
      </c>
    </row>
    <row r="84" spans="19:19" x14ac:dyDescent="0.45">
      <c r="S84" t="str">
        <v>Liam Miller</v>
      </c>
    </row>
    <row r="85" spans="19:19" x14ac:dyDescent="0.45">
      <c r="S85" t="str">
        <v>Liam Rodriguez</v>
      </c>
    </row>
    <row r="86" spans="19:19" x14ac:dyDescent="0.45">
      <c r="S86" t="str">
        <v>Liam Smith</v>
      </c>
    </row>
    <row r="87" spans="19:19" x14ac:dyDescent="0.45">
      <c r="S87" t="str">
        <v>Liam Williams</v>
      </c>
    </row>
    <row r="88" spans="19:19" x14ac:dyDescent="0.45">
      <c r="S88" t="str">
        <v>Mia Brown</v>
      </c>
    </row>
    <row r="89" spans="19:19" x14ac:dyDescent="0.45">
      <c r="S89" t="str">
        <v>Mia Davis</v>
      </c>
    </row>
    <row r="90" spans="19:19" x14ac:dyDescent="0.45">
      <c r="S90" t="str">
        <v>Mia Garcia</v>
      </c>
    </row>
    <row r="91" spans="19:19" x14ac:dyDescent="0.45">
      <c r="S91" t="str">
        <v>Mia Johnson</v>
      </c>
    </row>
    <row r="92" spans="19:19" x14ac:dyDescent="0.45">
      <c r="S92" t="str">
        <v>Mia Jones</v>
      </c>
    </row>
    <row r="93" spans="19:19" x14ac:dyDescent="0.45">
      <c r="S93" t="str">
        <v>Mia Martinez</v>
      </c>
    </row>
    <row r="94" spans="19:19" x14ac:dyDescent="0.45">
      <c r="S94" t="str">
        <v>Mia Miller</v>
      </c>
    </row>
    <row r="95" spans="19:19" x14ac:dyDescent="0.45">
      <c r="S95" t="str">
        <v>Mia Rodriguez</v>
      </c>
    </row>
    <row r="96" spans="19:19" x14ac:dyDescent="0.45">
      <c r="S96" t="str">
        <v>Mia Smith</v>
      </c>
    </row>
    <row r="97" spans="19:19" x14ac:dyDescent="0.45">
      <c r="S97" t="str">
        <v>Mia Williams</v>
      </c>
    </row>
    <row r="98" spans="19:19" x14ac:dyDescent="0.45">
      <c r="S98" t="str">
        <v>Noah Brown</v>
      </c>
    </row>
    <row r="99" spans="19:19" x14ac:dyDescent="0.45">
      <c r="S99" t="str">
        <v>Noah Davis</v>
      </c>
    </row>
    <row r="100" spans="19:19" x14ac:dyDescent="0.45">
      <c r="S100" t="str">
        <v>Noah Garcia</v>
      </c>
    </row>
    <row r="101" spans="19:19" x14ac:dyDescent="0.45">
      <c r="S101" t="str">
        <v>Noah Johnson</v>
      </c>
    </row>
    <row r="102" spans="19:19" x14ac:dyDescent="0.45">
      <c r="S102" t="str">
        <v>Noah Jones</v>
      </c>
    </row>
    <row r="103" spans="19:19" x14ac:dyDescent="0.45">
      <c r="S103" t="str">
        <v>Noah Martinez</v>
      </c>
    </row>
    <row r="104" spans="19:19" x14ac:dyDescent="0.45">
      <c r="S104" t="str">
        <v>Noah Miller</v>
      </c>
    </row>
    <row r="105" spans="19:19" x14ac:dyDescent="0.45">
      <c r="S105" t="str">
        <v>Noah Rodriguez</v>
      </c>
    </row>
    <row r="106" spans="19:19" x14ac:dyDescent="0.45">
      <c r="S106" t="str">
        <v>Noah Smith</v>
      </c>
    </row>
    <row r="107" spans="19:19" x14ac:dyDescent="0.45">
      <c r="S107" t="str">
        <v>Noah Williams</v>
      </c>
    </row>
    <row r="108" spans="19:19" x14ac:dyDescent="0.45">
      <c r="S108" t="str">
        <v>Olivia Brown</v>
      </c>
    </row>
    <row r="109" spans="19:19" x14ac:dyDescent="0.45">
      <c r="S109" t="str">
        <v>Olivia Davis</v>
      </c>
    </row>
    <row r="110" spans="19:19" x14ac:dyDescent="0.45">
      <c r="S110" t="str">
        <v>Olivia Garcia</v>
      </c>
    </row>
    <row r="111" spans="19:19" x14ac:dyDescent="0.45">
      <c r="S111" t="str">
        <v>Olivia Johnson</v>
      </c>
    </row>
    <row r="112" spans="19:19" x14ac:dyDescent="0.45">
      <c r="S112" t="str">
        <v>Olivia Jones</v>
      </c>
    </row>
    <row r="113" spans="19:19" x14ac:dyDescent="0.45">
      <c r="S113" t="str">
        <v>Olivia Martinez</v>
      </c>
    </row>
    <row r="114" spans="19:19" x14ac:dyDescent="0.45">
      <c r="S114" t="str">
        <v>Olivia Miller</v>
      </c>
    </row>
    <row r="115" spans="19:19" x14ac:dyDescent="0.45">
      <c r="S115" t="str">
        <v>Olivia Rodriguez</v>
      </c>
    </row>
    <row r="116" spans="19:19" x14ac:dyDescent="0.45">
      <c r="S116" t="str">
        <v>Olivia Smith</v>
      </c>
    </row>
    <row r="117" spans="19:19" x14ac:dyDescent="0.45">
      <c r="S117" t="str">
        <v>Olivia Williams</v>
      </c>
    </row>
    <row r="118" spans="19:19" x14ac:dyDescent="0.45">
      <c r="S118" t="str">
        <v>Sophia Brown</v>
      </c>
    </row>
    <row r="119" spans="19:19" x14ac:dyDescent="0.45">
      <c r="S119" t="str">
        <v>Sophia Davis</v>
      </c>
    </row>
    <row r="120" spans="19:19" x14ac:dyDescent="0.45">
      <c r="S120" t="str">
        <v>Sophia Garcia</v>
      </c>
    </row>
    <row r="121" spans="19:19" x14ac:dyDescent="0.45">
      <c r="S121" t="str">
        <v>Sophia Johnson</v>
      </c>
    </row>
    <row r="122" spans="19:19" x14ac:dyDescent="0.45">
      <c r="S122" t="str">
        <v>Sophia Jones</v>
      </c>
    </row>
    <row r="123" spans="19:19" x14ac:dyDescent="0.45">
      <c r="S123" t="str">
        <v>Sophia Martinez</v>
      </c>
    </row>
    <row r="124" spans="19:19" x14ac:dyDescent="0.45">
      <c r="S124" t="str">
        <v>Sophia Miller</v>
      </c>
    </row>
    <row r="125" spans="19:19" x14ac:dyDescent="0.45">
      <c r="S125" t="str">
        <v>Sophia Rodriguez</v>
      </c>
    </row>
    <row r="126" spans="19:19" x14ac:dyDescent="0.45">
      <c r="S126" t="str">
        <v>Sophia Smith</v>
      </c>
    </row>
    <row r="127" spans="19:19" x14ac:dyDescent="0.45">
      <c r="S127" t="str">
        <v>Sophia Williams</v>
      </c>
    </row>
  </sheetData>
  <dataValidations count="1">
    <dataValidation type="list" allowBlank="1" showInputMessage="1" showErrorMessage="1" sqref="D30" xr:uid="{4F012217-912C-418D-ABBD-F8328EDA62B2}">
      <formula1>$S$28:$S$124</formula1>
    </dataValidation>
  </dataValidations>
  <pageMargins left="0.7" right="0.7" top="0.75" bottom="0.75" header="0.3" footer="0.3"/>
  <pageSetup paperSize="9" orientation="portrait" horizontalDpi="4294967293"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1DAA5937-F2E8-464D-8254-B7C90D679A4A}">
          <x14:formula1>
            <xm:f>Dataset!$A$1:$M$1</xm:f>
          </x14:formula1>
          <xm:sqref>D29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4D4C7-E4F7-47A8-A96F-0A18ABE34947}">
  <dimension ref="B2:K30"/>
  <sheetViews>
    <sheetView topLeftCell="A13" zoomScale="190" zoomScaleNormal="190" workbookViewId="0">
      <selection activeCell="A27" sqref="A27:XFD27"/>
    </sheetView>
  </sheetViews>
  <sheetFormatPr defaultRowHeight="14.25" x14ac:dyDescent="0.45"/>
  <cols>
    <col min="2" max="2" width="15.6640625" bestFit="1" customWidth="1"/>
    <col min="3" max="3" width="13.265625" bestFit="1" customWidth="1"/>
    <col min="4" max="4" width="21.3984375" bestFit="1" customWidth="1"/>
    <col min="6" max="6" width="15.6640625" bestFit="1" customWidth="1"/>
    <col min="7" max="7" width="11.53125" bestFit="1" customWidth="1"/>
  </cols>
  <sheetData>
    <row r="2" spans="2:11" x14ac:dyDescent="0.45">
      <c r="B2" s="11" t="s">
        <v>233</v>
      </c>
      <c r="C2" s="11"/>
      <c r="D2" s="11"/>
      <c r="E2" s="11"/>
      <c r="F2" s="11"/>
      <c r="G2" s="11"/>
      <c r="H2" s="11"/>
      <c r="I2" s="11"/>
      <c r="J2" s="11"/>
      <c r="K2" s="11"/>
    </row>
    <row r="3" spans="2:11" x14ac:dyDescent="0.45">
      <c r="B3" s="11"/>
      <c r="C3" s="11"/>
      <c r="D3" s="11"/>
      <c r="E3" s="11"/>
      <c r="F3" s="11"/>
      <c r="G3" s="11"/>
      <c r="H3" s="11"/>
      <c r="I3" s="11"/>
      <c r="J3" s="11"/>
      <c r="K3" s="11"/>
    </row>
    <row r="4" spans="2:11" x14ac:dyDescent="0.45">
      <c r="B4" s="11"/>
      <c r="C4" s="11"/>
      <c r="D4" s="11"/>
      <c r="E4" s="11"/>
      <c r="F4" s="11"/>
      <c r="G4" s="11"/>
      <c r="H4" s="11"/>
      <c r="I4" s="11"/>
      <c r="J4" s="11"/>
      <c r="K4" s="11"/>
    </row>
    <row r="5" spans="2:11" x14ac:dyDescent="0.45">
      <c r="B5" s="11"/>
      <c r="C5" s="11"/>
      <c r="D5" s="11"/>
      <c r="E5" s="11"/>
      <c r="F5" s="11"/>
      <c r="G5" s="11"/>
      <c r="H5" s="11"/>
      <c r="I5" s="11"/>
      <c r="J5" s="11"/>
      <c r="K5" s="11"/>
    </row>
    <row r="6" spans="2:11" x14ac:dyDescent="0.45">
      <c r="B6" s="11"/>
      <c r="C6" s="11"/>
      <c r="D6" s="11"/>
      <c r="E6" s="11"/>
      <c r="F6" s="11"/>
      <c r="G6" s="11"/>
      <c r="H6" s="11"/>
      <c r="I6" s="11"/>
      <c r="J6" s="11"/>
      <c r="K6" s="11"/>
    </row>
    <row r="7" spans="2:11" x14ac:dyDescent="0.45">
      <c r="B7" s="6"/>
    </row>
    <row r="8" spans="2:11" x14ac:dyDescent="0.45">
      <c r="B8" s="6" t="s">
        <v>81</v>
      </c>
      <c r="C8" t="s">
        <v>153</v>
      </c>
      <c r="F8" s="6" t="s">
        <v>81</v>
      </c>
      <c r="G8">
        <v>152.75</v>
      </c>
    </row>
    <row r="9" spans="2:11" x14ac:dyDescent="0.45">
      <c r="B9" s="6" t="s">
        <v>491</v>
      </c>
      <c r="C9" t="s">
        <v>83</v>
      </c>
      <c r="F9" s="6" t="s">
        <v>491</v>
      </c>
      <c r="G9" t="s">
        <v>91</v>
      </c>
    </row>
    <row r="10" spans="2:11" x14ac:dyDescent="0.45">
      <c r="B10" s="6" t="s">
        <v>492</v>
      </c>
      <c r="C10" t="s">
        <v>55</v>
      </c>
      <c r="F10" s="6" t="s">
        <v>492</v>
      </c>
      <c r="G10" t="s">
        <v>83</v>
      </c>
    </row>
    <row r="11" spans="2:11" x14ac:dyDescent="0.45">
      <c r="B11" s="6"/>
    </row>
    <row r="12" spans="2:11" x14ac:dyDescent="0.45">
      <c r="B12" s="6">
        <f>_xlfn.XLOOKUP(C8,Dataset!A1:A501,Dataset!I1:I501)</f>
        <v>22</v>
      </c>
      <c r="G12" t="str">
        <f>_xlfn.XLOOKUP(G8,Dataset!K1:K501,Dataset!A1:A501)</f>
        <v>Sophia Miller</v>
      </c>
    </row>
    <row r="13" spans="2:11" x14ac:dyDescent="0.45">
      <c r="B13" s="6"/>
    </row>
    <row r="14" spans="2:11" x14ac:dyDescent="0.45">
      <c r="B14" s="5"/>
    </row>
    <row r="15" spans="2:11" x14ac:dyDescent="0.45">
      <c r="B15" s="5" t="str">
        <f>_xlfn.XLOOKUP("Anmol",Dataset!A1:A501,Dataset!E1:E501,"Not Found")</f>
        <v>Not Found</v>
      </c>
    </row>
    <row r="16" spans="2:11" x14ac:dyDescent="0.45">
      <c r="B16" s="5"/>
    </row>
    <row r="17" spans="2:11" x14ac:dyDescent="0.45">
      <c r="B17" s="11" t="s">
        <v>234</v>
      </c>
      <c r="C17" s="11"/>
      <c r="D17" s="11"/>
      <c r="E17" s="11"/>
      <c r="F17" s="11"/>
      <c r="G17" s="11"/>
      <c r="H17" s="11"/>
      <c r="I17" s="11"/>
      <c r="J17" s="11"/>
      <c r="K17" s="11"/>
    </row>
    <row r="18" spans="2:11" x14ac:dyDescent="0.45">
      <c r="B18" s="11"/>
      <c r="C18" s="11"/>
      <c r="D18" s="11"/>
      <c r="E18" s="11"/>
      <c r="F18" s="11"/>
      <c r="G18" s="11"/>
      <c r="H18" s="11"/>
      <c r="I18" s="11"/>
      <c r="J18" s="11"/>
      <c r="K18" s="11"/>
    </row>
    <row r="19" spans="2:11" x14ac:dyDescent="0.45">
      <c r="B19" s="11"/>
      <c r="C19" s="11"/>
      <c r="D19" s="11"/>
      <c r="E19" s="11"/>
      <c r="F19" s="11"/>
      <c r="G19" s="11"/>
      <c r="H19" s="11"/>
      <c r="I19" s="11"/>
      <c r="J19" s="11"/>
      <c r="K19" s="11"/>
    </row>
    <row r="20" spans="2:11" x14ac:dyDescent="0.45">
      <c r="B20" s="11"/>
      <c r="C20" s="11"/>
      <c r="D20" s="11"/>
      <c r="E20" s="11"/>
      <c r="F20" s="11"/>
      <c r="G20" s="11"/>
      <c r="H20" s="11"/>
      <c r="I20" s="11"/>
      <c r="J20" s="11"/>
      <c r="K20" s="11"/>
    </row>
    <row r="21" spans="2:11" x14ac:dyDescent="0.45">
      <c r="B21" s="11"/>
      <c r="C21" s="11"/>
      <c r="D21" s="11"/>
      <c r="E21" s="11"/>
      <c r="F21" s="11"/>
      <c r="G21" s="11"/>
      <c r="H21" s="11"/>
      <c r="I21" s="11"/>
      <c r="J21" s="11"/>
      <c r="K21" s="11"/>
    </row>
    <row r="23" spans="2:11" x14ac:dyDescent="0.45">
      <c r="B23">
        <f>_xlfn.XLOOKUP("Ethan Garcia",Dataset!A1:A501,Dataset!M1:M501)</f>
        <v>10</v>
      </c>
    </row>
    <row r="25" spans="2:11" x14ac:dyDescent="0.45">
      <c r="B25" cm="1">
        <f t="array" ref="B25:E25">_xlfn.XLOOKUP("Ethan Garcia",Dataset!A1:A501,Dataset!J1:M501)</f>
        <v>93.32</v>
      </c>
      <c r="C25">
        <v>177.06</v>
      </c>
      <c r="D25">
        <v>8</v>
      </c>
      <c r="E25">
        <v>10</v>
      </c>
    </row>
    <row r="26" spans="2:11" x14ac:dyDescent="0.45">
      <c r="D26" t="s">
        <v>493</v>
      </c>
    </row>
    <row r="28" spans="2:11" x14ac:dyDescent="0.45">
      <c r="B28" t="s">
        <v>202</v>
      </c>
    </row>
    <row r="29" spans="2:11" x14ac:dyDescent="0.45">
      <c r="B29" t="s">
        <v>108</v>
      </c>
    </row>
    <row r="30" spans="2:11" x14ac:dyDescent="0.45">
      <c r="B30" t="s">
        <v>94</v>
      </c>
    </row>
  </sheetData>
  <mergeCells count="2">
    <mergeCell ref="B2:K6"/>
    <mergeCell ref="B17:K21"/>
  </mergeCells>
  <pageMargins left="0.7" right="0.7" top="0.75" bottom="0.75" header="0.3" footer="0.3"/>
  <pageSetup paperSize="9" orientation="portrait" horizontalDpi="4294967293"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B87F1-DCF8-470E-9927-BFC62BBFBB85}">
  <dimension ref="C2:Q10"/>
  <sheetViews>
    <sheetView topLeftCell="C1" zoomScale="190" zoomScaleNormal="190" workbookViewId="0">
      <selection activeCell="E2" sqref="E2:E10"/>
    </sheetView>
  </sheetViews>
  <sheetFormatPr defaultRowHeight="14.25" x14ac:dyDescent="0.45"/>
  <cols>
    <col min="3" max="3" width="10.06640625" bestFit="1" customWidth="1"/>
    <col min="4" max="4" width="3.46484375" customWidth="1"/>
    <col min="5" max="5" width="10.06640625" bestFit="1" customWidth="1"/>
    <col min="6" max="6" width="10.59765625" bestFit="1" customWidth="1"/>
    <col min="7" max="7" width="7" bestFit="1" customWidth="1"/>
    <col min="8" max="8" width="6.59765625" bestFit="1" customWidth="1"/>
    <col min="9" max="9" width="6.19921875" bestFit="1" customWidth="1"/>
    <col min="10" max="10" width="9" bestFit="1" customWidth="1"/>
    <col min="11" max="11" width="5.796875" bestFit="1" customWidth="1"/>
    <col min="12" max="12" width="8.33203125" bestFit="1" customWidth="1"/>
    <col min="13" max="13" width="2.73046875" bestFit="1" customWidth="1"/>
    <col min="14" max="14" width="5.73046875" bestFit="1" customWidth="1"/>
    <col min="15" max="15" width="6.73046875" bestFit="1" customWidth="1"/>
    <col min="16" max="16" width="2.73046875" bestFit="1" customWidth="1"/>
    <col min="17" max="17" width="1.796875" bestFit="1" customWidth="1"/>
  </cols>
  <sheetData>
    <row r="2" spans="3:17" x14ac:dyDescent="0.45">
      <c r="C2" t="s">
        <v>150</v>
      </c>
      <c r="E2" t="str" cm="1">
        <f t="array" ref="E2:Q10">_xlfn._xlws.FILTER(Dataset!A1:M501,Dataset!A1:A501=C2)</f>
        <v>Ethan Davis</v>
      </c>
      <c r="F2" t="str">
        <v>Swimming</v>
      </c>
      <c r="G2" t="str">
        <v>Canada</v>
      </c>
      <c r="H2" t="str">
        <v>Female</v>
      </c>
      <c r="I2" t="str">
        <v>None</v>
      </c>
      <c r="J2" t="str">
        <v>400m</v>
      </c>
      <c r="K2" t="str">
        <v>Senior</v>
      </c>
      <c r="L2" t="str">
        <v>Team</v>
      </c>
      <c r="M2">
        <v>34</v>
      </c>
      <c r="N2">
        <v>57.03</v>
      </c>
      <c r="O2">
        <v>161.69</v>
      </c>
      <c r="P2">
        <v>9</v>
      </c>
      <c r="Q2">
        <v>6</v>
      </c>
    </row>
    <row r="3" spans="3:17" x14ac:dyDescent="0.45">
      <c r="E3" t="str">
        <v>Ethan Davis</v>
      </c>
      <c r="F3" t="str">
        <v>Weightlifting</v>
      </c>
      <c r="G3" t="str">
        <v>Brazil</v>
      </c>
      <c r="H3" t="str">
        <v>Male</v>
      </c>
      <c r="I3" t="str">
        <v>Bronze</v>
      </c>
      <c r="J3" t="str">
        <v>Long Jump</v>
      </c>
      <c r="K3" t="str">
        <v>Senior</v>
      </c>
      <c r="L3" t="str">
        <v>Team</v>
      </c>
      <c r="M3">
        <v>34</v>
      </c>
      <c r="N3">
        <v>81.23</v>
      </c>
      <c r="O3">
        <v>188.75</v>
      </c>
      <c r="P3">
        <v>18</v>
      </c>
      <c r="Q3">
        <v>0</v>
      </c>
    </row>
    <row r="4" spans="3:17" x14ac:dyDescent="0.45">
      <c r="E4" t="str">
        <v>Ethan Davis</v>
      </c>
      <c r="F4" t="str">
        <v>Swimming</v>
      </c>
      <c r="G4" t="str">
        <v>USA</v>
      </c>
      <c r="H4" t="str">
        <v>Female</v>
      </c>
      <c r="I4" t="str">
        <v>Silver</v>
      </c>
      <c r="J4" t="str">
        <v>100m</v>
      </c>
      <c r="K4" t="str">
        <v>Senior</v>
      </c>
      <c r="L4" t="str">
        <v>Individual</v>
      </c>
      <c r="M4">
        <v>30</v>
      </c>
      <c r="N4">
        <v>62.17</v>
      </c>
      <c r="O4">
        <v>162.85</v>
      </c>
      <c r="P4">
        <v>7</v>
      </c>
      <c r="Q4">
        <v>9</v>
      </c>
    </row>
    <row r="5" spans="3:17" x14ac:dyDescent="0.45">
      <c r="E5" t="str">
        <v>Ethan Davis</v>
      </c>
      <c r="F5" t="str">
        <v>Gymnastics</v>
      </c>
      <c r="G5" t="str">
        <v>Brazil</v>
      </c>
      <c r="H5" t="str">
        <v>Female</v>
      </c>
      <c r="I5" t="str">
        <v>Gold</v>
      </c>
      <c r="J5" t="str">
        <v>200m</v>
      </c>
      <c r="K5" t="str">
        <v>Adult</v>
      </c>
      <c r="L5" t="str">
        <v>Team</v>
      </c>
      <c r="M5">
        <v>25</v>
      </c>
      <c r="N5">
        <v>96.79</v>
      </c>
      <c r="O5">
        <v>182.88</v>
      </c>
      <c r="P5">
        <v>14</v>
      </c>
      <c r="Q5">
        <v>6</v>
      </c>
    </row>
    <row r="6" spans="3:17" x14ac:dyDescent="0.45">
      <c r="E6" t="str">
        <v>Ethan Davis</v>
      </c>
      <c r="F6" t="str">
        <v>Cycling</v>
      </c>
      <c r="G6" t="str">
        <v>Canada</v>
      </c>
      <c r="H6" t="str">
        <v>Male</v>
      </c>
      <c r="I6" t="str">
        <v>Silver</v>
      </c>
      <c r="J6" t="str">
        <v>High Jump</v>
      </c>
      <c r="K6" t="str">
        <v>Youth</v>
      </c>
      <c r="L6" t="str">
        <v>Team</v>
      </c>
      <c r="M6">
        <v>35</v>
      </c>
      <c r="N6">
        <v>64.19</v>
      </c>
      <c r="O6">
        <v>158.55000000000001</v>
      </c>
      <c r="P6">
        <v>3</v>
      </c>
      <c r="Q6">
        <v>6</v>
      </c>
    </row>
    <row r="7" spans="3:17" x14ac:dyDescent="0.45">
      <c r="E7" t="str">
        <v>Ethan Davis</v>
      </c>
      <c r="F7" t="str">
        <v>Boxing</v>
      </c>
      <c r="G7" t="str">
        <v>UK</v>
      </c>
      <c r="H7" t="str">
        <v>Male</v>
      </c>
      <c r="I7" t="str">
        <v>Silver</v>
      </c>
      <c r="J7" t="str">
        <v>High Jump</v>
      </c>
      <c r="K7" t="str">
        <v>Senior</v>
      </c>
      <c r="L7" t="str">
        <v>Individual</v>
      </c>
      <c r="M7">
        <v>34</v>
      </c>
      <c r="N7">
        <v>91.52</v>
      </c>
      <c r="O7">
        <v>169.85</v>
      </c>
      <c r="P7">
        <v>7</v>
      </c>
      <c r="Q7">
        <v>6</v>
      </c>
    </row>
    <row r="8" spans="3:17" x14ac:dyDescent="0.45">
      <c r="E8" t="str">
        <v>Ethan Davis</v>
      </c>
      <c r="F8" t="str">
        <v>Boxing</v>
      </c>
      <c r="G8" t="str">
        <v>Australia</v>
      </c>
      <c r="H8" t="str">
        <v>Male</v>
      </c>
      <c r="I8" t="str">
        <v>Gold</v>
      </c>
      <c r="J8" t="str">
        <v>Shot Put</v>
      </c>
      <c r="K8" t="str">
        <v>Youth</v>
      </c>
      <c r="L8" t="str">
        <v>Individual</v>
      </c>
      <c r="M8">
        <v>32</v>
      </c>
      <c r="N8">
        <v>64.11</v>
      </c>
      <c r="O8">
        <v>167.32</v>
      </c>
      <c r="P8">
        <v>11</v>
      </c>
      <c r="Q8">
        <v>9</v>
      </c>
    </row>
    <row r="9" spans="3:17" x14ac:dyDescent="0.45">
      <c r="E9" t="str">
        <v>Ethan Davis</v>
      </c>
      <c r="F9" t="str">
        <v>Wrestling</v>
      </c>
      <c r="G9" t="str">
        <v>Australia</v>
      </c>
      <c r="H9" t="str">
        <v>Male</v>
      </c>
      <c r="I9" t="str">
        <v>Bronze</v>
      </c>
      <c r="J9" t="str">
        <v>400m</v>
      </c>
      <c r="K9" t="str">
        <v>Adult</v>
      </c>
      <c r="L9" t="str">
        <v>Individual</v>
      </c>
      <c r="M9">
        <v>34</v>
      </c>
      <c r="N9">
        <v>95.26</v>
      </c>
      <c r="O9">
        <v>176.91</v>
      </c>
      <c r="P9">
        <v>6</v>
      </c>
      <c r="Q9">
        <v>7</v>
      </c>
    </row>
    <row r="10" spans="3:17" x14ac:dyDescent="0.45">
      <c r="E10" t="str">
        <v>Ethan Davis</v>
      </c>
      <c r="F10" t="str">
        <v>Gymnastics</v>
      </c>
      <c r="G10" t="str">
        <v>USA</v>
      </c>
      <c r="H10" t="str">
        <v>Female</v>
      </c>
      <c r="I10" t="str">
        <v>None</v>
      </c>
      <c r="J10" t="str">
        <v>Marathon</v>
      </c>
      <c r="K10" t="str">
        <v>Adult</v>
      </c>
      <c r="L10" t="str">
        <v>Team</v>
      </c>
      <c r="M10">
        <v>35</v>
      </c>
      <c r="N10">
        <v>93.78</v>
      </c>
      <c r="O10">
        <v>151.32</v>
      </c>
      <c r="P10">
        <v>19</v>
      </c>
      <c r="Q10">
        <v>5</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59F742B-0CDF-494E-9353-7AF90B078553}">
          <x14:formula1>
            <xm:f>'Index Match'!$S$28:$S$127</xm:f>
          </x14:formula1>
          <xm:sqref>C2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A9DD-9DDA-4F96-8CD6-787E49F38D27}">
  <dimension ref="B2:L34"/>
  <sheetViews>
    <sheetView topLeftCell="A13" zoomScale="160" zoomScaleNormal="160" workbookViewId="0">
      <selection activeCell="M27" sqref="M27"/>
    </sheetView>
  </sheetViews>
  <sheetFormatPr defaultRowHeight="14.25" x14ac:dyDescent="0.45"/>
  <cols>
    <col min="3" max="3" width="45.19921875" bestFit="1" customWidth="1"/>
    <col min="4" max="8" width="2.86328125" bestFit="1" customWidth="1"/>
    <col min="9" max="9" width="3.796875" bestFit="1" customWidth="1"/>
    <col min="10" max="11" width="2.86328125" bestFit="1" customWidth="1"/>
    <col min="12" max="12" width="3.796875" bestFit="1" customWidth="1"/>
  </cols>
  <sheetData>
    <row r="2" spans="3:12" x14ac:dyDescent="0.45">
      <c r="C2" s="3">
        <v>74</v>
      </c>
      <c r="D2">
        <v>22</v>
      </c>
      <c r="E2">
        <v>91</v>
      </c>
      <c r="F2">
        <v>83</v>
      </c>
      <c r="G2">
        <v>55</v>
      </c>
      <c r="H2">
        <v>29</v>
      </c>
      <c r="I2">
        <v>76</v>
      </c>
      <c r="J2">
        <v>46</v>
      </c>
      <c r="K2">
        <v>41</v>
      </c>
      <c r="L2">
        <v>94</v>
      </c>
    </row>
    <row r="3" spans="3:12" x14ac:dyDescent="0.45">
      <c r="C3" s="7">
        <v>76</v>
      </c>
      <c r="D3">
        <v>77</v>
      </c>
      <c r="E3">
        <v>45</v>
      </c>
      <c r="F3">
        <v>29</v>
      </c>
      <c r="G3">
        <v>92</v>
      </c>
      <c r="H3" s="7">
        <v>32</v>
      </c>
      <c r="I3" s="7">
        <v>43</v>
      </c>
      <c r="J3" s="7">
        <v>86</v>
      </c>
      <c r="K3" s="9">
        <v>95</v>
      </c>
      <c r="L3" s="9">
        <v>60</v>
      </c>
    </row>
    <row r="4" spans="3:12" x14ac:dyDescent="0.45">
      <c r="C4" s="7">
        <v>43</v>
      </c>
      <c r="D4">
        <v>63</v>
      </c>
      <c r="E4">
        <v>44</v>
      </c>
      <c r="F4">
        <v>18</v>
      </c>
      <c r="G4">
        <v>71</v>
      </c>
      <c r="H4" s="7">
        <v>65</v>
      </c>
      <c r="I4">
        <v>42</v>
      </c>
      <c r="J4">
        <v>74</v>
      </c>
      <c r="K4" s="9">
        <v>63</v>
      </c>
      <c r="L4" s="9">
        <v>36</v>
      </c>
    </row>
    <row r="5" spans="3:12" x14ac:dyDescent="0.45">
      <c r="C5" s="7">
        <v>84</v>
      </c>
      <c r="D5" s="7">
        <v>89</v>
      </c>
      <c r="E5" s="7">
        <v>70</v>
      </c>
      <c r="F5">
        <v>28</v>
      </c>
      <c r="G5">
        <v>37</v>
      </c>
      <c r="H5" s="7">
        <v>57</v>
      </c>
      <c r="I5">
        <v>61</v>
      </c>
      <c r="J5">
        <v>20</v>
      </c>
      <c r="K5" s="9">
        <v>50</v>
      </c>
      <c r="L5" s="9">
        <v>91</v>
      </c>
    </row>
    <row r="6" spans="3:12" x14ac:dyDescent="0.45">
      <c r="C6">
        <v>40</v>
      </c>
      <c r="D6">
        <v>64</v>
      </c>
      <c r="E6">
        <v>92</v>
      </c>
      <c r="F6">
        <v>26</v>
      </c>
      <c r="G6">
        <v>73</v>
      </c>
      <c r="H6" s="7">
        <v>83</v>
      </c>
      <c r="I6">
        <v>62</v>
      </c>
      <c r="J6">
        <v>74</v>
      </c>
      <c r="K6" s="9">
        <v>84</v>
      </c>
      <c r="L6" s="9">
        <v>79</v>
      </c>
    </row>
    <row r="7" spans="3:12" x14ac:dyDescent="0.45">
      <c r="C7">
        <v>74</v>
      </c>
      <c r="D7">
        <v>93</v>
      </c>
      <c r="E7">
        <v>92</v>
      </c>
      <c r="F7">
        <v>95</v>
      </c>
      <c r="G7">
        <v>35</v>
      </c>
      <c r="H7" s="3">
        <v>93</v>
      </c>
      <c r="I7">
        <v>40</v>
      </c>
      <c r="J7">
        <v>68</v>
      </c>
      <c r="K7">
        <v>99</v>
      </c>
      <c r="L7">
        <v>37</v>
      </c>
    </row>
    <row r="8" spans="3:12" x14ac:dyDescent="0.45">
      <c r="C8">
        <v>30</v>
      </c>
      <c r="D8">
        <v>33</v>
      </c>
      <c r="E8">
        <v>28</v>
      </c>
      <c r="F8">
        <v>39</v>
      </c>
      <c r="G8">
        <v>12</v>
      </c>
      <c r="H8">
        <v>98</v>
      </c>
      <c r="I8">
        <v>31</v>
      </c>
      <c r="J8">
        <v>85</v>
      </c>
      <c r="K8">
        <v>99</v>
      </c>
      <c r="L8">
        <v>90</v>
      </c>
    </row>
    <row r="9" spans="3:12" x14ac:dyDescent="0.45">
      <c r="C9">
        <v>15</v>
      </c>
      <c r="D9">
        <v>81</v>
      </c>
      <c r="E9">
        <v>56</v>
      </c>
      <c r="F9">
        <v>47</v>
      </c>
      <c r="G9">
        <v>23</v>
      </c>
      <c r="H9">
        <v>67</v>
      </c>
      <c r="I9">
        <v>28</v>
      </c>
      <c r="J9">
        <v>72</v>
      </c>
      <c r="K9">
        <v>32</v>
      </c>
      <c r="L9">
        <v>26</v>
      </c>
    </row>
    <row r="10" spans="3:12" x14ac:dyDescent="0.45">
      <c r="C10">
        <v>31</v>
      </c>
      <c r="D10">
        <v>89</v>
      </c>
      <c r="E10">
        <v>74</v>
      </c>
      <c r="F10">
        <v>53</v>
      </c>
      <c r="G10">
        <v>20</v>
      </c>
      <c r="H10">
        <v>97</v>
      </c>
      <c r="I10">
        <v>28</v>
      </c>
      <c r="J10">
        <v>61</v>
      </c>
      <c r="K10">
        <v>66</v>
      </c>
      <c r="L10">
        <v>100</v>
      </c>
    </row>
    <row r="11" spans="3:12" x14ac:dyDescent="0.45">
      <c r="C11">
        <v>95</v>
      </c>
      <c r="D11">
        <v>43</v>
      </c>
      <c r="E11">
        <v>52</v>
      </c>
      <c r="F11">
        <v>96</v>
      </c>
      <c r="G11">
        <v>53</v>
      </c>
      <c r="H11">
        <v>21</v>
      </c>
      <c r="I11">
        <v>89</v>
      </c>
      <c r="J11">
        <v>31</v>
      </c>
      <c r="K11">
        <v>18</v>
      </c>
      <c r="L11">
        <v>57</v>
      </c>
    </row>
    <row r="14" spans="3:12" x14ac:dyDescent="0.45">
      <c r="C14">
        <f ca="1">OFFSET(C2,3,2)</f>
        <v>70</v>
      </c>
    </row>
    <row r="16" spans="3:12" x14ac:dyDescent="0.45">
      <c r="C16">
        <f ca="1">OFFSET(H7,-4,3)</f>
        <v>95</v>
      </c>
    </row>
    <row r="19" spans="2:9" x14ac:dyDescent="0.45">
      <c r="C19" cm="1">
        <f t="array" aca="1" ref="C19:D22" ca="1">OFFSET(H7,-4,3,4,2)</f>
        <v>95</v>
      </c>
      <c r="D19">
        <f ca="1"/>
        <v>60</v>
      </c>
      <c r="I19">
        <f ca="1">SUM(OFFSET(H7,-4,3,4,2))</f>
        <v>558</v>
      </c>
    </row>
    <row r="20" spans="2:9" x14ac:dyDescent="0.45">
      <c r="C20">
        <f ca="1"/>
        <v>63</v>
      </c>
      <c r="D20">
        <f ca="1"/>
        <v>36</v>
      </c>
    </row>
    <row r="21" spans="2:9" x14ac:dyDescent="0.45">
      <c r="C21">
        <f ca="1"/>
        <v>50</v>
      </c>
      <c r="D21">
        <f ca="1"/>
        <v>91</v>
      </c>
    </row>
    <row r="22" spans="2:9" x14ac:dyDescent="0.45">
      <c r="C22">
        <f ca="1"/>
        <v>84</v>
      </c>
      <c r="D22">
        <f ca="1"/>
        <v>79</v>
      </c>
    </row>
    <row r="24" spans="2:9" x14ac:dyDescent="0.45">
      <c r="C24" t="s">
        <v>494</v>
      </c>
    </row>
    <row r="26" spans="2:9" x14ac:dyDescent="0.45">
      <c r="B26" t="s">
        <v>495</v>
      </c>
      <c r="C26">
        <f>COUNTIF(Dataset!A1:A501,"Ethan Garcia")</f>
        <v>4</v>
      </c>
    </row>
    <row r="27" spans="2:9" x14ac:dyDescent="0.45">
      <c r="B27" t="s">
        <v>74</v>
      </c>
      <c r="C27" t="s">
        <v>496</v>
      </c>
    </row>
    <row r="28" spans="2:9" x14ac:dyDescent="0.45">
      <c r="B28" t="s">
        <v>79</v>
      </c>
      <c r="C28" t="s">
        <v>497</v>
      </c>
    </row>
    <row r="29" spans="2:9" x14ac:dyDescent="0.45">
      <c r="B29" t="s">
        <v>75</v>
      </c>
      <c r="C29">
        <f ca="1">SUM(OFFSET(Dataset!A1,MATCH("Ethan Garcia",Dataset!A1:A501,0),COLUMNS(Dataset!B1:K1),COUNTIF(Dataset!A1:A501,"Ethan Garcia")))</f>
        <v>673.11</v>
      </c>
    </row>
    <row r="34" spans="2:2" x14ac:dyDescent="0.45">
      <c r="B34" t="s">
        <v>498</v>
      </c>
    </row>
  </sheetData>
  <pageMargins left="0.7" right="0.7" top="0.75" bottom="0.75" header="0.3" footer="0.3"/>
  <pageSetup paperSize="9" orientation="portrait" horizontalDpi="4294967293"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17F68-5A6F-46AF-B6DD-0A599E80F548}">
  <dimension ref="B2:G9"/>
  <sheetViews>
    <sheetView tabSelected="1" zoomScale="280" zoomScaleNormal="280" workbookViewId="0">
      <selection activeCell="F9" sqref="F9"/>
    </sheetView>
  </sheetViews>
  <sheetFormatPr defaultRowHeight="14.25" x14ac:dyDescent="0.45"/>
  <sheetData>
    <row r="2" spans="2:7" x14ac:dyDescent="0.45">
      <c r="B2" s="9" t="s">
        <v>499</v>
      </c>
      <c r="E2" t="str">
        <f>B2</f>
        <v>Acciojob</v>
      </c>
    </row>
    <row r="5" spans="2:7" x14ac:dyDescent="0.45">
      <c r="B5" s="12" t="s">
        <v>145</v>
      </c>
      <c r="E5" t="str" cm="1">
        <f t="array" aca="1" ref="E5" ca="1">INDIRECT(C7)</f>
        <v>India</v>
      </c>
      <c r="G5" t="str" cm="1">
        <f t="array" aca="1" ref="G5" ca="1">INDIRECT(C7)</f>
        <v>India</v>
      </c>
    </row>
    <row r="7" spans="2:7" x14ac:dyDescent="0.45">
      <c r="C7" s="3" t="s">
        <v>500</v>
      </c>
      <c r="E7" t="str">
        <f>C7</f>
        <v>B5</v>
      </c>
    </row>
    <row r="9" spans="2:7" x14ac:dyDescent="0.45">
      <c r="B9" t="s">
        <v>501</v>
      </c>
      <c r="C9" t="s">
        <v>502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Horiztonal_Dataset</vt:lpstr>
      <vt:lpstr>Recap</vt:lpstr>
      <vt:lpstr>Agenda</vt:lpstr>
      <vt:lpstr>Questions</vt:lpstr>
      <vt:lpstr>Class Questions</vt:lpstr>
      <vt:lpstr>intro</vt:lpstr>
      <vt:lpstr>Row Column</vt:lpstr>
      <vt:lpstr>Vlookup</vt:lpstr>
      <vt:lpstr>Hlookup</vt:lpstr>
      <vt:lpstr>Index Match</vt:lpstr>
      <vt:lpstr>xlookup</vt:lpstr>
      <vt:lpstr>Filter</vt:lpstr>
      <vt:lpstr>Offset</vt:lpstr>
      <vt:lpstr>Indirect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2025-03-29T17:12:17Z</dcterms:modified>
</cp:coreProperties>
</file>