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drawings/drawing3.xml" ContentType="application/vnd.openxmlformats-officedocument.drawing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Acciojob\Modules\Excel\Batch\15\In_Class\"/>
    </mc:Choice>
  </mc:AlternateContent>
  <xr:revisionPtr revIDLastSave="0" documentId="13_ncr:1_{76FFD6DD-595F-43E9-911C-D67157A4664F}" xr6:coauthVersionLast="47" xr6:coauthVersionMax="47" xr10:uidLastSave="{00000000-0000-0000-0000-000000000000}"/>
  <bookViews>
    <workbookView xWindow="-28920" yWindow="30" windowWidth="29040" windowHeight="15720" tabRatio="741" activeTab="9" xr2:uid="{E4FAC7A2-194B-4DBE-ACA1-546198A701A9}"/>
  </bookViews>
  <sheets>
    <sheet name="Errors" sheetId="7" r:id="rId1"/>
    <sheet name="Data Cleaning" sheetId="9" r:id="rId2"/>
    <sheet name="Validation Questions" sheetId="11" r:id="rId3"/>
    <sheet name="Text Questions" sheetId="10" r:id="rId4"/>
    <sheet name="Date Time Questions" sheetId="8" r:id="rId5"/>
    <sheet name="Dataset" sheetId="3" r:id="rId6"/>
    <sheet name="Recap" sheetId="1" r:id="rId7"/>
    <sheet name="Agenda" sheetId="2" r:id="rId8"/>
    <sheet name="Data  Validation" sheetId="4" r:id="rId9"/>
    <sheet name="Date Functions" sheetId="1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15" l="1" a="1"/>
  <c r="E20" i="15" s="1"/>
  <c r="F18" i="15"/>
  <c r="H3" i="15"/>
  <c r="H2" i="15"/>
  <c r="G10" i="15"/>
  <c r="G9" i="15"/>
  <c r="G8" i="15"/>
  <c r="F5" i="15"/>
  <c r="F3" i="15"/>
  <c r="F2" i="15"/>
  <c r="B2" i="15"/>
  <c r="I32" i="9"/>
  <c r="H32" i="9"/>
  <c r="D35" i="9"/>
  <c r="D34" i="9"/>
  <c r="D28" i="9"/>
  <c r="D32" i="9"/>
  <c r="D31" i="9"/>
  <c r="D30" i="9"/>
  <c r="D27" i="9"/>
  <c r="D26" i="9"/>
  <c r="D25" i="9"/>
  <c r="P46" i="7" a="1"/>
  <c r="P41" i="7"/>
  <c r="P37" i="7"/>
  <c r="P29" i="7" a="1"/>
  <c r="P29" i="7" s="1"/>
  <c r="P28" i="7" a="1"/>
  <c r="P28" i="7"/>
  <c r="P21" i="7"/>
  <c r="O19" i="7"/>
  <c r="O3" i="7"/>
  <c r="H72" i="4"/>
  <c r="B57" i="4"/>
  <c r="D65" i="4" a="1"/>
  <c r="D65" i="4" s="1"/>
  <c r="D45" i="7" a="1"/>
  <c r="H501" i="3"/>
  <c r="H500" i="3"/>
  <c r="H499" i="3"/>
  <c r="H498" i="3"/>
  <c r="H497" i="3"/>
  <c r="H496" i="3"/>
  <c r="H495" i="3"/>
  <c r="H494" i="3"/>
  <c r="H493" i="3"/>
  <c r="H492" i="3"/>
  <c r="H491" i="3"/>
  <c r="H490" i="3"/>
  <c r="H489" i="3"/>
  <c r="H488" i="3"/>
  <c r="H487" i="3"/>
  <c r="H486" i="3"/>
  <c r="H485" i="3"/>
  <c r="H484" i="3"/>
  <c r="H483" i="3"/>
  <c r="H482" i="3"/>
  <c r="H481" i="3"/>
  <c r="H480" i="3"/>
  <c r="H479" i="3"/>
  <c r="H478" i="3"/>
  <c r="H477" i="3"/>
  <c r="H476" i="3"/>
  <c r="H475" i="3"/>
  <c r="H474" i="3"/>
  <c r="H473" i="3"/>
  <c r="H472" i="3"/>
  <c r="H471" i="3"/>
  <c r="H470" i="3"/>
  <c r="H469" i="3"/>
  <c r="H468" i="3"/>
  <c r="H467" i="3"/>
  <c r="H466" i="3"/>
  <c r="H465" i="3"/>
  <c r="H464" i="3"/>
  <c r="H463" i="3"/>
  <c r="H462" i="3"/>
  <c r="H461" i="3"/>
  <c r="H460" i="3"/>
  <c r="H459" i="3"/>
  <c r="H458" i="3"/>
  <c r="H457" i="3"/>
  <c r="H456" i="3"/>
  <c r="H455" i="3"/>
  <c r="H454" i="3"/>
  <c r="H453" i="3"/>
  <c r="H452" i="3"/>
  <c r="H451" i="3"/>
  <c r="H450" i="3"/>
  <c r="H449" i="3"/>
  <c r="H448" i="3"/>
  <c r="H447" i="3"/>
  <c r="H446" i="3"/>
  <c r="H445" i="3"/>
  <c r="H444" i="3"/>
  <c r="H443" i="3"/>
  <c r="H442" i="3"/>
  <c r="H441" i="3"/>
  <c r="H440" i="3"/>
  <c r="H439" i="3"/>
  <c r="H438" i="3"/>
  <c r="H437" i="3"/>
  <c r="H436" i="3"/>
  <c r="H435" i="3"/>
  <c r="H434" i="3"/>
  <c r="H433" i="3"/>
  <c r="H432" i="3"/>
  <c r="H431" i="3"/>
  <c r="H430" i="3"/>
  <c r="H429" i="3"/>
  <c r="H428" i="3"/>
  <c r="H427" i="3"/>
  <c r="H426" i="3"/>
  <c r="H425" i="3"/>
  <c r="H424" i="3"/>
  <c r="H423" i="3"/>
  <c r="H422" i="3"/>
  <c r="H421" i="3"/>
  <c r="H420" i="3"/>
  <c r="H419" i="3"/>
  <c r="H418" i="3"/>
  <c r="H417" i="3"/>
  <c r="H416" i="3"/>
  <c r="H415" i="3"/>
  <c r="H414" i="3"/>
  <c r="H413" i="3"/>
  <c r="H412" i="3"/>
  <c r="H411" i="3"/>
  <c r="H410" i="3"/>
  <c r="H409" i="3"/>
  <c r="H408" i="3"/>
  <c r="H407" i="3"/>
  <c r="H406" i="3"/>
  <c r="H405" i="3"/>
  <c r="H404" i="3"/>
  <c r="H403" i="3"/>
  <c r="H402" i="3"/>
  <c r="H401" i="3"/>
  <c r="H400" i="3"/>
  <c r="H399" i="3"/>
  <c r="H398" i="3"/>
  <c r="H397" i="3"/>
  <c r="H396" i="3"/>
  <c r="H395" i="3"/>
  <c r="H394" i="3"/>
  <c r="H393" i="3"/>
  <c r="H392" i="3"/>
  <c r="H391" i="3"/>
  <c r="H390" i="3"/>
  <c r="H389" i="3"/>
  <c r="H388" i="3"/>
  <c r="H387" i="3"/>
  <c r="H386" i="3"/>
  <c r="H385" i="3"/>
  <c r="H384" i="3"/>
  <c r="H383" i="3"/>
  <c r="H382" i="3"/>
  <c r="H381" i="3"/>
  <c r="H380" i="3"/>
  <c r="H379" i="3"/>
  <c r="H378" i="3"/>
  <c r="H377" i="3"/>
  <c r="H376" i="3"/>
  <c r="H375" i="3"/>
  <c r="H374" i="3"/>
  <c r="H373" i="3"/>
  <c r="H372" i="3"/>
  <c r="H371" i="3"/>
  <c r="H370" i="3"/>
  <c r="H369" i="3"/>
  <c r="H368" i="3"/>
  <c r="H367" i="3"/>
  <c r="H366" i="3"/>
  <c r="H365" i="3"/>
  <c r="H364" i="3"/>
  <c r="H363" i="3"/>
  <c r="H362" i="3"/>
  <c r="H361" i="3"/>
  <c r="H360" i="3"/>
  <c r="H359" i="3"/>
  <c r="H358" i="3"/>
  <c r="H357" i="3"/>
  <c r="H356" i="3"/>
  <c r="H355" i="3"/>
  <c r="H354" i="3"/>
  <c r="H353" i="3"/>
  <c r="H352" i="3"/>
  <c r="H351" i="3"/>
  <c r="H350" i="3"/>
  <c r="H349" i="3"/>
  <c r="H348" i="3"/>
  <c r="H347" i="3"/>
  <c r="H346" i="3"/>
  <c r="H345" i="3"/>
  <c r="H344" i="3"/>
  <c r="H343" i="3"/>
  <c r="H342" i="3"/>
  <c r="H341" i="3"/>
  <c r="H340" i="3"/>
  <c r="H339" i="3"/>
  <c r="H338" i="3"/>
  <c r="H337" i="3"/>
  <c r="H336" i="3"/>
  <c r="H335" i="3"/>
  <c r="H334" i="3"/>
  <c r="H333" i="3"/>
  <c r="H332" i="3"/>
  <c r="H331" i="3"/>
  <c r="H330" i="3"/>
  <c r="H329" i="3"/>
  <c r="H328" i="3"/>
  <c r="H327" i="3"/>
  <c r="H326" i="3"/>
  <c r="H325" i="3"/>
  <c r="H324" i="3"/>
  <c r="H323" i="3"/>
  <c r="H322" i="3"/>
  <c r="H321" i="3"/>
  <c r="H320" i="3"/>
  <c r="H319" i="3"/>
  <c r="H318" i="3"/>
  <c r="H317" i="3"/>
  <c r="H316" i="3"/>
  <c r="H315" i="3"/>
  <c r="H314" i="3"/>
  <c r="H313" i="3"/>
  <c r="H312" i="3"/>
  <c r="H311" i="3"/>
  <c r="H310" i="3"/>
  <c r="H309" i="3"/>
  <c r="H308" i="3"/>
  <c r="H307" i="3"/>
  <c r="H306" i="3"/>
  <c r="H305" i="3"/>
  <c r="H304" i="3"/>
  <c r="H303" i="3"/>
  <c r="H302" i="3"/>
  <c r="H301" i="3"/>
  <c r="H300" i="3"/>
  <c r="H299" i="3"/>
  <c r="H298" i="3"/>
  <c r="H297" i="3"/>
  <c r="H296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283" i="3"/>
  <c r="H282" i="3"/>
  <c r="H281" i="3"/>
  <c r="H280" i="3"/>
  <c r="H279" i="3"/>
  <c r="H278" i="3"/>
  <c r="H277" i="3"/>
  <c r="H276" i="3"/>
  <c r="H275" i="3"/>
  <c r="H274" i="3"/>
  <c r="H273" i="3"/>
  <c r="H272" i="3"/>
  <c r="H271" i="3"/>
  <c r="H270" i="3"/>
  <c r="H269" i="3"/>
  <c r="H268" i="3"/>
  <c r="H267" i="3"/>
  <c r="H266" i="3"/>
  <c r="H265" i="3"/>
  <c r="H264" i="3"/>
  <c r="H263" i="3"/>
  <c r="H262" i="3"/>
  <c r="H261" i="3"/>
  <c r="H260" i="3"/>
  <c r="H259" i="3"/>
  <c r="H258" i="3"/>
  <c r="H257" i="3"/>
  <c r="H256" i="3"/>
  <c r="H255" i="3"/>
  <c r="H254" i="3"/>
  <c r="H253" i="3"/>
  <c r="H252" i="3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G6" i="15" l="1"/>
  <c r="G7" i="15"/>
  <c r="G4" i="15"/>
  <c r="G5" i="15"/>
  <c r="G2" i="15"/>
  <c r="G3" i="15"/>
  <c r="P46" i="7"/>
  <c r="D45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<sst xmlns="http://schemas.openxmlformats.org/spreadsheetml/2006/main" count="4422" uniqueCount="903">
  <si>
    <t>Intro To excel</t>
  </si>
  <si>
    <t>Components</t>
  </si>
  <si>
    <t>Worksheet</t>
  </si>
  <si>
    <t>Menu</t>
  </si>
  <si>
    <t>Ribbon</t>
  </si>
  <si>
    <t>Groups</t>
  </si>
  <si>
    <t>Commands</t>
  </si>
  <si>
    <t>Customise Ribbon</t>
  </si>
  <si>
    <t>Quick Access ToolBar</t>
  </si>
  <si>
    <t>Formating</t>
  </si>
  <si>
    <t>Navigation</t>
  </si>
  <si>
    <t>Select</t>
  </si>
  <si>
    <t>Day 1</t>
  </si>
  <si>
    <t>Day 2</t>
  </si>
  <si>
    <t>Arithmetic - +,-,*,/</t>
  </si>
  <si>
    <t>SUM function</t>
  </si>
  <si>
    <t>SUMIF function</t>
  </si>
  <si>
    <t>SUMIFS function</t>
  </si>
  <si>
    <t>SUMPRODUCT function</t>
  </si>
  <si>
    <t>STAT formulas:</t>
  </si>
  <si>
    <t>COUNT function</t>
  </si>
  <si>
    <t>COUNTA function</t>
  </si>
  <si>
    <t>COUNTBLANK function</t>
  </si>
  <si>
    <t>COUNTIF function</t>
  </si>
  <si>
    <t>COUNTIFS function</t>
  </si>
  <si>
    <t>MOD Function</t>
  </si>
  <si>
    <t>AVERAGE function</t>
  </si>
  <si>
    <t>AVERAGEIF function</t>
  </si>
  <si>
    <t>AVERAGEIFS function</t>
  </si>
  <si>
    <t>UNIQUE Function - Portray this as a good alternative of copy pasting and removing duplicates</t>
  </si>
  <si>
    <t>Day 3</t>
  </si>
  <si>
    <t>Cell Referencing</t>
  </si>
  <si>
    <t>Number Formatting</t>
  </si>
  <si>
    <t>Conditional Formatting</t>
  </si>
  <si>
    <t>Day 4</t>
  </si>
  <si>
    <t>MEAN</t>
  </si>
  <si>
    <t>MEDIAN</t>
  </si>
  <si>
    <t>MODE</t>
  </si>
  <si>
    <t>PERCENTILE</t>
  </si>
  <si>
    <t>AVERAGE</t>
  </si>
  <si>
    <t>LARGE function</t>
  </si>
  <si>
    <t>SMALL function</t>
  </si>
  <si>
    <t>RANK function</t>
  </si>
  <si>
    <t>MAX function</t>
  </si>
  <si>
    <t>MIN function</t>
  </si>
  <si>
    <t>IF function</t>
  </si>
  <si>
    <t>IFERROR function</t>
  </si>
  <si>
    <t>AND function</t>
  </si>
  <si>
    <t>FILTER function</t>
  </si>
  <si>
    <t>OR function</t>
  </si>
  <si>
    <t>NOT function</t>
  </si>
  <si>
    <t>TRUE function</t>
  </si>
  <si>
    <t>FALSE function</t>
  </si>
  <si>
    <t>IS function</t>
  </si>
  <si>
    <t>Department</t>
  </si>
  <si>
    <t>Gender</t>
  </si>
  <si>
    <t>Marital Status</t>
  </si>
  <si>
    <t>Education</t>
  </si>
  <si>
    <t>Job Title</t>
  </si>
  <si>
    <t>Employment Status</t>
  </si>
  <si>
    <t>Not Contract</t>
  </si>
  <si>
    <t>Location</t>
  </si>
  <si>
    <t>Age</t>
  </si>
  <si>
    <t>Salary</t>
  </si>
  <si>
    <t>Years of Experience</t>
  </si>
  <si>
    <t>Years in Current Role</t>
  </si>
  <si>
    <t>Number of Projects</t>
  </si>
  <si>
    <t>Performance Rating</t>
  </si>
  <si>
    <t>Work Hours Per Week</t>
  </si>
  <si>
    <t>Customer Support</t>
  </si>
  <si>
    <t>Other</t>
  </si>
  <si>
    <t>Widowed</t>
  </si>
  <si>
    <t>Bachelor</t>
  </si>
  <si>
    <t>Analyst</t>
  </si>
  <si>
    <t>Permanent</t>
  </si>
  <si>
    <t>Austin</t>
  </si>
  <si>
    <t>Sales</t>
  </si>
  <si>
    <t>Female</t>
  </si>
  <si>
    <t>Divorced</t>
  </si>
  <si>
    <t>Manager</t>
  </si>
  <si>
    <t>Intern</t>
  </si>
  <si>
    <t>Chicago</t>
  </si>
  <si>
    <t>Finance</t>
  </si>
  <si>
    <t>Master</t>
  </si>
  <si>
    <t>Developer</t>
  </si>
  <si>
    <t>Boston</t>
  </si>
  <si>
    <t>Male</t>
  </si>
  <si>
    <t>Sales Executive</t>
  </si>
  <si>
    <t>Contract</t>
  </si>
  <si>
    <t>Marketing</t>
  </si>
  <si>
    <t>Denver</t>
  </si>
  <si>
    <t>Married</t>
  </si>
  <si>
    <t>PhD</t>
  </si>
  <si>
    <t>Seattle</t>
  </si>
  <si>
    <t>High School</t>
  </si>
  <si>
    <t>Engineer</t>
  </si>
  <si>
    <t>Engineering</t>
  </si>
  <si>
    <t>HR Executive</t>
  </si>
  <si>
    <t>San Francisco</t>
  </si>
  <si>
    <t>Single</t>
  </si>
  <si>
    <t>Support Staff</t>
  </si>
  <si>
    <t>IT</t>
  </si>
  <si>
    <t>New York</t>
  </si>
  <si>
    <t>HR</t>
  </si>
  <si>
    <t>Date of Joining</t>
  </si>
  <si>
    <t>Day 5</t>
  </si>
  <si>
    <t>VLOOKUP</t>
  </si>
  <si>
    <t>HLOOKUP</t>
  </si>
  <si>
    <t>xlookup</t>
  </si>
  <si>
    <t>INDEX</t>
  </si>
  <si>
    <t>MATCH</t>
  </si>
  <si>
    <t>OFFSET</t>
  </si>
  <si>
    <t>ROW</t>
  </si>
  <si>
    <t>ROWS</t>
  </si>
  <si>
    <t>COLUMN</t>
  </si>
  <si>
    <t>COLUMNS</t>
  </si>
  <si>
    <t>INDIRECT</t>
  </si>
  <si>
    <t>Day 6</t>
  </si>
  <si>
    <t>Excel Chart Types</t>
  </si>
  <si>
    <t>Chart Editing</t>
  </si>
  <si>
    <t>Formatting Chart Elements</t>
  </si>
  <si>
    <t>Combination Charts</t>
  </si>
  <si>
    <t>Handling Gaps in Charts</t>
  </si>
  <si>
    <t>Day 7</t>
  </si>
  <si>
    <t>Introduction to Pivot Tables</t>
  </si>
  <si>
    <t>Creating a Pivot Table in Excel</t>
  </si>
  <si>
    <t>Formatting the Pivot Table</t>
  </si>
  <si>
    <t>Show</t>
  </si>
  <si>
    <t>Buttons</t>
  </si>
  <si>
    <t>Layouts</t>
  </si>
  <si>
    <t>Compact</t>
  </si>
  <si>
    <t>Tabular</t>
  </si>
  <si>
    <t>Outline</t>
  </si>
  <si>
    <t>Grouping data in an Excel Pivot table</t>
  </si>
  <si>
    <t>Text Values</t>
  </si>
  <si>
    <t xml:space="preserve">Date </t>
  </si>
  <si>
    <t>Numeric</t>
  </si>
  <si>
    <t>Calculated Field/Items in Pivot Table</t>
  </si>
  <si>
    <t>Pivot Table Slicers</t>
  </si>
  <si>
    <t xml:space="preserve">Each Text Value </t>
  </si>
  <si>
    <t>Report Connection</t>
  </si>
  <si>
    <t>Pivot Charts</t>
  </si>
  <si>
    <t>Data Validation</t>
  </si>
  <si>
    <t>Day 8</t>
  </si>
  <si>
    <t>Text Functions</t>
  </si>
  <si>
    <t>LEFT</t>
  </si>
  <si>
    <t>RIGHT</t>
  </si>
  <si>
    <t>MID</t>
  </si>
  <si>
    <t>LEN</t>
  </si>
  <si>
    <t>LOWER</t>
  </si>
  <si>
    <t>PROPER</t>
  </si>
  <si>
    <t>UPPER</t>
  </si>
  <si>
    <t>FIND</t>
  </si>
  <si>
    <t>REPLACE</t>
  </si>
  <si>
    <t>SUBSTITUTE</t>
  </si>
  <si>
    <t>DATE</t>
  </si>
  <si>
    <t>INT</t>
  </si>
  <si>
    <t>RAND</t>
  </si>
  <si>
    <t>RANDBETWEEN</t>
  </si>
  <si>
    <t>ROUND</t>
  </si>
  <si>
    <t>Data Cleaning</t>
  </si>
  <si>
    <t>Date Functions</t>
  </si>
  <si>
    <t>Error</t>
  </si>
  <si>
    <t>Validation</t>
  </si>
  <si>
    <t>Rules</t>
  </si>
  <si>
    <t>Check The Accuracy</t>
  </si>
  <si>
    <t>Data validation can help control what a user can enter into a cell. You can use data validation to make sure a value is a number, a date, or to present a dropdown menu with predefined choices to a user.</t>
  </si>
  <si>
    <t>Steps</t>
  </si>
  <si>
    <t>Settings</t>
  </si>
  <si>
    <t>Input Message</t>
  </si>
  <si>
    <t>Error Alert</t>
  </si>
  <si>
    <t>Information</t>
  </si>
  <si>
    <t>Warning</t>
  </si>
  <si>
    <t>Stop</t>
  </si>
  <si>
    <t>Whole No</t>
  </si>
  <si>
    <t>Decimal</t>
  </si>
  <si>
    <t>List</t>
  </si>
  <si>
    <t>Date</t>
  </si>
  <si>
    <t>Time</t>
  </si>
  <si>
    <t>Sr_No</t>
  </si>
  <si>
    <t>Errors</t>
  </si>
  <si>
    <t>Value</t>
  </si>
  <si>
    <t>Division By Zero</t>
  </si>
  <si>
    <t>Spill</t>
  </si>
  <si>
    <t>Name</t>
  </si>
  <si>
    <t>Ref</t>
  </si>
  <si>
    <t>NA</t>
  </si>
  <si>
    <t>Calc</t>
  </si>
  <si>
    <t>Number</t>
  </si>
  <si>
    <t>1. #DIV/0! – Division by Zero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</si>
  <si>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tries to divide a number by zero or an empty cell.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</si>
  <si>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=A1/B1</t>
    </r>
    <r>
      <rPr>
        <sz val="11"/>
        <color theme="1"/>
        <rFont val="Aptos Narrow"/>
        <family val="2"/>
        <scheme val="minor"/>
      </rPr>
      <t xml:space="preserve"> where B1 is either zero or empty.</t>
    </r>
  </si>
  <si>
    <r>
      <t>Solution:</t>
    </r>
    <r>
      <rPr>
        <sz val="11"/>
        <color theme="1"/>
        <rFont val="Aptos Narrow"/>
        <family val="2"/>
        <scheme val="minor"/>
      </rPr>
      <t xml:space="preserve"> Ensure that the denominator is not zero or blank before performing the division.</t>
    </r>
  </si>
  <si>
    <t>2. #N/A – Not Available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</si>
  <si>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can’t find a value it is searching for, commonly in lookup functions like </t>
    </r>
    <r>
      <rPr>
        <sz val="10"/>
        <color theme="1"/>
        <rFont val="Arial Unicode MS"/>
      </rPr>
      <t>VLOOKUP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HLOOKUP</t>
    </r>
    <r>
      <rPr>
        <sz val="11"/>
        <color theme="1"/>
        <rFont val="Aptos Narrow"/>
        <family val="2"/>
        <scheme val="minor"/>
      </rPr>
      <t>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</si>
  <si>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=VLOOKUP("Apple",A1:B10,2,FALSE)</t>
    </r>
    <r>
      <rPr>
        <sz val="11"/>
        <color theme="1"/>
        <rFont val="Aptos Narrow"/>
        <family val="2"/>
        <scheme val="minor"/>
      </rPr>
      <t xml:space="preserve"> where "Apple" is not found in column A.</t>
    </r>
  </si>
  <si>
    <r>
      <t>Solution:</t>
    </r>
    <r>
      <rPr>
        <sz val="11"/>
        <color theme="1"/>
        <rFont val="Aptos Narrow"/>
        <family val="2"/>
        <scheme val="minor"/>
      </rPr>
      <t xml:space="preserve"> Verify that the lookup value exists in the search range.</t>
    </r>
  </si>
  <si>
    <t>3. #VALUE! – Invalid Data Type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</si>
  <si>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includes text or characters where a number is expected, or when incorrect data types are used in a function.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</si>
  <si>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=A1 + "text"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=SUM("Text", A1:A10)</t>
    </r>
  </si>
  <si>
    <r>
      <t>Solution:</t>
    </r>
    <r>
      <rPr>
        <sz val="11"/>
        <color theme="1"/>
        <rFont val="Aptos Narrow"/>
        <family val="2"/>
        <scheme val="minor"/>
      </rPr>
      <t xml:space="preserve"> Ensure that the data types are compatible (e.g., only use numbers where numbers are required).</t>
    </r>
  </si>
  <si>
    <t>4. #REF! – Invalid Cell Reference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</si>
  <si>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refers to a cell that no longer exists, often due to deleting cells or rows that a formula depends on.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</si>
  <si>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=A1+B1</t>
    </r>
    <r>
      <rPr>
        <sz val="11"/>
        <color theme="1"/>
        <rFont val="Aptos Narrow"/>
        <family val="2"/>
        <scheme val="minor"/>
      </rPr>
      <t>, and then column B is deleted.</t>
    </r>
  </si>
  <si>
    <r>
      <t>Solution:</t>
    </r>
    <r>
      <rPr>
        <sz val="11"/>
        <color theme="1"/>
        <rFont val="Aptos Narrow"/>
        <family val="2"/>
        <scheme val="minor"/>
      </rPr>
      <t xml:space="preserve"> Adjust the formula to refer to valid cells and avoid deleting referenced data.</t>
    </r>
  </si>
  <si>
    <t>5. #NAME? – Invalid Function or Range Name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</si>
  <si>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Excel doesn’t recognize text in a formula, such as misspelled function names or undefined named ranges.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</si>
  <si>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=SMM(A1:A10)</t>
    </r>
    <r>
      <rPr>
        <sz val="11"/>
        <color theme="1"/>
        <rFont val="Aptos Narrow"/>
        <family val="2"/>
        <scheme val="minor"/>
      </rPr>
      <t xml:space="preserve"> instead of </t>
    </r>
    <r>
      <rPr>
        <sz val="10"/>
        <color theme="1"/>
        <rFont val="Arial Unicode MS"/>
      </rPr>
      <t>=SUM(A1:A10)</t>
    </r>
  </si>
  <si>
    <r>
      <t>Solution:</t>
    </r>
    <r>
      <rPr>
        <sz val="11"/>
        <color theme="1"/>
        <rFont val="Aptos Narrow"/>
        <family val="2"/>
        <scheme val="minor"/>
      </rPr>
      <t xml:space="preserve"> Check for typos in function names, named ranges, or missing quotes for text strings.</t>
    </r>
  </si>
  <si>
    <t>6. #NULL! – Incorrect Range Separator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</si>
  <si>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two ranges in a formula are not separated correctly, or there’s an incorrect use of spaces instead of commas or colons.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</si>
  <si>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=SUM(A1 A10)</t>
    </r>
    <r>
      <rPr>
        <sz val="11"/>
        <color theme="1"/>
        <rFont val="Aptos Narrow"/>
        <family val="2"/>
        <scheme val="minor"/>
      </rPr>
      <t xml:space="preserve"> instead of </t>
    </r>
    <r>
      <rPr>
        <sz val="10"/>
        <color theme="1"/>
        <rFont val="Arial Unicode MS"/>
      </rPr>
      <t>=SUM(A1:A10)</t>
    </r>
  </si>
  <si>
    <r>
      <t>Solution:</t>
    </r>
    <r>
      <rPr>
        <sz val="11"/>
        <color theme="1"/>
        <rFont val="Aptos Narrow"/>
        <family val="2"/>
        <scheme val="minor"/>
      </rPr>
      <t xml:space="preserve"> Use the correct range separators (comma </t>
    </r>
    <r>
      <rPr>
        <sz val="10"/>
        <color theme="1"/>
        <rFont val="Arial Unicode MS"/>
      </rPr>
      <t>,</t>
    </r>
    <r>
      <rPr>
        <sz val="11"/>
        <color theme="1"/>
        <rFont val="Aptos Narrow"/>
        <family val="2"/>
        <scheme val="minor"/>
      </rPr>
      <t xml:space="preserve"> or colon </t>
    </r>
    <r>
      <rPr>
        <sz val="10"/>
        <color theme="1"/>
        <rFont val="Arial Unicode MS"/>
      </rPr>
      <t>:</t>
    </r>
    <r>
      <rPr>
        <sz val="11"/>
        <color theme="1"/>
        <rFont val="Aptos Narrow"/>
        <family val="2"/>
        <scheme val="minor"/>
      </rPr>
      <t>) between ranges.</t>
    </r>
  </si>
  <si>
    <t>7. #NUM! – Invalid Number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</si>
  <si>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generates a number that’s too large or small for Excel to handle, or when the wrong kind of numerical input is provided.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</si>
  <si>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=SQRT(-1)</t>
    </r>
    <r>
      <rPr>
        <sz val="11"/>
        <color theme="1"/>
        <rFont val="Aptos Narrow"/>
        <family val="2"/>
        <scheme val="minor"/>
      </rPr>
      <t xml:space="preserve"> or an exponential calculation too large for Excel to display.</t>
    </r>
  </si>
  <si>
    <r>
      <t>Solution:</t>
    </r>
    <r>
      <rPr>
        <sz val="11"/>
        <color theme="1"/>
        <rFont val="Aptos Narrow"/>
        <family val="2"/>
        <scheme val="minor"/>
      </rPr>
      <t xml:space="preserve"> Adjust the formula or input values to keep numbers within acceptable limits.</t>
    </r>
  </si>
  <si>
    <t>8. #SPILL! – Array Spill Error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</si>
  <si>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that returns multiple results (like a dynamic array formula) encounters a blocked or overlapping range.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</si>
  <si>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=SEQUENCE(10)</t>
    </r>
    <r>
      <rPr>
        <sz val="11"/>
        <color theme="1"/>
        <rFont val="Aptos Narrow"/>
        <family val="2"/>
        <scheme val="minor"/>
      </rPr>
      <t xml:space="preserve"> with cells below that are not empty.</t>
    </r>
  </si>
  <si>
    <r>
      <t>Solution:</t>
    </r>
    <r>
      <rPr>
        <sz val="11"/>
        <color theme="1"/>
        <rFont val="Aptos Narrow"/>
        <family val="2"/>
        <scheme val="minor"/>
      </rPr>
      <t xml:space="preserve"> Clear the cells in the range where the result needs to "spill" or adjust the formula to fit the available space.</t>
    </r>
  </si>
  <si>
    <t>9. #CALC! – Calculation Error</t>
  </si>
  <si>
    <r>
      <t>Cause:</t>
    </r>
    <r>
      <rPr>
        <sz val="11"/>
        <color theme="1"/>
        <rFont val="Aptos Narrow"/>
        <family val="2"/>
        <scheme val="minor"/>
      </rPr>
      <t xml:space="preserve"> This error appears when a calculation cannot be completed, often due to issues in Excel’s calculation engine, like circular references or computational limitations.</t>
    </r>
  </si>
  <si>
    <r>
      <t>Solution:</t>
    </r>
    <r>
      <rPr>
        <sz val="11"/>
        <color theme="1"/>
        <rFont val="Aptos Narrow"/>
        <family val="2"/>
        <scheme val="minor"/>
      </rPr>
      <t xml:space="preserve"> Check for circular references or complex formulas that exceed Excel’s calculation limits.</t>
    </r>
  </si>
  <si>
    <t>10. #ERROR – General Formula Error</t>
  </si>
  <si>
    <r>
      <t>Cause:</t>
    </r>
    <r>
      <rPr>
        <sz val="11"/>
        <color theme="1"/>
        <rFont val="Aptos Narrow"/>
        <family val="2"/>
        <scheme val="minor"/>
      </rPr>
      <t xml:space="preserve"> This is a placeholder error that appears when Excel cannot calculate the formula for various reasons not covered by other specific errors.</t>
    </r>
  </si>
  <si>
    <r>
      <t>Solution:</t>
    </r>
    <r>
      <rPr>
        <sz val="11"/>
        <color theme="1"/>
        <rFont val="Aptos Narrow"/>
        <family val="2"/>
        <scheme val="minor"/>
      </rPr>
      <t xml:space="preserve"> Review the entire formula to ensure all components are correct and valid.</t>
    </r>
  </si>
  <si>
    <t>TODAY()</t>
  </si>
  <si>
    <r>
      <t xml:space="preserve">1. Jake from "Customer Support" wants to see today’s date in his report. Use the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function to show the current date.</t>
    </r>
  </si>
  <si>
    <r>
      <t xml:space="preserve">2. Emma from "Sales" wants to calculate how many days have passed since she joined the company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help her find out.</t>
    </r>
  </si>
  <si>
    <r>
      <t xml:space="preserve">3. Alex from "Finance" is trying to figure out how many days are left until his work anniversary on </t>
    </r>
    <r>
      <rPr>
        <sz val="10"/>
        <color theme="1"/>
        <rFont val="Arial Unicode MS"/>
      </rPr>
      <t>30-11-2024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calculate the remaining days.</t>
    </r>
  </si>
  <si>
    <r>
      <t xml:space="preserve">4. Amelia from "Marketing" wants to calculate her exact age in days from her date of birth, </t>
    </r>
    <r>
      <rPr>
        <sz val="10"/>
        <color theme="1"/>
        <rFont val="Arial Unicode MS"/>
      </rPr>
      <t>04-10-1995</t>
    </r>
    <r>
      <rPr>
        <sz val="11"/>
        <color theme="1"/>
        <rFont val="Aptos Narrow"/>
        <family val="2"/>
        <scheme val="minor"/>
      </rPr>
      <t xml:space="preserve">, to today’s date.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>.</t>
    </r>
  </si>
  <si>
    <r>
      <t xml:space="preserve">5. Lucas, an "HR" manager, wants to track how many days he has left to complete his ongoing project. The due date is </t>
    </r>
    <r>
      <rPr>
        <sz val="10"/>
        <color theme="1"/>
        <rFont val="Arial Unicode MS"/>
      </rPr>
      <t>15-11-2024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find the remaining days.</t>
    </r>
  </si>
  <si>
    <r>
      <t xml:space="preserve">6. Sophia from "Engineering" joined on </t>
    </r>
    <r>
      <rPr>
        <sz val="10"/>
        <color theme="1"/>
        <rFont val="Arial Unicode MS"/>
      </rPr>
      <t>10-10-2020</t>
    </r>
    <r>
      <rPr>
        <sz val="11"/>
        <color theme="1"/>
        <rFont val="Aptos Narrow"/>
        <family val="2"/>
        <scheme val="minor"/>
      </rPr>
      <t xml:space="preserve">. She wants to calculate how long she has been working here in days using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>.</t>
    </r>
  </si>
  <si>
    <r>
      <t xml:space="preserve">7. Olivia from "IT" needs to display today’s date on an invoice.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display the current date.</t>
    </r>
  </si>
  <si>
    <r>
      <t xml:space="preserve">8. Noah from "Sales" wants to know how many days it has been since the start of this year.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calculate.</t>
    </r>
  </si>
  <si>
    <r>
      <t xml:space="preserve">9. Isabella from "Customer Support" needs to create a task tracker that shows the number of days since each task was assigned.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get the current date for your calculation.</t>
    </r>
  </si>
  <si>
    <r>
      <t xml:space="preserve">10. Jack from "Finance" wants to create a countdown for his retirement, which is on </t>
    </r>
    <r>
      <rPr>
        <sz val="10"/>
        <color theme="1"/>
        <rFont val="Arial Unicode MS"/>
      </rPr>
      <t>31-12-2030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find how many days are left.</t>
    </r>
  </si>
  <si>
    <t>NOW()</t>
  </si>
  <si>
    <r>
      <t xml:space="preserve">1. David from "Sales" needs to include the exact date and time a report was generated. Use the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function to display this.</t>
    </r>
  </si>
  <si>
    <r>
      <t xml:space="preserve">2. Olivia from "Finance" is scheduling meetings and wants to know the current date and time for her calendar entries.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>.</t>
    </r>
  </si>
  <si>
    <r>
      <t xml:space="preserve">3. Jake wants to track how long it takes to process customer support tickets.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capture the current time.</t>
    </r>
  </si>
  <si>
    <r>
      <t xml:space="preserve">4. Alex is working on a financial model that requires the exact time of the analysis.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insert the current time.</t>
    </r>
  </si>
  <si>
    <r>
      <t xml:space="preserve">5. Emma is running a real-time survey and wants to timestamp the responses.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insert the current date and time.</t>
    </r>
  </si>
  <si>
    <r>
      <t xml:space="preserve">6. Lucas from "HR" is trying to track the time spent on a task. Start the timer using the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function when the task begins.</t>
    </r>
  </si>
  <si>
    <r>
      <t xml:space="preserve">7. Mia from "Engineering" wants to create a timestamp to show the time a file was last updated.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for this.</t>
    </r>
  </si>
  <si>
    <r>
      <t xml:space="preserve">8. Ava from "Marketing" needs to log the current time in her task management system whenever she closes a task.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>.</t>
    </r>
  </si>
  <si>
    <r>
      <t xml:space="preserve">9. Benjamin from "IT" wants to display the exact time on the dashboard for network monitoring.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get the current time.</t>
    </r>
  </si>
  <si>
    <r>
      <t xml:space="preserve">10. Jake is developing a report on the response time of the customer support team.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record the time a ticket was first received.</t>
    </r>
  </si>
  <si>
    <t>DATE(year, month, day)</t>
  </si>
  <si>
    <r>
      <t xml:space="preserve">1. Emma from "Sales" knows she joined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Input this date into Excel using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</si>
  <si>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2. David from "Finance" wants to record the exact date for an upcoming financial meeting on </t>
    </r>
    <r>
      <rPr>
        <sz val="10"/>
        <color theme="1"/>
        <rFont val="Arial Unicode MS"/>
      </rPr>
      <t>15-11-2024</t>
    </r>
    <r>
      <rPr>
        <sz val="11"/>
        <color theme="1"/>
        <rFont val="Aptos Narrow"/>
        <family val="2"/>
        <scheme val="minor"/>
      </rPr>
      <t xml:space="preserve">. Use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 to create the date.</t>
    </r>
  </si>
  <si>
    <r>
      <t xml:space="preserve">3. Mia from "Customer Support" wants to create a project plan starting on </t>
    </r>
    <r>
      <rPr>
        <sz val="10"/>
        <color theme="1"/>
        <rFont val="Arial Unicode MS"/>
      </rPr>
      <t>01-01-2025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to record this as the project start date.</t>
    </r>
  </si>
  <si>
    <r>
      <t xml:space="preserve">4. Benjamin from "IT" is writing a code to calculate the fiscal year end, which is </t>
    </r>
    <r>
      <rPr>
        <sz val="10"/>
        <color theme="1"/>
        <rFont val="Arial Unicode MS"/>
      </rPr>
      <t>31-03-2025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to specify this date.</t>
    </r>
  </si>
  <si>
    <r>
      <t xml:space="preserve">5. Lucas from "HR" needs to input the date he hired his first employee, which was </t>
    </r>
    <r>
      <rPr>
        <sz val="10"/>
        <color theme="1"/>
        <rFont val="Arial Unicode MS"/>
      </rPr>
      <t>12-05-2010</t>
    </r>
    <r>
      <rPr>
        <sz val="11"/>
        <color theme="1"/>
        <rFont val="Aptos Narrow"/>
        <family val="2"/>
        <scheme val="minor"/>
      </rPr>
      <t xml:space="preserve">. Use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</si>
  <si>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6. Olivia from "Marketing" is setting up reminders for upcoming campaigns and wants to enter the launch date as </t>
    </r>
    <r>
      <rPr>
        <sz val="10"/>
        <color theme="1"/>
        <rFont val="Arial Unicode MS"/>
      </rPr>
      <t>01-07-2025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>.</t>
    </r>
  </si>
  <si>
    <r>
      <t xml:space="preserve">7. Ava from "Engineering" wants to log her equipment's next service date, which is </t>
    </r>
    <r>
      <rPr>
        <sz val="10"/>
        <color theme="1"/>
        <rFont val="Arial Unicode MS"/>
      </rPr>
      <t>30-08-2024</t>
    </r>
    <r>
      <rPr>
        <sz val="11"/>
        <color theme="1"/>
        <rFont val="Aptos Narrow"/>
        <family val="2"/>
        <scheme val="minor"/>
      </rPr>
      <t xml:space="preserve">. Use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</si>
  <si>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8. Amelia from "Sales" wants to input the exact date of her promotion, which is </t>
    </r>
    <r>
      <rPr>
        <sz val="10"/>
        <color theme="1"/>
        <rFont val="Arial Unicode MS"/>
      </rPr>
      <t>15-03-2023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to enter this date.</t>
    </r>
  </si>
  <si>
    <r>
      <t xml:space="preserve">9. David is logging employee start dates in the system, and needs to input the date </t>
    </r>
    <r>
      <rPr>
        <sz val="10"/>
        <color theme="1"/>
        <rFont val="Arial Unicode MS"/>
      </rPr>
      <t>20-04-2022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>.</t>
    </r>
  </si>
  <si>
    <r>
      <t xml:space="preserve">10. Olivia from "Customer Support" is scheduling an important event for </t>
    </r>
    <r>
      <rPr>
        <sz val="10"/>
        <color theme="1"/>
        <rFont val="Arial Unicode MS"/>
      </rPr>
      <t>19-06-2025</t>
    </r>
    <r>
      <rPr>
        <sz val="11"/>
        <color theme="1"/>
        <rFont val="Aptos Narrow"/>
        <family val="2"/>
        <scheme val="minor"/>
      </rPr>
      <t xml:space="preserve"> and wants to log this using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>.</t>
    </r>
  </si>
  <si>
    <t>DAY(serial_number)</t>
  </si>
  <si>
    <r>
      <t xml:space="preserve">1. Olivia from "Finance" joined on </t>
    </r>
    <r>
      <rPr>
        <sz val="10"/>
        <color theme="1"/>
        <rFont val="Arial Unicode MS"/>
      </rPr>
      <t>13-12-2014</t>
    </r>
    <r>
      <rPr>
        <sz val="11"/>
        <color theme="1"/>
        <rFont val="Aptos Narrow"/>
        <family val="2"/>
        <scheme val="minor"/>
      </rPr>
      <t xml:space="preserve">. She wants to know which day of the month it was.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 xml:space="preserve"> to extract the day.</t>
    </r>
  </si>
  <si>
    <r>
      <t xml:space="preserve">2. David wants to calculate the specific day of the month on which an important invoice was received, which was </t>
    </r>
    <r>
      <rPr>
        <sz val="10"/>
        <color theme="1"/>
        <rFont val="Arial Unicode MS"/>
      </rPr>
      <t>15-05-2023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 xml:space="preserve"> to extract the day.</t>
    </r>
  </si>
  <si>
    <r>
      <t xml:space="preserve">3. Amelia is inputting sales data and needs to find out which day of the month a key transaction happened on </t>
    </r>
    <r>
      <rPr>
        <sz val="10"/>
        <color theme="1"/>
        <rFont val="Arial Unicode MS"/>
      </rPr>
      <t>27-07-2022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</si>
  <si>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4. Lucas from "HR" was hired on </t>
    </r>
    <r>
      <rPr>
        <sz val="10"/>
        <color theme="1"/>
        <rFont val="Arial Unicode MS"/>
      </rPr>
      <t>21-04-2005</t>
    </r>
    <r>
      <rPr>
        <sz val="11"/>
        <color theme="1"/>
        <rFont val="Aptos Narrow"/>
        <family val="2"/>
        <scheme val="minor"/>
      </rPr>
      <t xml:space="preserve">. Find the day of the month using the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</si>
  <si>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5. Mia from "Marketing" needs to extract the day from an event date, which is </t>
    </r>
    <r>
      <rPr>
        <sz val="10"/>
        <color theme="1"/>
        <rFont val="Arial Unicode MS"/>
      </rPr>
      <t>06-10-2021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</si>
  <si>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6. Jack from "Customer Support" needs to find out which day he last resolved a major ticket on </t>
    </r>
    <r>
      <rPr>
        <sz val="10"/>
        <color theme="1"/>
        <rFont val="Arial Unicode MS"/>
      </rPr>
      <t>16-09-2020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</si>
  <si>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7. Ava from "IT" wants to find out the day of the month she completed a major project on </t>
    </r>
    <r>
      <rPr>
        <sz val="10"/>
        <color theme="1"/>
        <rFont val="Arial Unicode MS"/>
      </rPr>
      <t>29-11-2019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</si>
  <si>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from "Engineering" wants to track the specific day he submitted his timesheet on </t>
    </r>
    <r>
      <rPr>
        <sz val="10"/>
        <color theme="1"/>
        <rFont val="Arial Unicode MS"/>
      </rPr>
      <t>03-05-2023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</si>
  <si>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9. David wants to extract the day of the month from a due date of </t>
    </r>
    <r>
      <rPr>
        <sz val="10"/>
        <color theme="1"/>
        <rFont val="Arial Unicode MS"/>
      </rPr>
      <t>18-12-2024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</si>
  <si>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10. Olivia wants to find out what day of the month her performance review is scheduled on </t>
    </r>
    <r>
      <rPr>
        <sz val="10"/>
        <color theme="1"/>
        <rFont val="Arial Unicode MS"/>
      </rPr>
      <t>30-06-2024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</si>
  <si>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t>MONTH(serial_number)</t>
  </si>
  <si>
    <r>
      <t xml:space="preserve">1. David from "Finance" wants to know the month he was hired, which was </t>
    </r>
    <r>
      <rPr>
        <sz val="10"/>
        <color theme="1"/>
        <rFont val="Arial Unicode MS"/>
      </rPr>
      <t>14-03-1995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 xml:space="preserve"> to extract the month.</t>
    </r>
  </si>
  <si>
    <r>
      <t xml:space="preserve">2. Olivia wants to find out the month her contract started, which was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 xml:space="preserve"> to extract this.</t>
    </r>
  </si>
  <si>
    <r>
      <t xml:space="preserve">3. Amelia needs to input expense data and extract the month from the expense date </t>
    </r>
    <r>
      <rPr>
        <sz val="10"/>
        <color theme="1"/>
        <rFont val="Arial Unicode MS"/>
      </rPr>
      <t>05-04-2023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</si>
  <si>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4. Jake from "Customer Support" needs to know in which month he resolved a major issue on </t>
    </r>
    <r>
      <rPr>
        <sz val="10"/>
        <color theme="1"/>
        <rFont val="Arial Unicode MS"/>
      </rPr>
      <t>12-08-2022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</si>
  <si>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5. Ava from "Engineering" wants to know which month she completed her certification on </t>
    </r>
    <r>
      <rPr>
        <sz val="10"/>
        <color theme="1"/>
        <rFont val="Arial Unicode MS"/>
      </rPr>
      <t>18-10-2020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</si>
  <si>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is inputting data on project deadlines and needs to find out the month for a task due on </t>
    </r>
    <r>
      <rPr>
        <sz val="10"/>
        <color theme="1"/>
        <rFont val="Arial Unicode MS"/>
      </rPr>
      <t>30-11-2024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</si>
  <si>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7. Emma from "Sales" wants to know in which month her promotion became effective, which was on </t>
    </r>
    <r>
      <rPr>
        <sz val="10"/>
        <color theme="1"/>
        <rFont val="Arial Unicode MS"/>
      </rPr>
      <t>09-02-2022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</si>
  <si>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8. Lucas from "HR" is reviewing hiring dates and wants to know the month for a specific employee hired on </t>
    </r>
    <r>
      <rPr>
        <sz val="10"/>
        <color theme="1"/>
        <rFont val="Arial Unicode MS"/>
      </rPr>
      <t>07-01-1997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</si>
  <si>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9. Amelia from "Marketing" needs to extract the month of an upcoming campaign that starts on </t>
    </r>
    <r>
      <rPr>
        <sz val="10"/>
        <color theme="1"/>
        <rFont val="Arial Unicode MS"/>
      </rPr>
      <t>22-06-2025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</si>
  <si>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10. David from "Sales" needs to determine the month for a performance review scheduled on </t>
    </r>
    <r>
      <rPr>
        <sz val="10"/>
        <color theme="1"/>
        <rFont val="Arial Unicode MS"/>
      </rPr>
      <t>04-09-2024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</si>
  <si>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t>YEAR(serial_number)</t>
  </si>
  <si>
    <r>
      <t xml:space="preserve">1. David from "Sales" was hired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Extract the year of his joining date using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</si>
  <si>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r>
      <t xml:space="preserve">2. Mia from "Marketing" wants to know the year she started working on </t>
    </r>
    <r>
      <rPr>
        <sz val="10"/>
        <color theme="1"/>
        <rFont val="Arial Unicode MS"/>
      </rPr>
      <t>16-10-2012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</si>
  <si>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4. Jack from "Customer Support" needs to find out which year he received his performance bonus on </t>
    </r>
    <r>
      <rPr>
        <sz val="10"/>
        <color theme="1"/>
        <rFont val="Arial Unicode MS"/>
      </rPr>
      <t>11-03-2020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</si>
  <si>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5. Amelia from "Sales" wants to calculate how many years it has been since she received a promotion, which happened on </t>
    </r>
    <r>
      <rPr>
        <sz val="10"/>
        <color theme="1"/>
        <rFont val="Arial Unicode MS"/>
      </rPr>
      <t>15-04-2017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</si>
  <si>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6. Emma from "HR" is checking the records to find the year she first attended a major conference on </t>
    </r>
    <r>
      <rPr>
        <sz val="10"/>
        <color theme="1"/>
        <rFont val="Arial Unicode MS"/>
      </rPr>
      <t>09-07-2015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determine the year.</t>
    </r>
  </si>
  <si>
    <r>
      <t xml:space="preserve">7. Lucas from "IT" wants to know which year his certification expired, which happened on </t>
    </r>
    <r>
      <rPr>
        <sz val="10"/>
        <color theme="1"/>
        <rFont val="Arial Unicode MS"/>
      </rPr>
      <t>31-12-2021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</si>
  <si>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8. Olivia from "Finance" wants to extract the year from an expense report date of </t>
    </r>
    <r>
      <rPr>
        <sz val="10"/>
        <color theme="1"/>
        <rFont val="Arial Unicode MS"/>
      </rPr>
      <t>06-06-2023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</si>
  <si>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r>
      <t xml:space="preserve">9. Ava from "Engineering" is inputting data and needs to find out the year she completed a major project, which was on </t>
    </r>
    <r>
      <rPr>
        <sz val="10"/>
        <color theme="1"/>
        <rFont val="Arial Unicode MS"/>
      </rPr>
      <t>12-11-2019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</si>
  <si>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r>
      <t xml:space="preserve">10. Benjamin from "Sales" needs to know the year a contract with a key client was signed on </t>
    </r>
    <r>
      <rPr>
        <sz val="10"/>
        <color theme="1"/>
        <rFont val="Arial Unicode MS"/>
      </rPr>
      <t>18-05-2021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</si>
  <si>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t>DATEVALUE(date_text)</t>
  </si>
  <si>
    <r>
      <t xml:space="preserve">1. Olivia has a text value </t>
    </r>
    <r>
      <rPr>
        <sz val="10"/>
        <color theme="1"/>
        <rFont val="Arial Unicode MS"/>
      </rPr>
      <t>“07/12/2021”</t>
    </r>
    <r>
      <rPr>
        <sz val="11"/>
        <color theme="1"/>
        <rFont val="Aptos Narrow"/>
        <family val="2"/>
        <scheme val="minor"/>
      </rPr>
      <t xml:space="preserve"> representing a transaction date. Convert this text into a date using the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</si>
  <si>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2. Mia received an event reminder with a date stored as text </t>
    </r>
    <r>
      <rPr>
        <sz val="10"/>
        <color theme="1"/>
        <rFont val="Arial Unicode MS"/>
      </rPr>
      <t>"15/08/2022"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it into a usable date.</t>
    </r>
  </si>
  <si>
    <r>
      <t xml:space="preserve">3. Jake from "Customer Support" has a hiring date stored as text, </t>
    </r>
    <r>
      <rPr>
        <sz val="10"/>
        <color theme="1"/>
        <rFont val="Arial Unicode MS"/>
      </rPr>
      <t>"25/11/2019"</t>
    </r>
    <r>
      <rPr>
        <sz val="11"/>
        <color theme="1"/>
        <rFont val="Aptos Narrow"/>
        <family val="2"/>
        <scheme val="minor"/>
      </rPr>
      <t xml:space="preserve">. Convert it into a proper date using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</si>
  <si>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4. Lucas from "HR" found a training completion date as text </t>
    </r>
    <r>
      <rPr>
        <sz val="10"/>
        <color theme="1"/>
        <rFont val="Arial Unicode MS"/>
      </rPr>
      <t>"18/10/2018"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change it into a proper date format.</t>
    </r>
  </si>
  <si>
    <r>
      <t xml:space="preserve">5. Emma has the sales data in text format </t>
    </r>
    <r>
      <rPr>
        <sz val="10"/>
        <color theme="1"/>
        <rFont val="Arial Unicode MS"/>
      </rPr>
      <t>"10/04/2023"</t>
    </r>
    <r>
      <rPr>
        <sz val="11"/>
        <color theme="1"/>
        <rFont val="Aptos Narrow"/>
        <family val="2"/>
        <scheme val="minor"/>
      </rPr>
      <t xml:space="preserve">. Convert the text to a proper date using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</si>
  <si>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found a contract date stored as text </t>
    </r>
    <r>
      <rPr>
        <sz val="10"/>
        <color theme="1"/>
        <rFont val="Arial Unicode MS"/>
      </rPr>
      <t>"03/03/2020"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this text into a valid date.</t>
    </r>
  </si>
  <si>
    <r>
      <t xml:space="preserve">7. Ava needs to convert the text </t>
    </r>
    <r>
      <rPr>
        <sz val="10"/>
        <color theme="1"/>
        <rFont val="Arial Unicode MS"/>
      </rPr>
      <t>"28/06/2022"</t>
    </r>
    <r>
      <rPr>
        <sz val="11"/>
        <color theme="1"/>
        <rFont val="Aptos Narrow"/>
        <family val="2"/>
        <scheme val="minor"/>
      </rPr>
      <t xml:space="preserve"> into a date for a project milestone.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</si>
  <si>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8. Jack has a customer ticket resolved on </t>
    </r>
    <r>
      <rPr>
        <sz val="10"/>
        <color theme="1"/>
        <rFont val="Arial Unicode MS"/>
      </rPr>
      <t>"13/09/2021"</t>
    </r>
    <r>
      <rPr>
        <sz val="11"/>
        <color theme="1"/>
        <rFont val="Aptos Narrow"/>
        <family val="2"/>
        <scheme val="minor"/>
      </rPr>
      <t xml:space="preserve">, stored as text. Convert it to date format using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</si>
  <si>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9. Olivia found an invoice date stored as text </t>
    </r>
    <r>
      <rPr>
        <sz val="10"/>
        <color theme="1"/>
        <rFont val="Arial Unicode MS"/>
      </rPr>
      <t>"14/07/2021"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it into a date.</t>
    </r>
  </si>
  <si>
    <r>
      <t xml:space="preserve">10. Amelia's vacation start date is stored as text </t>
    </r>
    <r>
      <rPr>
        <sz val="10"/>
        <color theme="1"/>
        <rFont val="Arial Unicode MS"/>
      </rPr>
      <t>"01/01/2023"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it into a date.</t>
    </r>
  </si>
  <si>
    <t>TEXT(value, format_text)</t>
  </si>
  <si>
    <r>
      <t xml:space="preserve">1. Jake’s salary is </t>
    </r>
    <r>
      <rPr>
        <sz val="10"/>
        <color theme="1"/>
        <rFont val="Arial Unicode MS"/>
      </rPr>
      <t>120000</t>
    </r>
    <r>
      <rPr>
        <sz val="11"/>
        <color theme="1"/>
        <rFont val="Aptos Narrow"/>
        <family val="2"/>
        <scheme val="minor"/>
      </rPr>
      <t xml:space="preserve">, but he wants it to display as </t>
    </r>
    <r>
      <rPr>
        <sz val="10"/>
        <color theme="1"/>
        <rFont val="Arial Unicode MS"/>
      </rPr>
      <t>Rs 120,000</t>
    </r>
    <r>
      <rPr>
        <sz val="11"/>
        <color theme="1"/>
        <rFont val="Aptos Narrow"/>
        <family val="2"/>
        <scheme val="minor"/>
      </rPr>
      <t xml:space="preserve"> in the report. Use the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function to format it.</t>
    </r>
  </si>
  <si>
    <r>
      <t xml:space="preserve">2. Olivia needs to show a percentage value of </t>
    </r>
    <r>
      <rPr>
        <sz val="10"/>
        <color theme="1"/>
        <rFont val="Arial Unicode MS"/>
      </rPr>
      <t>0.78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78%</t>
    </r>
    <r>
      <rPr>
        <sz val="11"/>
        <color theme="1"/>
        <rFont val="Aptos Narrow"/>
        <family val="2"/>
        <scheme val="minor"/>
      </rPr>
      <t xml:space="preserve"> in her presentation.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to format the number.</t>
    </r>
  </si>
  <si>
    <r>
      <t xml:space="preserve">3. David from "Finance" wants to display the invoice total of </t>
    </r>
    <r>
      <rPr>
        <sz val="10"/>
        <color theme="1"/>
        <rFont val="Arial Unicode MS"/>
      </rPr>
      <t>550000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Rs 550,000</t>
    </r>
    <r>
      <rPr>
        <sz val="11"/>
        <color theme="1"/>
        <rFont val="Aptos Narrow"/>
        <family val="2"/>
        <scheme val="minor"/>
      </rPr>
      <t xml:space="preserve">. Format the number using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</si>
  <si>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4. Mia wants to display a discount rate of </t>
    </r>
    <r>
      <rPr>
        <sz val="10"/>
        <color theme="1"/>
        <rFont val="Arial Unicode MS"/>
      </rPr>
      <t>0.15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15%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to format the value.</t>
    </r>
  </si>
  <si>
    <r>
      <t xml:space="preserve">5. Lucas from "HR" wants to format the number </t>
    </r>
    <r>
      <rPr>
        <sz val="10"/>
        <color theme="1"/>
        <rFont val="Arial Unicode MS"/>
      </rPr>
      <t>10500</t>
    </r>
    <r>
      <rPr>
        <sz val="11"/>
        <color theme="1"/>
        <rFont val="Aptos Narrow"/>
        <family val="2"/>
        <scheme val="minor"/>
      </rPr>
      <t xml:space="preserve"> to show it with commas, like </t>
    </r>
    <r>
      <rPr>
        <sz val="10"/>
        <color theme="1"/>
        <rFont val="Arial Unicode MS"/>
      </rPr>
      <t>10,500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</si>
  <si>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wants to show his sales figure of </t>
    </r>
    <r>
      <rPr>
        <sz val="10"/>
        <color theme="1"/>
        <rFont val="Arial Unicode MS"/>
      </rPr>
      <t>750000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Rs 750,000</t>
    </r>
    <r>
      <rPr>
        <sz val="11"/>
        <color theme="1"/>
        <rFont val="Aptos Narrow"/>
        <family val="2"/>
        <scheme val="minor"/>
      </rPr>
      <t xml:space="preserve">. Format this using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</si>
  <si>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7. Emma wants to format the number </t>
    </r>
    <r>
      <rPr>
        <sz val="10"/>
        <color theme="1"/>
        <rFont val="Arial Unicode MS"/>
      </rPr>
      <t>7.5</t>
    </r>
    <r>
      <rPr>
        <sz val="11"/>
        <color theme="1"/>
        <rFont val="Aptos Narrow"/>
        <family val="2"/>
        <scheme val="minor"/>
      </rPr>
      <t xml:space="preserve"> to display as </t>
    </r>
    <r>
      <rPr>
        <sz val="10"/>
        <color theme="1"/>
        <rFont val="Arial Unicode MS"/>
      </rPr>
      <t>7.5 hours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</si>
  <si>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8. Ava needs to show a time value of </t>
    </r>
    <r>
      <rPr>
        <sz val="10"/>
        <color theme="1"/>
        <rFont val="Arial Unicode MS"/>
      </rPr>
      <t>0.5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50% complete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to format it.</t>
    </r>
  </si>
  <si>
    <r>
      <t xml:space="preserve">9. Olivia has a number </t>
    </r>
    <r>
      <rPr>
        <sz val="10"/>
        <color theme="1"/>
        <rFont val="Arial Unicode MS"/>
      </rPr>
      <t>0.456</t>
    </r>
    <r>
      <rPr>
        <sz val="11"/>
        <color theme="1"/>
        <rFont val="Aptos Narrow"/>
        <family val="2"/>
        <scheme val="minor"/>
      </rPr>
      <t xml:space="preserve"> and wants to display it as </t>
    </r>
    <r>
      <rPr>
        <sz val="10"/>
        <color theme="1"/>
        <rFont val="Arial Unicode MS"/>
      </rPr>
      <t>45.6%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</si>
  <si>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10. Amelia wants to format her project budget of </t>
    </r>
    <r>
      <rPr>
        <sz val="10"/>
        <color theme="1"/>
        <rFont val="Arial Unicode MS"/>
      </rPr>
      <t>1250000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Rs 1,250,000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</si>
  <si>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t>EDATE(start_date, months)</t>
  </si>
  <si>
    <r>
      <t xml:space="preserve">1. David started working on </t>
    </r>
    <r>
      <rPr>
        <sz val="10"/>
        <color theme="1"/>
        <rFont val="Arial Unicode MS"/>
      </rPr>
      <t>01-03-2021</t>
    </r>
    <r>
      <rPr>
        <sz val="11"/>
        <color theme="1"/>
        <rFont val="Aptos Narrow"/>
        <family val="2"/>
        <scheme val="minor"/>
      </rPr>
      <t xml:space="preserve"> and wants to know the date exactly 6 months after.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</si>
  <si>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2. Mia from "Marketing" wants to know the date 9 months after her project began on </t>
    </r>
    <r>
      <rPr>
        <sz val="10"/>
        <color theme="1"/>
        <rFont val="Arial Unicode MS"/>
      </rPr>
      <t>12-05-2022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</si>
  <si>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3. Olivia’s company gives bonuses every 12 months from her joining date, which was </t>
    </r>
    <r>
      <rPr>
        <sz val="10"/>
        <color theme="1"/>
        <rFont val="Arial Unicode MS"/>
      </rPr>
      <t>15-02-2020</t>
    </r>
    <r>
      <rPr>
        <sz val="11"/>
        <color theme="1"/>
        <rFont val="Aptos Narrow"/>
        <family val="2"/>
        <scheme val="minor"/>
      </rPr>
      <t xml:space="preserve">. Find out the next bonus date using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</si>
  <si>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4. Emma wants to know the date 3 months after she signed a key client contract on </t>
    </r>
    <r>
      <rPr>
        <sz val="10"/>
        <color theme="1"/>
        <rFont val="Arial Unicode MS"/>
      </rPr>
      <t>04-04-2021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</si>
  <si>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wants to know the date 5 months after he hired a new employee on </t>
    </r>
    <r>
      <rPr>
        <sz val="10"/>
        <color theme="1"/>
        <rFont val="Arial Unicode MS"/>
      </rPr>
      <t>10-07-2023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</si>
  <si>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6. Ava’s subscription started on </t>
    </r>
    <r>
      <rPr>
        <sz val="10"/>
        <color theme="1"/>
        <rFont val="Arial Unicode MS"/>
      </rPr>
      <t>25-08-2021</t>
    </r>
    <r>
      <rPr>
        <sz val="11"/>
        <color theme="1"/>
        <rFont val="Aptos Narrow"/>
        <family val="2"/>
        <scheme val="minor"/>
      </rPr>
      <t xml:space="preserve">. She wants to know when the next renewal will be, which is 1 year after.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</si>
  <si>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7. Benjamin’s team signed a project contract on </t>
    </r>
    <r>
      <rPr>
        <sz val="10"/>
        <color theme="1"/>
        <rFont val="Arial Unicode MS"/>
      </rPr>
      <t>17-09-2020</t>
    </r>
    <r>
      <rPr>
        <sz val="11"/>
        <color theme="1"/>
        <rFont val="Aptos Narrow"/>
        <family val="2"/>
        <scheme val="minor"/>
      </rPr>
      <t xml:space="preserve">, and he wants to know the date exactly 2 years later.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</si>
  <si>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8. Amelia’s work visa expires 18 months after her issue date, </t>
    </r>
    <r>
      <rPr>
        <sz val="10"/>
        <color theme="1"/>
        <rFont val="Arial Unicode MS"/>
      </rPr>
      <t>22-06-2022</t>
    </r>
    <r>
      <rPr>
        <sz val="11"/>
        <color theme="1"/>
        <rFont val="Aptos Narrow"/>
        <family val="2"/>
        <scheme val="minor"/>
      </rPr>
      <t xml:space="preserve">. Find the expiry date using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</si>
  <si>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9. Jake’s rental agreement was signed on </t>
    </r>
    <r>
      <rPr>
        <sz val="10"/>
        <color theme="1"/>
        <rFont val="Arial Unicode MS"/>
      </rPr>
      <t>30-03-2022</t>
    </r>
    <r>
      <rPr>
        <sz val="11"/>
        <color theme="1"/>
        <rFont val="Aptos Narrow"/>
        <family val="2"/>
        <scheme val="minor"/>
      </rPr>
      <t xml:space="preserve">, and it renews 3 months later.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 xml:space="preserve"> to find the renewal date.</t>
    </r>
  </si>
  <si>
    <r>
      <t xml:space="preserve">10. Olivia’s membership started on </t>
    </r>
    <r>
      <rPr>
        <sz val="10"/>
        <color theme="1"/>
        <rFont val="Arial Unicode MS"/>
      </rPr>
      <t>10-11-2019</t>
    </r>
    <r>
      <rPr>
        <sz val="11"/>
        <color theme="1"/>
        <rFont val="Aptos Narrow"/>
        <family val="2"/>
        <scheme val="minor"/>
      </rPr>
      <t xml:space="preserve"> and is valid for 24 months. Find the expiration date using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</si>
  <si>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t>EOMONTH(start_date, months)</t>
  </si>
  <si>
    <r>
      <t xml:space="preserve">1. David from "Sales" wants to know the last day of the month, 2 months after his project start date, </t>
    </r>
    <r>
      <rPr>
        <sz val="10"/>
        <color theme="1"/>
        <rFont val="Arial Unicode MS"/>
      </rPr>
      <t>15-02-2022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</si>
  <si>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2. Olivia wants to know the last day of the current month, starting from </t>
    </r>
    <r>
      <rPr>
        <sz val="10"/>
        <color theme="1"/>
        <rFont val="Arial Unicode MS"/>
      </rPr>
      <t>10-10-2023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</si>
  <si>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3. Jack’s project is expected to finish at the end of the month 6 months after his start date of </t>
    </r>
    <r>
      <rPr>
        <sz val="10"/>
        <color theme="1"/>
        <rFont val="Arial Unicode MS"/>
      </rPr>
      <t>14-01-2023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 xml:space="preserve"> to find the date.</t>
    </r>
  </si>
  <si>
    <r>
      <t xml:space="preserve">4. Mia wants to know the last day of the month that is 3 months after </t>
    </r>
    <r>
      <rPr>
        <sz val="10"/>
        <color theme="1"/>
        <rFont val="Arial Unicode MS"/>
      </rPr>
      <t>20-08-2021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</si>
  <si>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5. Emma signed a contract on </t>
    </r>
    <r>
      <rPr>
        <sz val="10"/>
        <color theme="1"/>
        <rFont val="Arial Unicode MS"/>
      </rPr>
      <t>05-04-2020</t>
    </r>
    <r>
      <rPr>
        <sz val="11"/>
        <color theme="1"/>
        <rFont val="Aptos Narrow"/>
        <family val="2"/>
        <scheme val="minor"/>
      </rPr>
      <t xml:space="preserve">, and she wants to know the last day of the month, 12 months after that.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</si>
  <si>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hired an employee on </t>
    </r>
    <r>
      <rPr>
        <sz val="10"/>
        <color theme="1"/>
        <rFont val="Arial Unicode MS"/>
      </rPr>
      <t>11-11-2019</t>
    </r>
    <r>
      <rPr>
        <sz val="11"/>
        <color theme="1"/>
        <rFont val="Aptos Narrow"/>
        <family val="2"/>
        <scheme val="minor"/>
      </rPr>
      <t xml:space="preserve"> and wants to know the last day of the month 9 months later.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</si>
  <si>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7. Ava is calculating her report deadline, which falls on the last day of the month, 1 month after </t>
    </r>
    <r>
      <rPr>
        <sz val="10"/>
        <color theme="1"/>
        <rFont val="Arial Unicode MS"/>
      </rPr>
      <t>18-05-2021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</si>
  <si>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8. Amelia needs to find the last day of the month 5 months after her project started on </t>
    </r>
    <r>
      <rPr>
        <sz val="10"/>
        <color theme="1"/>
        <rFont val="Arial Unicode MS"/>
      </rPr>
      <t>02-03-2023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</si>
  <si>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9. Benjamin’s team set a deadline for the last day of the month, 4 months after the start date </t>
    </r>
    <r>
      <rPr>
        <sz val="10"/>
        <color theme="1"/>
        <rFont val="Arial Unicode MS"/>
      </rPr>
      <t>21-06-2022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</si>
  <si>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10. Jake’s performance review is scheduled at the end of the month, 2 months after his last review on </t>
    </r>
    <r>
      <rPr>
        <sz val="10"/>
        <color theme="1"/>
        <rFont val="Arial Unicode MS"/>
      </rPr>
      <t>09-09-2021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 xml:space="preserve"> to find the date.</t>
    </r>
  </si>
  <si>
    <t>WEEKDAY(serial_number, [return_type])</t>
  </si>
  <si>
    <r>
      <t xml:space="preserve">1. Jake joined the company on </t>
    </r>
    <r>
      <rPr>
        <sz val="10"/>
        <color theme="1"/>
        <rFont val="Arial Unicode MS"/>
      </rPr>
      <t>14-07-2015</t>
    </r>
    <r>
      <rPr>
        <sz val="11"/>
        <color theme="1"/>
        <rFont val="Aptos Narrow"/>
        <family val="2"/>
        <scheme val="minor"/>
      </rPr>
      <t xml:space="preserve">. What day of the week was that?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</si>
  <si>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2. David from "Sales" signed a contract on </t>
    </r>
    <r>
      <rPr>
        <sz val="10"/>
        <color theme="1"/>
        <rFont val="Arial Unicode MS"/>
      </rPr>
      <t>03-03-2020</t>
    </r>
    <r>
      <rPr>
        <sz val="11"/>
        <color theme="1"/>
        <rFont val="Aptos Narrow"/>
        <family val="2"/>
        <scheme val="minor"/>
      </rPr>
      <t xml:space="preserve"> and wants to know which weekday it was.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</si>
  <si>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3. Olivia wants to know which weekday her birthday fell on in </t>
    </r>
    <r>
      <rPr>
        <sz val="10"/>
        <color theme="1"/>
        <rFont val="Arial Unicode MS"/>
      </rPr>
      <t>2022</t>
    </r>
    <r>
      <rPr>
        <sz val="11"/>
        <color theme="1"/>
        <rFont val="Aptos Narrow"/>
        <family val="2"/>
        <scheme val="minor"/>
      </rPr>
      <t xml:space="preserve">, which was on </t>
    </r>
    <r>
      <rPr>
        <sz val="10"/>
        <color theme="1"/>
        <rFont val="Arial Unicode MS"/>
      </rPr>
      <t>15-08-2022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</si>
  <si>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4. Emma’s promotion date was </t>
    </r>
    <r>
      <rPr>
        <sz val="10"/>
        <color theme="1"/>
        <rFont val="Arial Unicode MS"/>
      </rPr>
      <t>06-06-2021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which day of the week it was.</t>
    </r>
  </si>
  <si>
    <r>
      <t xml:space="preserve">5. Lucas from "HR" hired a key employee on </t>
    </r>
    <r>
      <rPr>
        <sz val="10"/>
        <color theme="1"/>
        <rFont val="Arial Unicode MS"/>
      </rPr>
      <t>10-02-2019</t>
    </r>
    <r>
      <rPr>
        <sz val="11"/>
        <color theme="1"/>
        <rFont val="Aptos Narrow"/>
        <family val="2"/>
        <scheme val="minor"/>
      </rPr>
      <t xml:space="preserve">. What day of the week was that?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</si>
  <si>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6. Mia from "Marketing" has a project milestone on </t>
    </r>
    <r>
      <rPr>
        <sz val="10"/>
        <color theme="1"/>
        <rFont val="Arial Unicode MS"/>
      </rPr>
      <t>25-11-2020</t>
    </r>
    <r>
      <rPr>
        <sz val="11"/>
        <color theme="1"/>
        <rFont val="Aptos Narrow"/>
        <family val="2"/>
        <scheme val="minor"/>
      </rPr>
      <t xml:space="preserve"> and wants to know the weekday for this date.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</si>
  <si>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completed a key task on </t>
    </r>
    <r>
      <rPr>
        <sz val="10"/>
        <color theme="1"/>
        <rFont val="Arial Unicode MS"/>
      </rPr>
      <t>29-09-2019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the day of the week.</t>
    </r>
  </si>
  <si>
    <r>
      <t xml:space="preserve">8. Amelia is checking the weekday for an upcoming client meeting scheduled on </t>
    </r>
    <r>
      <rPr>
        <sz val="10"/>
        <color theme="1"/>
        <rFont val="Arial Unicode MS"/>
      </rPr>
      <t>12-12-2023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</si>
  <si>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t>Siraj.ahmad@acciojob.com</t>
  </si>
  <si>
    <t>vishu.vaidwan@tcs.com</t>
  </si>
  <si>
    <t>Srinath.m@nestle.com</t>
  </si>
  <si>
    <t>Bhatia.anuj@google.com</t>
  </si>
  <si>
    <t>Abdul.rahman@aramco.com</t>
  </si>
  <si>
    <t>arpit.verma@tcs.com</t>
  </si>
  <si>
    <t>tanya.vishnoi@genpact.com</t>
  </si>
  <si>
    <t>kumar.ak.95@pg.com</t>
  </si>
  <si>
    <t>Priyanshu.soabhagya@ahead.com</t>
  </si>
  <si>
    <t>babblu.kumar@ecl.com</t>
  </si>
  <si>
    <t>arzoo.afsar4@gmail.com</t>
  </si>
  <si>
    <r>
      <t xml:space="preserve">9. Benjamin from "Sales" closed a major deal on </t>
    </r>
    <r>
      <rPr>
        <sz val="10"/>
        <color theme="1"/>
        <rFont val="Arial Unicode MS"/>
      </rPr>
      <t>01-10-2020</t>
    </r>
    <r>
      <rPr>
        <sz val="11"/>
        <color theme="1"/>
        <rFont val="Aptos Narrow"/>
        <family val="2"/>
        <scheme val="minor"/>
      </rPr>
      <t xml:space="preserve">. He wants to know the day of the week it happened.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</si>
  <si>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10. Jack from "Customer Support" wants to know which day of the week he started working, which was on </t>
    </r>
    <r>
      <rPr>
        <sz val="10"/>
        <color theme="1"/>
        <rFont val="Arial Unicode MS"/>
      </rPr>
      <t>05-09-2021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determine the day.</t>
    </r>
  </si>
  <si>
    <t>WEEKNUM(serial_number, [return_type])</t>
  </si>
  <si>
    <r>
      <t xml:space="preserve">1. Jake wants to know in which week of the year his project, started on </t>
    </r>
    <r>
      <rPr>
        <sz val="10"/>
        <color theme="1"/>
        <rFont val="Arial Unicode MS"/>
      </rPr>
      <t>01-02-2021</t>
    </r>
    <r>
      <rPr>
        <sz val="11"/>
        <color theme="1"/>
        <rFont val="Aptos Narrow"/>
        <family val="2"/>
        <scheme val="minor"/>
      </rPr>
      <t xml:space="preserve">, falls.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</si>
  <si>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2. Olivia is planning her team’s work for the year and needs to know the week number for the date </t>
    </r>
    <r>
      <rPr>
        <sz val="10"/>
        <color theme="1"/>
        <rFont val="Arial Unicode MS"/>
      </rPr>
      <t>17-04-2023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</si>
  <si>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3. David wants to find out which week of the year a key contract signed on </t>
    </r>
    <r>
      <rPr>
        <sz val="10"/>
        <color theme="1"/>
        <rFont val="Arial Unicode MS"/>
      </rPr>
      <t>12-08-2022</t>
    </r>
    <r>
      <rPr>
        <sz val="11"/>
        <color theme="1"/>
        <rFont val="Aptos Narrow"/>
        <family val="2"/>
        <scheme val="minor"/>
      </rPr>
      <t xml:space="preserve"> belongs 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</si>
  <si>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4. Mia from "Marketing" is organizing a campaign and wants to know which week number the campaign starting on </t>
    </r>
    <r>
      <rPr>
        <sz val="10"/>
        <color theme="1"/>
        <rFont val="Arial Unicode MS"/>
      </rPr>
      <t>10-07-2024</t>
    </r>
    <r>
      <rPr>
        <sz val="11"/>
        <color theme="1"/>
        <rFont val="Aptos Narrow"/>
        <family val="2"/>
        <scheme val="minor"/>
      </rPr>
      <t xml:space="preserve"> falls into.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</si>
  <si>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5. Emma has a report due on </t>
    </r>
    <r>
      <rPr>
        <sz val="10"/>
        <color theme="1"/>
        <rFont val="Arial Unicode MS"/>
      </rPr>
      <t>03-09-2023</t>
    </r>
    <r>
      <rPr>
        <sz val="11"/>
        <color theme="1"/>
        <rFont val="Aptos Narrow"/>
        <family val="2"/>
        <scheme val="minor"/>
      </rPr>
      <t xml:space="preserve"> and needs to know the week number for that date.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 xml:space="preserve"> to determine it.</t>
    </r>
  </si>
  <si>
    <r>
      <t xml:space="preserve">6. Lucas from "HR" wants to track the start of his training program, which begins on </t>
    </r>
    <r>
      <rPr>
        <sz val="10"/>
        <color theme="1"/>
        <rFont val="Arial Unicode MS"/>
      </rPr>
      <t>20-01-2025</t>
    </r>
    <r>
      <rPr>
        <sz val="11"/>
        <color theme="1"/>
        <rFont val="Aptos Narrow"/>
        <family val="2"/>
        <scheme val="minor"/>
      </rPr>
      <t xml:space="preserve">. Find the week number using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</si>
  <si>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7. Ava from "Engineering" completed a project milestone on </t>
    </r>
    <r>
      <rPr>
        <sz val="10"/>
        <color theme="1"/>
        <rFont val="Arial Unicode MS"/>
      </rPr>
      <t>18-06-2021</t>
    </r>
    <r>
      <rPr>
        <sz val="11"/>
        <color theme="1"/>
        <rFont val="Aptos Narrow"/>
        <family val="2"/>
        <scheme val="minor"/>
      </rPr>
      <t xml:space="preserve"> and wants to know the week number it falls into.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</si>
  <si>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8. Amelia from "Sales" wants to know which week number her promotion, effective on </t>
    </r>
    <r>
      <rPr>
        <sz val="10"/>
        <color theme="1"/>
        <rFont val="Arial Unicode MS"/>
      </rPr>
      <t>15-03-2023</t>
    </r>
    <r>
      <rPr>
        <sz val="11"/>
        <color theme="1"/>
        <rFont val="Aptos Narrow"/>
        <family val="2"/>
        <scheme val="minor"/>
      </rPr>
      <t xml:space="preserve">, belongs 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</si>
  <si>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9. Benjamin has an event scheduled for </t>
    </r>
    <r>
      <rPr>
        <sz val="10"/>
        <color theme="1"/>
        <rFont val="Arial Unicode MS"/>
      </rPr>
      <t>25-11-2023</t>
    </r>
    <r>
      <rPr>
        <sz val="11"/>
        <color theme="1"/>
        <rFont val="Aptos Narrow"/>
        <family val="2"/>
        <scheme val="minor"/>
      </rPr>
      <t xml:space="preserve"> and needs to determine which week number it falls into.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</si>
  <si>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find the week number for his vacation, which starts on </t>
    </r>
    <r>
      <rPr>
        <sz val="10"/>
        <color theme="1"/>
        <rFont val="Arial Unicode MS"/>
      </rPr>
      <t>10-05-2022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 xml:space="preserve"> to find it.</t>
    </r>
  </si>
  <si>
    <t>NETWORKDAYS(start_date, end_date, [holidays])</t>
  </si>
  <si>
    <r>
      <t xml:space="preserve">1. Jake wants to calculate the number of working days between his start date,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, and the project deadline, </t>
    </r>
    <r>
      <rPr>
        <sz val="10"/>
        <color theme="1"/>
        <rFont val="Arial Unicode MS"/>
      </rPr>
      <t>30-04-2023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</si>
  <si>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2. Olivia has a project that runs from </t>
    </r>
    <r>
      <rPr>
        <sz val="10"/>
        <color theme="1"/>
        <rFont val="Arial Unicode MS"/>
      </rPr>
      <t>05-09-2022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20-09-2022</t>
    </r>
    <r>
      <rPr>
        <sz val="11"/>
        <color theme="1"/>
        <rFont val="Aptos Narrow"/>
        <family val="2"/>
        <scheme val="minor"/>
      </rPr>
      <t xml:space="preserve">, and she wants to know how many working days it includes, excluding weekends and holidays.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</si>
  <si>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3. Mia wants to calculate the number of working days between </t>
    </r>
    <r>
      <rPr>
        <sz val="10"/>
        <color theme="1"/>
        <rFont val="Arial Unicode MS"/>
      </rPr>
      <t>01-07-2022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31-07-2022</t>
    </r>
    <r>
      <rPr>
        <sz val="11"/>
        <color theme="1"/>
        <rFont val="Aptos Narrow"/>
        <family val="2"/>
        <scheme val="minor"/>
      </rPr>
      <t xml:space="preserve">, with no holidays.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</si>
  <si>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4. Lucas from "HR" wants to find out how many working days are there between </t>
    </r>
    <r>
      <rPr>
        <sz val="10"/>
        <color theme="1"/>
        <rFont val="Arial Unicode MS"/>
      </rPr>
      <t>10-08-2023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25-08-2023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</si>
  <si>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project spans from </t>
    </r>
    <r>
      <rPr>
        <sz val="10"/>
        <color theme="1"/>
        <rFont val="Arial Unicode MS"/>
      </rPr>
      <t>01-10-2023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31-10-2023</t>
    </r>
    <r>
      <rPr>
        <sz val="11"/>
        <color theme="1"/>
        <rFont val="Aptos Narrow"/>
        <family val="2"/>
        <scheme val="minor"/>
      </rPr>
      <t xml:space="preserve">, and she wants to exclude weekends and any holidays.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</si>
  <si>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is tracking a project timeline from </t>
    </r>
    <r>
      <rPr>
        <sz val="10"/>
        <color theme="1"/>
        <rFont val="Arial Unicode MS"/>
      </rPr>
      <t>20-05-2024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10-06-2024</t>
    </r>
    <r>
      <rPr>
        <sz val="11"/>
        <color theme="1"/>
        <rFont val="Aptos Narrow"/>
        <family val="2"/>
        <scheme val="minor"/>
      </rPr>
      <t xml:space="preserve">. How many working days are there between these dates?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</si>
  <si>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7. Jack wants to calculate the number of working days from </t>
    </r>
    <r>
      <rPr>
        <sz val="10"/>
        <color theme="1"/>
        <rFont val="Arial Unicode MS"/>
      </rPr>
      <t>10-02-2023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20-02-2023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</si>
  <si>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8. Ava wants to know the number of working days between </t>
    </r>
    <r>
      <rPr>
        <sz val="10"/>
        <color theme="1"/>
        <rFont val="Arial Unicode MS"/>
      </rPr>
      <t>15-12-2023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30-12-2023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</si>
  <si>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9. David from "Finance" is preparing a project report and wants to calculate the number of working days between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20-03-2023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</si>
  <si>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10. Amelia is calculating the working days between </t>
    </r>
    <r>
      <rPr>
        <sz val="10"/>
        <color theme="1"/>
        <rFont val="Arial Unicode MS"/>
      </rPr>
      <t>12-04-2024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30-04-2024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</si>
  <si>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t>NETWORKDAYS.INTL(start_date, end_date, [weekend], [holidays])</t>
  </si>
  <si>
    <r>
      <t xml:space="preserve">1. Olivia wants to calculate the number of working days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20-05-2023</t>
    </r>
    <r>
      <rPr>
        <sz val="11"/>
        <color theme="1"/>
        <rFont val="Aptos Narrow"/>
        <family val="2"/>
        <scheme val="minor"/>
      </rPr>
      <t xml:space="preserve">, considering that her company works on Saturdays but not Sundays.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</si>
  <si>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2. Jake’s team has a project running from </t>
    </r>
    <r>
      <rPr>
        <sz val="10"/>
        <color theme="1"/>
        <rFont val="Arial Unicode MS"/>
      </rPr>
      <t>15-06-2023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30-06-2023</t>
    </r>
    <r>
      <rPr>
        <sz val="11"/>
        <color theme="1"/>
        <rFont val="Aptos Narrow"/>
        <family val="2"/>
        <scheme val="minor"/>
      </rPr>
      <t xml:space="preserve">, and their weekend is Friday. Calculate the working days using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</si>
  <si>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3. Mia’s company works only from Monday to Thursday, and she wants to calculate the number of working days between </t>
    </r>
    <r>
      <rPr>
        <sz val="10"/>
        <color theme="1"/>
        <rFont val="Arial Unicode MS"/>
      </rPr>
      <t>01-04-2024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15-04-2024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</si>
  <si>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4. David wants to calculate working days between </t>
    </r>
    <r>
      <rPr>
        <sz val="10"/>
        <color theme="1"/>
        <rFont val="Arial Unicode MS"/>
      </rPr>
      <t>10-07-2022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25-07-2022</t>
    </r>
    <r>
      <rPr>
        <sz val="11"/>
        <color theme="1"/>
        <rFont val="Aptos Narrow"/>
        <family val="2"/>
        <scheme val="minor"/>
      </rPr>
      <t xml:space="preserve">, where weekends are on Friday and Saturday.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</si>
  <si>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needs to know how many working days there are between </t>
    </r>
    <r>
      <rPr>
        <sz val="10"/>
        <color theme="1"/>
        <rFont val="Arial Unicode MS"/>
      </rPr>
      <t>01-08-2023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20-08-2023</t>
    </r>
    <r>
      <rPr>
        <sz val="11"/>
        <color theme="1"/>
        <rFont val="Aptos Narrow"/>
        <family val="2"/>
        <scheme val="minor"/>
      </rPr>
      <t xml:space="preserve">, given that his team takes Fridays and Saturdays off.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</si>
  <si>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6. Emma is calculating working days between </t>
    </r>
    <r>
      <rPr>
        <sz val="10"/>
        <color theme="1"/>
        <rFont val="Arial Unicode MS"/>
      </rPr>
      <t>01-02-2023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15-02-2023</t>
    </r>
    <r>
      <rPr>
        <sz val="11"/>
        <color theme="1"/>
        <rFont val="Aptos Narrow"/>
        <family val="2"/>
        <scheme val="minor"/>
      </rPr>
      <t xml:space="preserve">, with a custom weekend schedule of Sunday and Monday.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</si>
  <si>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7. Ava wants to calculate working days between </t>
    </r>
    <r>
      <rPr>
        <sz val="10"/>
        <color theme="1"/>
        <rFont val="Arial Unicode MS"/>
      </rPr>
      <t>12-03-2024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25-03-2024</t>
    </r>
    <r>
      <rPr>
        <sz val="11"/>
        <color theme="1"/>
        <rFont val="Aptos Narrow"/>
        <family val="2"/>
        <scheme val="minor"/>
      </rPr>
      <t xml:space="preserve">, considering her company's weekend is Friday.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</si>
  <si>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company has weekends on Thursday and Friday, and he wants to know how many working days there are between </t>
    </r>
    <r>
      <rPr>
        <sz val="10"/>
        <color theme="1"/>
        <rFont val="Arial Unicode MS"/>
      </rPr>
      <t>01-09-2023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15-09-2023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</si>
  <si>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9. Amelia is calculating working days between </t>
    </r>
    <r>
      <rPr>
        <sz val="10"/>
        <color theme="1"/>
        <rFont val="Arial Unicode MS"/>
      </rPr>
      <t>01-11-2023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20-11-2023</t>
    </r>
    <r>
      <rPr>
        <sz val="11"/>
        <color theme="1"/>
        <rFont val="Aptos Narrow"/>
        <family val="2"/>
        <scheme val="minor"/>
      </rPr>
      <t xml:space="preserve">, where weekends are only on Sunday.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</si>
  <si>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calculate working days between </t>
    </r>
    <r>
      <rPr>
        <sz val="10"/>
        <color theme="1"/>
        <rFont val="Arial Unicode MS"/>
      </rPr>
      <t>01-04-2024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15-04-2024</t>
    </r>
    <r>
      <rPr>
        <sz val="11"/>
        <color theme="1"/>
        <rFont val="Aptos Narrow"/>
        <family val="2"/>
        <scheme val="minor"/>
      </rPr>
      <t xml:space="preserve">, with a weekend schedule of Saturday and Sunday.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</si>
  <si>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t>WORKDAY(start_date, days, [holidays])</t>
  </si>
  <si>
    <r>
      <t xml:space="preserve">1. Jake has a project that starts on </t>
    </r>
    <r>
      <rPr>
        <sz val="10"/>
        <color theme="1"/>
        <rFont val="Arial Unicode MS"/>
      </rPr>
      <t>15-03-2023</t>
    </r>
    <r>
      <rPr>
        <sz val="11"/>
        <color theme="1"/>
        <rFont val="Aptos Narrow"/>
        <family val="2"/>
        <scheme val="minor"/>
      </rPr>
      <t xml:space="preserve">, and he wants to know the date 10 working days later, excluding weekends.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</si>
  <si>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2. Olivia’s team starts a new task on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 and wants to know the end date after 15 working days, excluding weekends.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</si>
  <si>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3. David wants to calculate the date that is 5 working days after the project start date of </t>
    </r>
    <r>
      <rPr>
        <sz val="10"/>
        <color theme="1"/>
        <rFont val="Arial Unicode MS"/>
      </rPr>
      <t>10-06-2023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</si>
  <si>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4. Mia needs to know the date 20 working days after the project start date of </t>
    </r>
    <r>
      <rPr>
        <sz val="10"/>
        <color theme="1"/>
        <rFont val="Arial Unicode MS"/>
      </rPr>
      <t>01-08-2023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</si>
  <si>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is calculating the date that falls 7 working days after an employee's start date of </t>
    </r>
    <r>
      <rPr>
        <sz val="10"/>
        <color theme="1"/>
        <rFont val="Arial Unicode MS"/>
      </rPr>
      <t>10-09-2023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</si>
  <si>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6. Emma’s project starts on </t>
    </r>
    <r>
      <rPr>
        <sz val="10"/>
        <color theme="1"/>
        <rFont val="Arial Unicode MS"/>
      </rPr>
      <t>12-12-2023</t>
    </r>
    <r>
      <rPr>
        <sz val="11"/>
        <color theme="1"/>
        <rFont val="Aptos Narrow"/>
        <family val="2"/>
        <scheme val="minor"/>
      </rPr>
      <t xml:space="preserve">, and she wants to know the date after 8 working days.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</si>
  <si>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7. Benjamin is calculating the date that falls 12 working days after </t>
    </r>
    <r>
      <rPr>
        <sz val="10"/>
        <color theme="1"/>
        <rFont val="Arial Unicode MS"/>
      </rPr>
      <t>15-10-2023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</si>
  <si>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8. Ava is tracking a project that starts on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 and wants to know the date 30 working days later.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</si>
  <si>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report is due after 10 working days from </t>
    </r>
    <r>
      <rPr>
        <sz val="10"/>
        <color theme="1"/>
        <rFont val="Arial Unicode MS"/>
      </rPr>
      <t>05-04-2024</t>
    </r>
    <r>
      <rPr>
        <sz val="11"/>
        <color theme="1"/>
        <rFont val="Aptos Narrow"/>
        <family val="2"/>
        <scheme val="minor"/>
      </rPr>
      <t xml:space="preserve">. Find the due date using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</si>
  <si>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calculate the date 20 working days after the project launch on </t>
    </r>
    <r>
      <rPr>
        <sz val="10"/>
        <color theme="1"/>
        <rFont val="Arial Unicode MS"/>
      </rPr>
      <t>10-11-2022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</si>
  <si>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t>WORKDAY.INTL(start_date, days, [weekend], [holidays])</t>
  </si>
  <si>
    <r>
      <t xml:space="preserve">1. Jake’s team works Monday through Saturday, and he wants to know the date that falls 10 working days after </t>
    </r>
    <r>
      <rPr>
        <sz val="10"/>
        <color theme="1"/>
        <rFont val="Arial Unicode MS"/>
      </rPr>
      <t>01-02-2023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</si>
  <si>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2. Olivia wants to calculate the date 15 working days after </t>
    </r>
    <r>
      <rPr>
        <sz val="10"/>
        <color theme="1"/>
        <rFont val="Arial Unicode MS"/>
      </rPr>
      <t>01-07-2023</t>
    </r>
    <r>
      <rPr>
        <sz val="11"/>
        <color theme="1"/>
        <rFont val="Aptos Narrow"/>
        <family val="2"/>
        <scheme val="minor"/>
      </rPr>
      <t xml:space="preserve">, considering her company's weekend is Sunday.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</si>
  <si>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3. Mia’s project starts on </t>
    </r>
    <r>
      <rPr>
        <sz val="10"/>
        <color theme="1"/>
        <rFont val="Arial Unicode MS"/>
      </rPr>
      <t>15-03-2024</t>
    </r>
    <r>
      <rPr>
        <sz val="11"/>
        <color theme="1"/>
        <rFont val="Aptos Narrow"/>
        <family val="2"/>
        <scheme val="minor"/>
      </rPr>
      <t xml:space="preserve">, and her company’s weekends are Friday and Saturday. Find the date 20 working days later using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</si>
  <si>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4. David wants to calculate the date 7 working days after </t>
    </r>
    <r>
      <rPr>
        <sz val="10"/>
        <color theme="1"/>
        <rFont val="Arial Unicode MS"/>
      </rPr>
      <t>10-10-2022</t>
    </r>
    <r>
      <rPr>
        <sz val="11"/>
        <color theme="1"/>
        <rFont val="Aptos Narrow"/>
        <family val="2"/>
        <scheme val="minor"/>
      </rPr>
      <t xml:space="preserve">, where weekends are Thursday and Friday.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</si>
  <si>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needs to calculate the date 12 working days after </t>
    </r>
    <r>
      <rPr>
        <sz val="10"/>
        <color theme="1"/>
        <rFont val="Arial Unicode MS"/>
      </rPr>
      <t>20-09-2023</t>
    </r>
    <r>
      <rPr>
        <sz val="11"/>
        <color theme="1"/>
        <rFont val="Aptos Narrow"/>
        <family val="2"/>
        <scheme val="minor"/>
      </rPr>
      <t xml:space="preserve">, considering a Sunday-only weekend.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</si>
  <si>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6. Emma’s team works Monday through Friday, and she wants to calculate the date 8 working days after </t>
    </r>
    <r>
      <rPr>
        <sz val="10"/>
        <color theme="1"/>
        <rFont val="Arial Unicode MS"/>
      </rPr>
      <t>12-01-2024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</si>
  <si>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7. Benjamin is calculating the end date of a project that starts on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, with 15 working days and a weekend on Saturday and Sunday.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</si>
  <si>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8. Ava’s team has weekends on Thursday and Friday, and she wants to know the date 10 working days after the start date of </t>
    </r>
    <r>
      <rPr>
        <sz val="10"/>
        <color theme="1"/>
        <rFont val="Arial Unicode MS"/>
      </rPr>
      <t>05-06-2023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</si>
  <si>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9. Amelia needs to know the date 20 working days after </t>
    </r>
    <r>
      <rPr>
        <sz val="10"/>
        <color theme="1"/>
        <rFont val="Arial Unicode MS"/>
      </rPr>
      <t>01-04-2024</t>
    </r>
    <r>
      <rPr>
        <sz val="11"/>
        <color theme="1"/>
        <rFont val="Aptos Narrow"/>
        <family val="2"/>
        <scheme val="minor"/>
      </rPr>
      <t xml:space="preserve">, considering her company’s weekends are Friday and Saturday.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</si>
  <si>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10. Jack is working on a timeline for a project that starts on </t>
    </r>
    <r>
      <rPr>
        <sz val="10"/>
        <color theme="1"/>
        <rFont val="Arial Unicode MS"/>
      </rPr>
      <t>10-11-2023</t>
    </r>
    <r>
      <rPr>
        <sz val="11"/>
        <color theme="1"/>
        <rFont val="Aptos Narrow"/>
        <family val="2"/>
        <scheme val="minor"/>
      </rPr>
      <t xml:space="preserve"> and wants to know the date 5 working days later, where weekends are only Sunday.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</si>
  <si>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t>DAYS(end_date, start_date)</t>
  </si>
  <si>
    <r>
      <t xml:space="preserve">1. Jake wants to know how many days are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15-05-2023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 xml:space="preserve"> to calculate the difference.</t>
    </r>
  </si>
  <si>
    <r>
      <t xml:space="preserve">2. Olivia is calculating the number of days between </t>
    </r>
    <r>
      <rPr>
        <sz val="10"/>
        <color theme="1"/>
        <rFont val="Arial Unicode MS"/>
      </rPr>
      <t>10-06-2022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20-06-2022</t>
    </r>
    <r>
      <rPr>
        <sz val="11"/>
        <color theme="1"/>
        <rFont val="Aptos Narrow"/>
        <family val="2"/>
        <scheme val="minor"/>
      </rPr>
      <t xml:space="preserve"> for her vacation planning.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</si>
  <si>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3. David from "Finance" wants to find out how many days are left from today to the payment due date of </t>
    </r>
    <r>
      <rPr>
        <sz val="10"/>
        <color theme="1"/>
        <rFont val="Arial Unicode MS"/>
      </rPr>
      <t>30-06-2024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</si>
  <si>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4. Mia needs to calculate the number of days between her project start date, </t>
    </r>
    <r>
      <rPr>
        <sz val="10"/>
        <color theme="1"/>
        <rFont val="Arial Unicode MS"/>
      </rPr>
      <t>01-09-2023</t>
    </r>
    <r>
      <rPr>
        <sz val="11"/>
        <color theme="1"/>
        <rFont val="Aptos Narrow"/>
        <family val="2"/>
        <scheme val="minor"/>
      </rPr>
      <t xml:space="preserve">, and the end date, </t>
    </r>
    <r>
      <rPr>
        <sz val="10"/>
        <color theme="1"/>
        <rFont val="Arial Unicode MS"/>
      </rPr>
      <t>15-09-2023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</si>
  <si>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5. Emma is determining the total days between </t>
    </r>
    <r>
      <rPr>
        <sz val="10"/>
        <color theme="1"/>
        <rFont val="Arial Unicode MS"/>
      </rPr>
      <t>05-02-2023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20-02-2023</t>
    </r>
    <r>
      <rPr>
        <sz val="11"/>
        <color theme="1"/>
        <rFont val="Aptos Narrow"/>
        <family val="2"/>
        <scheme val="minor"/>
      </rPr>
      <t xml:space="preserve"> for project planning.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</si>
  <si>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is calculating the number of days between an employee's hiring date, </t>
    </r>
    <r>
      <rPr>
        <sz val="10"/>
        <color theme="1"/>
        <rFont val="Arial Unicode MS"/>
      </rPr>
      <t>01-01-2022</t>
    </r>
    <r>
      <rPr>
        <sz val="11"/>
        <color theme="1"/>
        <rFont val="Aptos Narrow"/>
        <family val="2"/>
        <scheme val="minor"/>
      </rPr>
      <t xml:space="preserve">, and their last working day, </t>
    </r>
    <r>
      <rPr>
        <sz val="10"/>
        <color theme="1"/>
        <rFont val="Arial Unicode MS"/>
      </rPr>
      <t>01-01-2023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</si>
  <si>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7. Ava’s project spans from </t>
    </r>
    <r>
      <rPr>
        <sz val="10"/>
        <color theme="1"/>
        <rFont val="Arial Unicode MS"/>
      </rPr>
      <t>15-07-2021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01-08-2021</t>
    </r>
    <r>
      <rPr>
        <sz val="11"/>
        <color theme="1"/>
        <rFont val="Aptos Narrow"/>
        <family val="2"/>
        <scheme val="minor"/>
      </rPr>
      <t xml:space="preserve">, and she wants to know how many days the project lasted.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</si>
  <si>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is calculating the number of days between two important meetings held on </t>
    </r>
    <r>
      <rPr>
        <sz val="10"/>
        <color theme="1"/>
        <rFont val="Arial Unicode MS"/>
      </rPr>
      <t>20-03-2024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10-04-2024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</si>
  <si>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9. Amelia wants to calculate how many days are left from today until her next client meeting on </t>
    </r>
    <r>
      <rPr>
        <sz val="10"/>
        <color theme="1"/>
        <rFont val="Arial Unicode MS"/>
      </rPr>
      <t>01-12-2024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</si>
  <si>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calculate the number of days between today and his next vacation starting on </t>
    </r>
    <r>
      <rPr>
        <sz val="10"/>
        <color theme="1"/>
        <rFont val="Arial Unicode MS"/>
      </rPr>
      <t>01-08-2024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</si>
  <si>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t>DAYS360(start_date, end_date, [method])</t>
  </si>
  <si>
    <r>
      <t xml:space="preserve">1. Jake wants to calculate the difference in days between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30-04-2023</t>
    </r>
    <r>
      <rPr>
        <sz val="11"/>
        <color theme="1"/>
        <rFont val="Aptos Narrow"/>
        <family val="2"/>
        <scheme val="minor"/>
      </rPr>
      <t xml:space="preserve">, using a 360-day calendar year.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</si>
  <si>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2. Olivia is comparing two loan payment dates, </t>
    </r>
    <r>
      <rPr>
        <sz val="10"/>
        <color theme="1"/>
        <rFont val="Arial Unicode MS"/>
      </rPr>
      <t>15-01-2022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15-06-2022</t>
    </r>
    <r>
      <rPr>
        <sz val="11"/>
        <color theme="1"/>
        <rFont val="Aptos Narrow"/>
        <family val="2"/>
        <scheme val="minor"/>
      </rPr>
      <t xml:space="preserve">, and wants to calculate the number of days between them using the 360-day method.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</si>
  <si>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3. Mia from "Marketing" needs to calculate the number of days between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31-03-2023</t>
    </r>
    <r>
      <rPr>
        <sz val="11"/>
        <color theme="1"/>
        <rFont val="Aptos Narrow"/>
        <family val="2"/>
        <scheme val="minor"/>
      </rPr>
      <t xml:space="preserve"> using a 360-day calendar year.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</si>
  <si>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4. David is calculating the number of days between </t>
    </r>
    <r>
      <rPr>
        <sz val="10"/>
        <color theme="1"/>
        <rFont val="Arial Unicode MS"/>
      </rPr>
      <t>05-02-2023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20-02-2023</t>
    </r>
    <r>
      <rPr>
        <sz val="11"/>
        <color theme="1"/>
        <rFont val="Aptos Narrow"/>
        <family val="2"/>
        <scheme val="minor"/>
      </rPr>
      <t xml:space="preserve"> using the 360-day method for financial reporting.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</si>
  <si>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wants to know how many days passed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01-06-2023</t>
    </r>
    <r>
      <rPr>
        <sz val="11"/>
        <color theme="1"/>
        <rFont val="Aptos Narrow"/>
        <family val="2"/>
        <scheme val="minor"/>
      </rPr>
      <t xml:space="preserve"> on a 360-day calendar.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</si>
  <si>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6. Emma is calculating the difference in days between </t>
    </r>
    <r>
      <rPr>
        <sz val="10"/>
        <color theme="1"/>
        <rFont val="Arial Unicode MS"/>
      </rPr>
      <t>10-09-2022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10-10-2022</t>
    </r>
    <r>
      <rPr>
        <sz val="11"/>
        <color theme="1"/>
        <rFont val="Aptos Narrow"/>
        <family val="2"/>
        <scheme val="minor"/>
      </rPr>
      <t xml:space="preserve"> using the 360-day method for a payroll report.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</si>
  <si>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7. Ava’s project started on </t>
    </r>
    <r>
      <rPr>
        <sz val="10"/>
        <color theme="1"/>
        <rFont val="Arial Unicode MS"/>
      </rPr>
      <t>01-01-2024</t>
    </r>
    <r>
      <rPr>
        <sz val="11"/>
        <color theme="1"/>
        <rFont val="Aptos Narrow"/>
        <family val="2"/>
        <scheme val="minor"/>
      </rPr>
      <t xml:space="preserve">, and she wants to calculate how many days will pass by </t>
    </r>
    <r>
      <rPr>
        <sz val="10"/>
        <color theme="1"/>
        <rFont val="Arial Unicode MS"/>
      </rPr>
      <t>30-06-2024</t>
    </r>
    <r>
      <rPr>
        <sz val="11"/>
        <color theme="1"/>
        <rFont val="Aptos Narrow"/>
        <family val="2"/>
        <scheme val="minor"/>
      </rPr>
      <t xml:space="preserve"> using a 360-day calendar.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</si>
  <si>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needs to know the number of days between </t>
    </r>
    <r>
      <rPr>
        <sz val="10"/>
        <color theme="1"/>
        <rFont val="Arial Unicode MS"/>
      </rPr>
      <t>01-11-2022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30-11-2022</t>
    </r>
    <r>
      <rPr>
        <sz val="11"/>
        <color theme="1"/>
        <rFont val="Aptos Narrow"/>
        <family val="2"/>
        <scheme val="minor"/>
      </rPr>
      <t xml:space="preserve"> for an interest calculation using the 360-day method.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</si>
  <si>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9. Amelia is comparing two contract periods, from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01-08-2023</t>
    </r>
    <r>
      <rPr>
        <sz val="11"/>
        <color theme="1"/>
        <rFont val="Aptos Narrow"/>
        <family val="2"/>
        <scheme val="minor"/>
      </rPr>
      <t xml:space="preserve">, using a 360-day calendar.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</si>
  <si>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10. Jack is calculating the number of days between </t>
    </r>
    <r>
      <rPr>
        <sz val="10"/>
        <color theme="1"/>
        <rFont val="Arial Unicode MS"/>
      </rPr>
      <t>01-07-2023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31-07-2023</t>
    </r>
    <r>
      <rPr>
        <sz val="11"/>
        <color theme="1"/>
        <rFont val="Aptos Narrow"/>
        <family val="2"/>
        <scheme val="minor"/>
      </rPr>
      <t xml:space="preserve"> for a financial transaction using the 360-day method.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</si>
  <si>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t>YEARFRAC(start_date, end_date, [basis])</t>
  </si>
  <si>
    <r>
      <t xml:space="preserve">1. Jake wants to calculate the fraction of the year that passed between </t>
    </r>
    <r>
      <rPr>
        <sz val="10"/>
        <color theme="1"/>
        <rFont val="Arial Unicode MS"/>
      </rPr>
      <t>01-01-2022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01-07-2022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</si>
  <si>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2. Olivia is calculating the fraction of the year between </t>
    </r>
    <r>
      <rPr>
        <sz val="10"/>
        <color theme="1"/>
        <rFont val="Arial Unicode MS"/>
      </rPr>
      <t>01-03-2022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01-09-2022</t>
    </r>
    <r>
      <rPr>
        <sz val="11"/>
        <color theme="1"/>
        <rFont val="Aptos Narrow"/>
        <family val="2"/>
        <scheme val="minor"/>
      </rPr>
      <t xml:space="preserve"> for a financial report.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</si>
  <si>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3. David needs to know the fraction of the year that passed between </t>
    </r>
    <r>
      <rPr>
        <sz val="10"/>
        <color theme="1"/>
        <rFont val="Arial Unicode MS"/>
      </rPr>
      <t>10-05-2022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15-12-2022</t>
    </r>
    <r>
      <rPr>
        <sz val="11"/>
        <color theme="1"/>
        <rFont val="Aptos Narrow"/>
        <family val="2"/>
        <scheme val="minor"/>
      </rPr>
      <t xml:space="preserve"> for interest calculation.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</si>
  <si>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4. Mia wants to find the fraction of the year between </t>
    </r>
    <r>
      <rPr>
        <sz val="10"/>
        <color theme="1"/>
        <rFont val="Arial Unicode MS"/>
      </rPr>
      <t>01-02-2023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</si>
  <si>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5. Emma is calculating the portion of the year that has passed between </t>
    </r>
    <r>
      <rPr>
        <sz val="10"/>
        <color theme="1"/>
        <rFont val="Arial Unicode MS"/>
      </rPr>
      <t>01-04-2022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</si>
  <si>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wants to know the fraction of the year between </t>
    </r>
    <r>
      <rPr>
        <sz val="10"/>
        <color theme="1"/>
        <rFont val="Arial Unicode MS"/>
      </rPr>
      <t>15-01-2023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31-07-2023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</si>
  <si>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7. Ava is calculating the fraction of the year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01-12-2023</t>
    </r>
    <r>
      <rPr>
        <sz val="11"/>
        <color theme="1"/>
        <rFont val="Aptos Narrow"/>
        <family val="2"/>
        <scheme val="minor"/>
      </rPr>
      <t xml:space="preserve"> for an employee's performance review.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</si>
  <si>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is calculating how much of the year passed between </t>
    </r>
    <r>
      <rPr>
        <sz val="10"/>
        <color theme="1"/>
        <rFont val="Arial Unicode MS"/>
      </rPr>
      <t>10-04-2024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31-12-2024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</si>
  <si>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9. Amelia wants to know the fraction of the year between </t>
    </r>
    <r>
      <rPr>
        <sz val="10"/>
        <color theme="1"/>
        <rFont val="Arial Unicode MS"/>
      </rPr>
      <t>01-07-2023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01-11-2023</t>
    </r>
    <r>
      <rPr>
        <sz val="11"/>
        <color theme="1"/>
        <rFont val="Aptos Narrow"/>
        <family val="2"/>
        <scheme val="minor"/>
      </rPr>
      <t xml:space="preserve"> for a bonus calculation.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</si>
  <si>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10. Jack is calculating the fraction of the year between </t>
    </r>
    <r>
      <rPr>
        <sz val="10"/>
        <color theme="1"/>
        <rFont val="Arial Unicode MS"/>
      </rPr>
      <t>01-09-2023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01-03-2024</t>
    </r>
    <r>
      <rPr>
        <sz val="11"/>
        <color theme="1"/>
        <rFont val="Aptos Narrow"/>
        <family val="2"/>
        <scheme val="minor"/>
      </rPr>
      <t xml:space="preserve"> for financial forecasting.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</si>
  <si>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t>ISOWEEKNUM(date)</t>
  </si>
  <si>
    <r>
      <t xml:space="preserve">1. Jake wants to know which ISO week of the year his project, starting on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, falls into.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</si>
  <si>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2. Olivia is planning an event and needs to know the ISO week number for the date </t>
    </r>
    <r>
      <rPr>
        <sz val="10"/>
        <color theme="1"/>
        <rFont val="Arial Unicode MS"/>
      </rPr>
      <t>10-06-2022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</si>
  <si>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3. Mia wants to calculate the ISO week number for her project launch date, </t>
    </r>
    <r>
      <rPr>
        <sz val="10"/>
        <color theme="1"/>
        <rFont val="Arial Unicode MS"/>
      </rPr>
      <t>01-08-2022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</si>
  <si>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4. David wants to know the ISO week number for the invoice date </t>
    </r>
    <r>
      <rPr>
        <sz val="10"/>
        <color theme="1"/>
        <rFont val="Arial Unicode MS"/>
      </rPr>
      <t>20-03-2024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</si>
  <si>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key event is scheduled for </t>
    </r>
    <r>
      <rPr>
        <sz val="10"/>
        <color theme="1"/>
        <rFont val="Arial Unicode MS"/>
      </rPr>
      <t>15-09-2023</t>
    </r>
    <r>
      <rPr>
        <sz val="11"/>
        <color theme="1"/>
        <rFont val="Aptos Narrow"/>
        <family val="2"/>
        <scheme val="minor"/>
      </rPr>
      <t xml:space="preserve">, and she needs to know which ISO week number it falls into.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</si>
  <si>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6. Lucas wants to know the ISO week number for the training session scheduled on </t>
    </r>
    <r>
      <rPr>
        <sz val="10"/>
        <color theme="1"/>
        <rFont val="Arial Unicode MS"/>
      </rPr>
      <t>02-04-2024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</si>
  <si>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7. Ava needs to know which ISO week number the project end date, </t>
    </r>
    <r>
      <rPr>
        <sz val="10"/>
        <color theme="1"/>
        <rFont val="Arial Unicode MS"/>
      </rPr>
      <t>25-07-2023</t>
    </r>
    <r>
      <rPr>
        <sz val="11"/>
        <color theme="1"/>
        <rFont val="Aptos Narrow"/>
        <family val="2"/>
        <scheme val="minor"/>
      </rPr>
      <t xml:space="preserve">, falls into.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</si>
  <si>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wants to find out the ISO week number for his upcoming presentation on </t>
    </r>
    <r>
      <rPr>
        <sz val="10"/>
        <color theme="1"/>
        <rFont val="Arial Unicode MS"/>
      </rPr>
      <t>18-11-2023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</si>
  <si>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9. Amelia is calculating the ISO week number for the task completion date </t>
    </r>
    <r>
      <rPr>
        <sz val="10"/>
        <color theme="1"/>
        <rFont val="Arial Unicode MS"/>
      </rPr>
      <t>10-02-2023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</si>
  <si>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know the ISO week number for his vacation start date, </t>
    </r>
    <r>
      <rPr>
        <sz val="10"/>
        <color theme="1"/>
        <rFont val="Arial Unicode MS"/>
      </rPr>
      <t>01-10-2024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</si>
  <si>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t>TIMEVALUE(time_text)</t>
  </si>
  <si>
    <r>
      <t xml:space="preserve">1. Jake wants to convert the time stored as text </t>
    </r>
    <r>
      <rPr>
        <sz val="10"/>
        <color theme="1"/>
        <rFont val="Arial Unicode MS"/>
      </rPr>
      <t>"12:30 PM"</t>
    </r>
    <r>
      <rPr>
        <sz val="11"/>
        <color theme="1"/>
        <rFont val="Aptos Narrow"/>
        <family val="2"/>
        <scheme val="minor"/>
      </rPr>
      <t xml:space="preserve"> into a proper time value.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</si>
  <si>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2. Olivia has a task start time stored as </t>
    </r>
    <r>
      <rPr>
        <sz val="10"/>
        <color theme="1"/>
        <rFont val="Arial Unicode MS"/>
      </rPr>
      <t>"09:15 AM"</t>
    </r>
    <r>
      <rPr>
        <sz val="11"/>
        <color theme="1"/>
        <rFont val="Aptos Narrow"/>
        <family val="2"/>
        <scheme val="minor"/>
      </rPr>
      <t xml:space="preserve">. Convert it 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</si>
  <si>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3. David’s meeting time is stored as </t>
    </r>
    <r>
      <rPr>
        <sz val="10"/>
        <color theme="1"/>
        <rFont val="Arial Unicode MS"/>
      </rPr>
      <t>"02:45 PM"</t>
    </r>
    <r>
      <rPr>
        <sz val="11"/>
        <color theme="1"/>
        <rFont val="Aptos Narrow"/>
        <family val="2"/>
        <scheme val="minor"/>
      </rPr>
      <t xml:space="preserve">, and he wants to convert it to a proper time value.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</si>
  <si>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4. Mia’s event time is saved as </t>
    </r>
    <r>
      <rPr>
        <sz val="10"/>
        <color theme="1"/>
        <rFont val="Arial Unicode MS"/>
      </rPr>
      <t>"06:00 AM"</t>
    </r>
    <r>
      <rPr>
        <sz val="11"/>
        <color theme="1"/>
        <rFont val="Aptos Narrow"/>
        <family val="2"/>
        <scheme val="minor"/>
      </rPr>
      <t xml:space="preserve">. Convert it into a proper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</si>
  <si>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project deadline is stored as text </t>
    </r>
    <r>
      <rPr>
        <sz val="10"/>
        <color theme="1"/>
        <rFont val="Arial Unicode MS"/>
      </rPr>
      <t>"11:59 PM"</t>
    </r>
    <r>
      <rPr>
        <sz val="11"/>
        <color theme="1"/>
        <rFont val="Aptos Narrow"/>
        <family val="2"/>
        <scheme val="minor"/>
      </rPr>
      <t xml:space="preserve">. She wants to convert it into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</si>
  <si>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needs to convert the time </t>
    </r>
    <r>
      <rPr>
        <sz val="10"/>
        <color theme="1"/>
        <rFont val="Arial Unicode MS"/>
      </rPr>
      <t>"08:30 AM"</t>
    </r>
    <r>
      <rPr>
        <sz val="11"/>
        <color theme="1"/>
        <rFont val="Aptos Narrow"/>
        <family val="2"/>
        <scheme val="minor"/>
      </rPr>
      <t xml:space="preserve"> (stored as text) into a time value for scheduling interviews.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</si>
  <si>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7. Ava has her team’s check-in time saved as </t>
    </r>
    <r>
      <rPr>
        <sz val="10"/>
        <color theme="1"/>
        <rFont val="Arial Unicode MS"/>
      </rPr>
      <t>"10:00 AM"</t>
    </r>
    <r>
      <rPr>
        <sz val="11"/>
        <color theme="1"/>
        <rFont val="Aptos Narrow"/>
        <family val="2"/>
        <scheme val="minor"/>
      </rPr>
      <t xml:space="preserve">, and she wants to convert it to a time value.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</si>
  <si>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client call time is recorded as </t>
    </r>
    <r>
      <rPr>
        <sz val="10"/>
        <color theme="1"/>
        <rFont val="Arial Unicode MS"/>
      </rPr>
      <t>"04:15 PM"</t>
    </r>
    <r>
      <rPr>
        <sz val="11"/>
        <color theme="1"/>
        <rFont val="Aptos Narrow"/>
        <family val="2"/>
        <scheme val="minor"/>
      </rPr>
      <t xml:space="preserve">. Convert it into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</si>
  <si>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workshop is scheduled for </t>
    </r>
    <r>
      <rPr>
        <sz val="10"/>
        <color theme="1"/>
        <rFont val="Arial Unicode MS"/>
      </rPr>
      <t>"03:00 PM"</t>
    </r>
    <r>
      <rPr>
        <sz val="11"/>
        <color theme="1"/>
        <rFont val="Aptos Narrow"/>
        <family val="2"/>
        <scheme val="minor"/>
      </rPr>
      <t xml:space="preserve">, but it’s stored as text. Convert it 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</si>
  <si>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meeting with his manager is at </t>
    </r>
    <r>
      <rPr>
        <sz val="10"/>
        <color theme="1"/>
        <rFont val="Arial Unicode MS"/>
      </rPr>
      <t>"07:45 AM"</t>
    </r>
    <r>
      <rPr>
        <sz val="11"/>
        <color theme="1"/>
        <rFont val="Aptos Narrow"/>
        <family val="2"/>
        <scheme val="minor"/>
      </rPr>
      <t xml:space="preserve"> but stored as text. Convert it 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</si>
  <si>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t>HOUR(serial_number)</t>
  </si>
  <si>
    <r>
      <t xml:space="preserve">1. Jake wants to extract the hour from the time </t>
    </r>
    <r>
      <rPr>
        <sz val="10"/>
        <color theme="1"/>
        <rFont val="Arial Unicode MS"/>
      </rPr>
      <t>14:30:45</t>
    </r>
    <r>
      <rPr>
        <sz val="11"/>
        <color theme="1"/>
        <rFont val="Aptos Narrow"/>
        <family val="2"/>
        <scheme val="minor"/>
      </rPr>
      <t xml:space="preserve"> to see when his shift starts.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</si>
  <si>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2. Olivia has a project meeting at </t>
    </r>
    <r>
      <rPr>
        <sz val="10"/>
        <color theme="1"/>
        <rFont val="Arial Unicode MS"/>
      </rPr>
      <t>09:15:00</t>
    </r>
    <r>
      <rPr>
        <sz val="11"/>
        <color theme="1"/>
        <rFont val="Aptos Narrow"/>
        <family val="2"/>
        <scheme val="minor"/>
      </rPr>
      <t xml:space="preserve"> and needs to know the hour it begins.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</si>
  <si>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3. Mia wants to find the hour from the time </t>
    </r>
    <r>
      <rPr>
        <sz val="10"/>
        <color theme="1"/>
        <rFont val="Arial Unicode MS"/>
      </rPr>
      <t>18:45:10</t>
    </r>
    <r>
      <rPr>
        <sz val="11"/>
        <color theme="1"/>
        <rFont val="Aptos Narrow"/>
        <family val="2"/>
        <scheme val="minor"/>
      </rPr>
      <t xml:space="preserve">, which represents the end of her working day.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</si>
  <si>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4. David’s team starts their workday at </t>
    </r>
    <r>
      <rPr>
        <sz val="10"/>
        <color theme="1"/>
        <rFont val="Arial Unicode MS"/>
      </rPr>
      <t>07:30:00</t>
    </r>
    <r>
      <rPr>
        <sz val="11"/>
        <color theme="1"/>
        <rFont val="Aptos Narrow"/>
        <family val="2"/>
        <scheme val="minor"/>
      </rPr>
      <t xml:space="preserve">. He needs to extract the hour using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</si>
  <si>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5. Emma is planning to travel, and her flight departs at </t>
    </r>
    <r>
      <rPr>
        <sz val="10"/>
        <color theme="1"/>
        <rFont val="Arial Unicode MS"/>
      </rPr>
      <t>05:55:00</t>
    </r>
    <r>
      <rPr>
        <sz val="11"/>
        <color theme="1"/>
        <rFont val="Aptos Narrow"/>
        <family val="2"/>
        <scheme val="minor"/>
      </rPr>
      <t xml:space="preserve">. She wants to extract the hour from this time.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</si>
  <si>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6. Lucas wants to know the hour his meeting starts from the time </t>
    </r>
    <r>
      <rPr>
        <sz val="10"/>
        <color theme="1"/>
        <rFont val="Arial Unicode MS"/>
      </rPr>
      <t>12:45:30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</si>
  <si>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has a break at </t>
    </r>
    <r>
      <rPr>
        <sz val="10"/>
        <color theme="1"/>
        <rFont val="Arial Unicode MS"/>
      </rPr>
      <t>13:15:00</t>
    </r>
    <r>
      <rPr>
        <sz val="11"/>
        <color theme="1"/>
        <rFont val="Aptos Narrow"/>
        <family val="2"/>
        <scheme val="minor"/>
      </rPr>
      <t xml:space="preserve">, and she wants to extract the hour from this time.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</si>
  <si>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needs to know the hour of his next call scheduled for </t>
    </r>
    <r>
      <rPr>
        <sz val="10"/>
        <color theme="1"/>
        <rFont val="Arial Unicode MS"/>
      </rPr>
      <t>15:20:00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 xml:space="preserve"> to extract the hour.</t>
    </r>
  </si>
  <si>
    <r>
      <t xml:space="preserve">9. Amelia’s training session starts at </t>
    </r>
    <r>
      <rPr>
        <sz val="10"/>
        <color theme="1"/>
        <rFont val="Arial Unicode MS"/>
      </rPr>
      <t>08:10:00</t>
    </r>
    <r>
      <rPr>
        <sz val="11"/>
        <color theme="1"/>
        <rFont val="Aptos Narrow"/>
        <family val="2"/>
        <scheme val="minor"/>
      </rPr>
      <t xml:space="preserve">, and she wants to extract the hour.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</si>
  <si>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16:45:00</t>
    </r>
    <r>
      <rPr>
        <sz val="11"/>
        <color theme="1"/>
        <rFont val="Aptos Narrow"/>
        <family val="2"/>
        <scheme val="minor"/>
      </rPr>
      <t xml:space="preserve">, and he wants to extract the hour.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</si>
  <si>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t>MINUTE(serial_number)</t>
  </si>
  <si>
    <r>
      <t xml:space="preserve">1. Jake wants to know the minute his shift starts from the time </t>
    </r>
    <r>
      <rPr>
        <sz val="10"/>
        <color theme="1"/>
        <rFont val="Arial Unicode MS"/>
      </rPr>
      <t>14:35:10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 xml:space="preserve"> to extract the minute.</t>
    </r>
  </si>
  <si>
    <r>
      <t xml:space="preserve">2. Olivia’s meeting starts at </t>
    </r>
    <r>
      <rPr>
        <sz val="10"/>
        <color theme="1"/>
        <rFont val="Arial Unicode MS"/>
      </rPr>
      <t>09:15:45</t>
    </r>
    <r>
      <rPr>
        <sz val="11"/>
        <color theme="1"/>
        <rFont val="Aptos Narrow"/>
        <family val="2"/>
        <scheme val="minor"/>
      </rPr>
      <t xml:space="preserve">, and she wants to know the minute it begins.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</si>
  <si>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3. Mia needs to know the exact minute her workday ends from the time </t>
    </r>
    <r>
      <rPr>
        <sz val="10"/>
        <color theme="1"/>
        <rFont val="Arial Unicode MS"/>
      </rPr>
      <t>18:20:35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</si>
  <si>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4. David’s team starts their workday at </t>
    </r>
    <r>
      <rPr>
        <sz val="10"/>
        <color theme="1"/>
        <rFont val="Arial Unicode MS"/>
      </rPr>
      <t>07:45:30</t>
    </r>
    <r>
      <rPr>
        <sz val="11"/>
        <color theme="1"/>
        <rFont val="Aptos Narrow"/>
        <family val="2"/>
        <scheme val="minor"/>
      </rPr>
      <t xml:space="preserve">. He needs to extract the minute using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</si>
  <si>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flight departs at </t>
    </r>
    <r>
      <rPr>
        <sz val="10"/>
        <color theme="1"/>
        <rFont val="Arial Unicode MS"/>
      </rPr>
      <t>05:55:00</t>
    </r>
    <r>
      <rPr>
        <sz val="11"/>
        <color theme="1"/>
        <rFont val="Aptos Narrow"/>
        <family val="2"/>
        <scheme val="minor"/>
      </rPr>
      <t xml:space="preserve">, and she wants to know the exact minute.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</si>
  <si>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wants to extract the minute from the meeting time </t>
    </r>
    <r>
      <rPr>
        <sz val="10"/>
        <color theme="1"/>
        <rFont val="Arial Unicode MS"/>
      </rPr>
      <t>12:45:15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</si>
  <si>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breaks for lunch at </t>
    </r>
    <r>
      <rPr>
        <sz val="10"/>
        <color theme="1"/>
        <rFont val="Arial Unicode MS"/>
      </rPr>
      <t>13:25:40</t>
    </r>
    <r>
      <rPr>
        <sz val="11"/>
        <color theme="1"/>
        <rFont val="Aptos Narrow"/>
        <family val="2"/>
        <scheme val="minor"/>
      </rPr>
      <t xml:space="preserve">. She wants to know the minute the break begins.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</si>
  <si>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next call is scheduled at </t>
    </r>
    <r>
      <rPr>
        <sz val="10"/>
        <color theme="1"/>
        <rFont val="Arial Unicode MS"/>
      </rPr>
      <t>15:10:20</t>
    </r>
    <r>
      <rPr>
        <sz val="11"/>
        <color theme="1"/>
        <rFont val="Aptos Narrow"/>
        <family val="2"/>
        <scheme val="minor"/>
      </rPr>
      <t xml:space="preserve">, and he wants to know the minute of the call.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</si>
  <si>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training session starts at </t>
    </r>
    <r>
      <rPr>
        <sz val="10"/>
        <color theme="1"/>
        <rFont val="Arial Unicode MS"/>
      </rPr>
      <t>08:30:10</t>
    </r>
    <r>
      <rPr>
        <sz val="11"/>
        <color theme="1"/>
        <rFont val="Aptos Narrow"/>
        <family val="2"/>
        <scheme val="minor"/>
      </rPr>
      <t xml:space="preserve">, and she wants to extract the minute.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</si>
  <si>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16:55:00</t>
    </r>
    <r>
      <rPr>
        <sz val="11"/>
        <color theme="1"/>
        <rFont val="Aptos Narrow"/>
        <family val="2"/>
        <scheme val="minor"/>
      </rPr>
      <t xml:space="preserve">, and he wants to know the minute the shift ends.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</si>
  <si>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t>SECOND(serial_number)</t>
  </si>
  <si>
    <r>
      <t xml:space="preserve">1. Jake wants to know the exact second his shift starts from the time </t>
    </r>
    <r>
      <rPr>
        <sz val="10"/>
        <color theme="1"/>
        <rFont val="Arial Unicode MS"/>
      </rPr>
      <t>14:35:50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 xml:space="preserve"> to extract the second.</t>
    </r>
  </si>
  <si>
    <r>
      <t xml:space="preserve">2. Olivia’s meeting starts at </t>
    </r>
    <r>
      <rPr>
        <sz val="10"/>
        <color theme="1"/>
        <rFont val="Arial Unicode MS"/>
      </rPr>
      <t>09:15:35</t>
    </r>
    <r>
      <rPr>
        <sz val="11"/>
        <color theme="1"/>
        <rFont val="Aptos Narrow"/>
        <family val="2"/>
        <scheme val="minor"/>
      </rPr>
      <t xml:space="preserve">, and she wants to know the second it begins.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</si>
  <si>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3. Mia needs to know the exact second her workday ends from the time </t>
    </r>
    <r>
      <rPr>
        <sz val="10"/>
        <color theme="1"/>
        <rFont val="Arial Unicode MS"/>
      </rPr>
      <t>18:20:25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</si>
  <si>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4. David’s team starts their workday at </t>
    </r>
    <r>
      <rPr>
        <sz val="10"/>
        <color theme="1"/>
        <rFont val="Arial Unicode MS"/>
      </rPr>
      <t>07:45:55</t>
    </r>
    <r>
      <rPr>
        <sz val="11"/>
        <color theme="1"/>
        <rFont val="Aptos Narrow"/>
        <family val="2"/>
        <scheme val="minor"/>
      </rPr>
      <t xml:space="preserve">, and he needs to extract the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</si>
  <si>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flight departs at </t>
    </r>
    <r>
      <rPr>
        <sz val="10"/>
        <color theme="1"/>
        <rFont val="Arial Unicode MS"/>
      </rPr>
      <t>05:55:45</t>
    </r>
    <r>
      <rPr>
        <sz val="11"/>
        <color theme="1"/>
        <rFont val="Aptos Narrow"/>
        <family val="2"/>
        <scheme val="minor"/>
      </rPr>
      <t xml:space="preserve">, and she wants to know the exact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</si>
  <si>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wants to extract the second from the meeting time </t>
    </r>
    <r>
      <rPr>
        <sz val="10"/>
        <color theme="1"/>
        <rFont val="Arial Unicode MS"/>
      </rPr>
      <t>12:45:30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</si>
  <si>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takes a break at </t>
    </r>
    <r>
      <rPr>
        <sz val="10"/>
        <color theme="1"/>
        <rFont val="Arial Unicode MS"/>
      </rPr>
      <t>13:25:55</t>
    </r>
    <r>
      <rPr>
        <sz val="11"/>
        <color theme="1"/>
        <rFont val="Aptos Narrow"/>
        <family val="2"/>
        <scheme val="minor"/>
      </rPr>
      <t xml:space="preserve">, and she wants to know the second the break starts.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</si>
  <si>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call is scheduled at </t>
    </r>
    <r>
      <rPr>
        <sz val="10"/>
        <color theme="1"/>
        <rFont val="Arial Unicode MS"/>
      </rPr>
      <t>15:10:15</t>
    </r>
    <r>
      <rPr>
        <sz val="11"/>
        <color theme="1"/>
        <rFont val="Aptos Narrow"/>
        <family val="2"/>
        <scheme val="minor"/>
      </rPr>
      <t xml:space="preserve">, and he wants to know the exact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</si>
  <si>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training session starts at </t>
    </r>
    <r>
      <rPr>
        <sz val="10"/>
        <color theme="1"/>
        <rFont val="Arial Unicode MS"/>
      </rPr>
      <t>08:30:40</t>
    </r>
    <r>
      <rPr>
        <sz val="11"/>
        <color theme="1"/>
        <rFont val="Aptos Narrow"/>
        <family val="2"/>
        <scheme val="minor"/>
      </rPr>
      <t xml:space="preserve">, and she wants to extract the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</si>
  <si>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16:55:20</t>
    </r>
    <r>
      <rPr>
        <sz val="11"/>
        <color theme="1"/>
        <rFont val="Aptos Narrow"/>
        <family val="2"/>
        <scheme val="minor"/>
      </rPr>
      <t xml:space="preserve">, and he wants to know the second the shift ends.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</si>
  <si>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t>TIME(hour, minute, second)</t>
  </si>
  <si>
    <r>
      <t xml:space="preserve">1. Jake wants to combine the hour </t>
    </r>
    <r>
      <rPr>
        <sz val="10"/>
        <color theme="1"/>
        <rFont val="Arial Unicode MS"/>
      </rPr>
      <t>14</t>
    </r>
    <r>
      <rPr>
        <sz val="11"/>
        <color theme="1"/>
        <rFont val="Aptos Narrow"/>
        <family val="2"/>
        <scheme val="minor"/>
      </rPr>
      <t xml:space="preserve">, minute </t>
    </r>
    <r>
      <rPr>
        <sz val="10"/>
        <color theme="1"/>
        <rFont val="Arial Unicode MS"/>
      </rPr>
      <t>30</t>
    </r>
    <r>
      <rPr>
        <sz val="11"/>
        <color theme="1"/>
        <rFont val="Aptos Narrow"/>
        <family val="2"/>
        <scheme val="minor"/>
      </rPr>
      <t xml:space="preserve">, and second </t>
    </r>
    <r>
      <rPr>
        <sz val="10"/>
        <color theme="1"/>
        <rFont val="Arial Unicode MS"/>
      </rPr>
      <t>45</t>
    </r>
    <r>
      <rPr>
        <sz val="11"/>
        <color theme="1"/>
        <rFont val="Aptos Narrow"/>
        <family val="2"/>
        <scheme val="minor"/>
      </rPr>
      <t xml:space="preserve"> to create a valid time value for his shift start.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</si>
  <si>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2. Olivia needs to create a time value for her meeting, which starts at </t>
    </r>
    <r>
      <rPr>
        <sz val="10"/>
        <color theme="1"/>
        <rFont val="Arial Unicode MS"/>
      </rPr>
      <t>9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15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0 seconds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</si>
  <si>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3. David’s team starts their workday at </t>
    </r>
    <r>
      <rPr>
        <sz val="10"/>
        <color theme="1"/>
        <rFont val="Arial Unicode MS"/>
      </rPr>
      <t>7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45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30 seconds</t>
    </r>
    <r>
      <rPr>
        <sz val="11"/>
        <color theme="1"/>
        <rFont val="Aptos Narrow"/>
        <family val="2"/>
        <scheme val="minor"/>
      </rPr>
      <t xml:space="preserve">. Create this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</si>
  <si>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4. Mia’s event begins at </t>
    </r>
    <r>
      <rPr>
        <sz val="10"/>
        <color theme="1"/>
        <rFont val="Arial Unicode MS"/>
      </rPr>
      <t>10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25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50 seconds</t>
    </r>
    <r>
      <rPr>
        <sz val="11"/>
        <color theme="1"/>
        <rFont val="Aptos Narrow"/>
        <family val="2"/>
        <scheme val="minor"/>
      </rPr>
      <t xml:space="preserve">. Combine these into a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</si>
  <si>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flight departs at </t>
    </r>
    <r>
      <rPr>
        <sz val="10"/>
        <color theme="1"/>
        <rFont val="Arial Unicode MS"/>
      </rPr>
      <t>5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55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0 seconds</t>
    </r>
    <r>
      <rPr>
        <sz val="11"/>
        <color theme="1"/>
        <rFont val="Aptos Narrow"/>
        <family val="2"/>
        <scheme val="minor"/>
      </rPr>
      <t xml:space="preserve">. Create the time value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</si>
  <si>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needs to create a time value for a training session that starts at </t>
    </r>
    <r>
      <rPr>
        <sz val="10"/>
        <color theme="1"/>
        <rFont val="Arial Unicode MS"/>
      </rPr>
      <t>12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30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15 seconds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</si>
  <si>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7. Ava needs to combine </t>
    </r>
    <r>
      <rPr>
        <sz val="10"/>
        <color theme="1"/>
        <rFont val="Arial Unicode MS"/>
      </rPr>
      <t>16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15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30 seconds</t>
    </r>
    <r>
      <rPr>
        <sz val="11"/>
        <color theme="1"/>
        <rFont val="Aptos Narrow"/>
        <family val="2"/>
        <scheme val="minor"/>
      </rPr>
      <t xml:space="preserve"> into a valid time for her project deadline.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</si>
  <si>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next call is at </t>
    </r>
    <r>
      <rPr>
        <sz val="10"/>
        <color theme="1"/>
        <rFont val="Arial Unicode MS"/>
      </rPr>
      <t>11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20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45 seconds</t>
    </r>
    <r>
      <rPr>
        <sz val="11"/>
        <color theme="1"/>
        <rFont val="Aptos Narrow"/>
        <family val="2"/>
        <scheme val="minor"/>
      </rPr>
      <t xml:space="preserve">. Create this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</si>
  <si>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9. Amelia wants to combine the hour </t>
    </r>
    <r>
      <rPr>
        <sz val="10"/>
        <color theme="1"/>
        <rFont val="Arial Unicode MS"/>
      </rPr>
      <t>08</t>
    </r>
    <r>
      <rPr>
        <sz val="11"/>
        <color theme="1"/>
        <rFont val="Aptos Narrow"/>
        <family val="2"/>
        <scheme val="minor"/>
      </rPr>
      <t xml:space="preserve">, minute </t>
    </r>
    <r>
      <rPr>
        <sz val="10"/>
        <color theme="1"/>
        <rFont val="Arial Unicode MS"/>
      </rPr>
      <t>10</t>
    </r>
    <r>
      <rPr>
        <sz val="11"/>
        <color theme="1"/>
        <rFont val="Aptos Narrow"/>
        <family val="2"/>
        <scheme val="minor"/>
      </rPr>
      <t xml:space="preserve">, and second </t>
    </r>
    <r>
      <rPr>
        <sz val="10"/>
        <color theme="1"/>
        <rFont val="Arial Unicode MS"/>
      </rPr>
      <t>05</t>
    </r>
    <r>
      <rPr>
        <sz val="11"/>
        <color theme="1"/>
        <rFont val="Aptos Narrow"/>
        <family val="2"/>
        <scheme val="minor"/>
      </rPr>
      <t xml:space="preserve"> to create a time value for her meeting.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</si>
  <si>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17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0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0 seconds</t>
    </r>
    <r>
      <rPr>
        <sz val="11"/>
        <color theme="1"/>
        <rFont val="Aptos Narrow"/>
        <family val="2"/>
        <scheme val="minor"/>
      </rPr>
      <t xml:space="preserve">. Create the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</si>
  <si>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t>LEN(text)</t>
  </si>
  <si>
    <r>
      <t>1. Length of Job Titles:</t>
    </r>
    <r>
      <rPr>
        <sz val="11"/>
        <color theme="1"/>
        <rFont val="Aptos Narrow"/>
        <family val="2"/>
        <scheme val="minor"/>
      </rPr>
      <t xml:space="preserve"> Find the length of each "Job Title" to analyze which job titles are the longest.</t>
    </r>
  </si>
  <si>
    <r>
      <t>2. Length of Location Names:</t>
    </r>
    <r>
      <rPr>
        <sz val="11"/>
        <color theme="1"/>
        <rFont val="Aptos Narrow"/>
        <family val="2"/>
        <scheme val="minor"/>
      </rPr>
      <t xml:space="preserve"> Calculate the number of characters in the "Location" column to see which cities have longer names.</t>
    </r>
  </si>
  <si>
    <r>
      <t>3. Salary Length:</t>
    </r>
    <r>
      <rPr>
        <sz val="11"/>
        <color theme="1"/>
        <rFont val="Aptos Narrow"/>
        <family val="2"/>
        <scheme val="minor"/>
      </rPr>
      <t xml:space="preserve"> Use LEN to find the length of the salary number to detect salary ranges.</t>
    </r>
  </si>
  <si>
    <r>
      <t>4. Marital Status Analysis:</t>
    </r>
    <r>
      <rPr>
        <sz val="11"/>
        <color theme="1"/>
        <rFont val="Aptos Narrow"/>
        <family val="2"/>
        <scheme val="minor"/>
      </rPr>
      <t xml:space="preserve"> Use LEN to check the number of characters in the "Marital Status" column.</t>
    </r>
  </si>
  <si>
    <r>
      <t>5. Education Degree Length:</t>
    </r>
    <r>
      <rPr>
        <sz val="11"/>
        <color theme="1"/>
        <rFont val="Aptos Narrow"/>
        <family val="2"/>
        <scheme val="minor"/>
      </rPr>
      <t xml:space="preserve"> Find the length of each entry in the "Education" column to determine which degrees have the longest names.</t>
    </r>
  </si>
  <si>
    <r>
      <t>6. Years in Current Role Length:</t>
    </r>
    <r>
      <rPr>
        <sz val="11"/>
        <color theme="1"/>
        <rFont val="Aptos Narrow"/>
        <family val="2"/>
        <scheme val="minor"/>
      </rPr>
      <t xml:space="preserve"> Find how many characters each "Years in Current Role" entry has.</t>
    </r>
  </si>
  <si>
    <r>
      <t>7. Experience Length:</t>
    </r>
    <r>
      <rPr>
        <sz val="11"/>
        <color theme="1"/>
        <rFont val="Aptos Narrow"/>
        <family val="2"/>
        <scheme val="minor"/>
      </rPr>
      <t xml:space="preserve"> Find the length of each entry in the "Years of Experience" column to categorize the entries.</t>
    </r>
  </si>
  <si>
    <r>
      <t>8. Work Hours Weekly Length:</t>
    </r>
    <r>
      <rPr>
        <sz val="11"/>
        <color theme="1"/>
        <rFont val="Aptos Narrow"/>
        <family val="2"/>
        <scheme val="minor"/>
      </rPr>
      <t xml:space="preserve"> Use LEN to find out the character length in "Work Hours Per Week" to detect inconsistencies.</t>
    </r>
  </si>
  <si>
    <r>
      <t>9. Length of Performance Rating:</t>
    </r>
    <r>
      <rPr>
        <sz val="11"/>
        <color theme="1"/>
        <rFont val="Aptos Narrow"/>
        <family val="2"/>
        <scheme val="minor"/>
      </rPr>
      <t xml:space="preserve"> Find out how many characters are used for "Performance Rating" to detect errors in data input.</t>
    </r>
  </si>
  <si>
    <r>
      <t>10. Joining Date Length:</t>
    </r>
    <r>
      <rPr>
        <sz val="11"/>
        <color theme="1"/>
        <rFont val="Aptos Narrow"/>
        <family val="2"/>
        <scheme val="minor"/>
      </rPr>
      <t xml:space="preserve"> Use LEN to find how many characters are used in the "Date of Joining" field to analyze the format used.</t>
    </r>
  </si>
  <si>
    <t>TRIM(text)</t>
  </si>
  <si>
    <r>
      <t>1. Cleaning Job Titles:</t>
    </r>
    <r>
      <rPr>
        <sz val="11"/>
        <color theme="1"/>
        <rFont val="Aptos Narrow"/>
        <family val="2"/>
        <scheme val="minor"/>
      </rPr>
      <t xml:space="preserve"> The "Job Title" field may have extra spaces at the beginning or end. Use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 xml:space="preserve"> to clean up the entries.</t>
    </r>
  </si>
  <si>
    <r>
      <t>2. Cleaning Location Names:</t>
    </r>
    <r>
      <rPr>
        <sz val="11"/>
        <color theme="1"/>
        <rFont val="Aptos Narrow"/>
        <family val="2"/>
        <scheme val="minor"/>
      </rPr>
      <t xml:space="preserve"> If the "Location" field contains any leading or trailing spaces, clean them up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</si>
  <si>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3. Cleaning Marital Status Entries:</t>
    </r>
    <r>
      <rPr>
        <sz val="11"/>
        <color theme="1"/>
        <rFont val="Aptos Narrow"/>
        <family val="2"/>
        <scheme val="minor"/>
      </rPr>
      <t xml:space="preserve"> Use TRIM to remove unnecessary spaces from the "Marital Status" column.</t>
    </r>
  </si>
  <si>
    <r>
      <t>4. Cleaning Education Degrees:</t>
    </r>
    <r>
      <rPr>
        <sz val="11"/>
        <color theme="1"/>
        <rFont val="Aptos Narrow"/>
        <family val="2"/>
        <scheme val="minor"/>
      </rPr>
      <t xml:space="preserve"> The "Education" field may have extra spaces. Use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 xml:space="preserve"> to clean up these entries.</t>
    </r>
  </si>
  <si>
    <r>
      <t>5. Trim Gender Column:</t>
    </r>
    <r>
      <rPr>
        <sz val="11"/>
        <color theme="1"/>
        <rFont val="Aptos Narrow"/>
        <family val="2"/>
        <scheme val="minor"/>
      </rPr>
      <t xml:space="preserve"> Clean up any extra spaces in the "Gender" field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</si>
  <si>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6. Cleaning Salary Entries:</t>
    </r>
    <r>
      <rPr>
        <sz val="11"/>
        <color theme="1"/>
        <rFont val="Aptos Narrow"/>
        <family val="2"/>
        <scheme val="minor"/>
      </rPr>
      <t xml:space="preserve"> Remove unnecessary spaces from the "Salary" column to ensure clean data.</t>
    </r>
  </si>
  <si>
    <r>
      <t>7. Trim Experience Years:</t>
    </r>
    <r>
      <rPr>
        <sz val="11"/>
        <color theme="1"/>
        <rFont val="Aptos Narrow"/>
        <family val="2"/>
        <scheme val="minor"/>
      </rPr>
      <t xml:space="preserve"> The "Years of Experience" column might have spaces that need to be cleaned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</si>
  <si>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8. Clean Performance Ratings:</t>
    </r>
    <r>
      <rPr>
        <sz val="11"/>
        <color theme="1"/>
        <rFont val="Aptos Narrow"/>
        <family val="2"/>
        <scheme val="minor"/>
      </rPr>
      <t xml:space="preserve"> Use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 xml:space="preserve"> to remove any spaces from the "Performance Rating" column.</t>
    </r>
  </si>
  <si>
    <r>
      <t>9. Cleaning Joining Dates:</t>
    </r>
    <r>
      <rPr>
        <sz val="11"/>
        <color theme="1"/>
        <rFont val="Aptos Narrow"/>
        <family val="2"/>
        <scheme val="minor"/>
      </rPr>
      <t xml:space="preserve"> Ensure there are no extra spaces in the "Date of Joining"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</si>
  <si>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10. Work Hours Clean-up:</t>
    </r>
    <r>
      <rPr>
        <sz val="11"/>
        <color theme="1"/>
        <rFont val="Aptos Narrow"/>
        <family val="2"/>
        <scheme val="minor"/>
      </rPr>
      <t xml:space="preserve"> Clean up the "Work Hours Per Week" field for any extra spaces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</si>
  <si>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t>LOWER(text)</t>
  </si>
  <si>
    <r>
      <t>1. Lowercase Job Titles:</t>
    </r>
    <r>
      <rPr>
        <sz val="11"/>
        <color theme="1"/>
        <rFont val="Aptos Narrow"/>
        <family val="2"/>
        <scheme val="minor"/>
      </rPr>
      <t xml:space="preserve"> Convert all entries in the "Job Title" column to lowercase for consistency.</t>
    </r>
  </si>
  <si>
    <r>
      <t>2. Lowercase Location Names:</t>
    </r>
    <r>
      <rPr>
        <sz val="11"/>
        <color theme="1"/>
        <rFont val="Aptos Narrow"/>
        <family val="2"/>
        <scheme val="minor"/>
      </rPr>
      <t xml:space="preserve"> Convert all city names in the "Location" column to lowercase.</t>
    </r>
  </si>
  <si>
    <r>
      <t>3. Lowercase Education Entries:</t>
    </r>
    <r>
      <rPr>
        <sz val="11"/>
        <color theme="1"/>
        <rFont val="Aptos Narrow"/>
        <family val="2"/>
        <scheme val="minor"/>
      </rPr>
      <t xml:space="preserve"> Convert the "Education" entries to lowercase for consistency in the dataset.</t>
    </r>
  </si>
  <si>
    <r>
      <t>4. Lowercase Marital Status:</t>
    </r>
    <r>
      <rPr>
        <sz val="11"/>
        <color theme="1"/>
        <rFont val="Aptos Narrow"/>
        <family val="2"/>
        <scheme val="minor"/>
      </rPr>
      <t xml:space="preserve"> Convert the "Marital Status" entries to lowercase.</t>
    </r>
  </si>
  <si>
    <r>
      <t>5. Lowercase Gender Entries:</t>
    </r>
    <r>
      <rPr>
        <sz val="11"/>
        <color theme="1"/>
        <rFont val="Aptos Narrow"/>
        <family val="2"/>
        <scheme val="minor"/>
      </rPr>
      <t xml:space="preserve"> Convert the "Gender" field to lowercase to standardize the data.</t>
    </r>
  </si>
  <si>
    <r>
      <t>6. Lowercase Salary Field:</t>
    </r>
    <r>
      <rPr>
        <sz val="11"/>
        <color theme="1"/>
        <rFont val="Aptos Narrow"/>
        <family val="2"/>
        <scheme val="minor"/>
      </rPr>
      <t xml:space="preserve"> Although numeric, convert the currency format to lowercase for consistency in some countries.</t>
    </r>
  </si>
  <si>
    <r>
      <t>7. Lowercase Experience Years:</t>
    </r>
    <r>
      <rPr>
        <sz val="11"/>
        <color theme="1"/>
        <rFont val="Aptos Narrow"/>
        <family val="2"/>
        <scheme val="minor"/>
      </rPr>
      <t xml:space="preserve"> Convert the "Years of Experience" entries to lowercase for uniformity.</t>
    </r>
  </si>
  <si>
    <r>
      <t>8. Lowercase Performance Rating:</t>
    </r>
    <r>
      <rPr>
        <sz val="11"/>
        <color theme="1"/>
        <rFont val="Aptos Narrow"/>
        <family val="2"/>
        <scheme val="minor"/>
      </rPr>
      <t xml:space="preserve"> Convert "Performance Rating" to lowercase to ensure all data is consistent.</t>
    </r>
  </si>
  <si>
    <r>
      <t>9. Lowercase Joining Date:</t>
    </r>
    <r>
      <rPr>
        <sz val="11"/>
        <color theme="1"/>
        <rFont val="Aptos Narrow"/>
        <family val="2"/>
        <scheme val="minor"/>
      </rPr>
      <t xml:space="preserve"> Convert the months in the "Date of Joining" field to lowercase (if represented in text form).</t>
    </r>
  </si>
  <si>
    <r>
      <t>10. Lowercase Weekly Hours:</t>
    </r>
    <r>
      <rPr>
        <sz val="11"/>
        <color theme="1"/>
        <rFont val="Aptos Narrow"/>
        <family val="2"/>
        <scheme val="minor"/>
      </rPr>
      <t xml:space="preserve"> Convert the "Work Hours Per Week" field to lowercase to standardize the format.</t>
    </r>
  </si>
  <si>
    <t>1. LEFT(text, [num_chars])</t>
  </si>
  <si>
    <t>1. In the "Job Title" column, extract the first 3 letters to identify the department each employee works in.</t>
  </si>
  <si>
    <t>2. The "Location" field contains city names. Extract the first 2 characters to create a city code.</t>
  </si>
  <si>
    <t>3. You need to extract the first 4 characters of the "Education" field to categorize degrees quickly.</t>
  </si>
  <si>
    <t>4. The "Gender" column contains full words; extract the first letter to represent gender by initials.</t>
  </si>
  <si>
    <t>5. Use the first digit of the "Age" column to group employees by age brackets.</t>
  </si>
  <si>
    <t>6. For the "Salary" column, extract the first 2 digits to assign employees into salary brackets.</t>
  </si>
  <si>
    <t>7. Extract the first 3 letters of "Marital Status" to create a quick marital status code.</t>
  </si>
  <si>
    <t>8. In the "Years of Experience" column, extract the first 2 characters to identify employees with significant experience.</t>
  </si>
  <si>
    <t>9. For quick identification of the first name in the employee names (if included), extract the first few letters.</t>
  </si>
  <si>
    <t>10. Use the first letter of each employee’s "Performance Rating" to create a summary.</t>
  </si>
  <si>
    <t>2. RIGHT(text, [num_chars])</t>
  </si>
  <si>
    <t>1. Extract the last 2 letters from the "Location" field to create a geographic zone identifier.</t>
  </si>
  <si>
    <t>2. The "Age" column contains employee ages. Extract the last digit to check odd or even ages.</t>
  </si>
  <si>
    <t>3. Extract the last 2 digits from the "Salary" field to determine the decimal part of the salary.</t>
  </si>
  <si>
    <t>4. From the "Date of Joining," extract the last two characters to find the year each employee joined.</t>
  </si>
  <si>
    <t>5. The "Number of Projects" field contains numbers. Extract the last digit to analyze completed projects.</t>
  </si>
  <si>
    <t>6. The "Work Hours Per Week" field contains full hours. Extract the last digit to check time compliance.</t>
  </si>
  <si>
    <t>7. Extract the last 2 characters from the "Education" field to categorize by degree type (e.g., BA, BS).</t>
  </si>
  <si>
    <t>8. The "Performance Rating" field contains ratings; extract the last character to group employees.</t>
  </si>
  <si>
    <t>9. Extract the last 3 characters from the "Marital Status" column to create marital codes.</t>
  </si>
  <si>
    <t>10. For employees working odd-numbered projects, extract the last character from "Years in Current Role."</t>
  </si>
  <si>
    <t>3. MID(text, start_num, num_chars)</t>
  </si>
  <si>
    <t>1. Extract the middle part of the "Job Title" from the 2nd to 4th character to analyze internal roles.</t>
  </si>
  <si>
    <t>2. From the "Location" column, extract characters from the 3rd to 6th position to create a region code.</t>
  </si>
  <si>
    <t>3. In the "Salary" field, extract the 3rd and 4th digits to focus on mid-range salaries.</t>
  </si>
  <si>
    <t>4. For the "Date of Joining," extract the day by focusing on the middle 2 digits.</t>
  </si>
  <si>
    <t>5. From the "Years of Experience" column, extract characters 2 to 4 to find mid-level experience.</t>
  </si>
  <si>
    <t>6. Use the "Work Hours Per Week" field to extract the middle digits and create a consistency report.</t>
  </si>
  <si>
    <t>7. Extract the middle characters of the "Performance Rating" field to analyze detailed reviews.</t>
  </si>
  <si>
    <t>8. For the "Marital Status" column, extract characters from position 2 to 4 to create short codes.</t>
  </si>
  <si>
    <t>9. In the "Education" field, extract the 2nd to 5th characters to create a study-level code.</t>
  </si>
  <si>
    <t>10. From the "Gender" column, extract the middle letter to form a new gender identification system.</t>
  </si>
  <si>
    <t>4. LEN(text)</t>
  </si>
  <si>
    <t>1. Calculate the length of each "Job Title" to find the longest and shortest titles in the company.</t>
  </si>
  <si>
    <t>2. Use LEN to calculate how many characters each city name in the "Location" column contains.</t>
  </si>
  <si>
    <t>3. Find the number of characters in each "Education" entry to categorize degrees by length.</t>
  </si>
  <si>
    <t>4. In the "Salary" field, calculate the number of characters to identify high-value salaries.</t>
  </si>
  <si>
    <t>5. Use LEN on the "Years of Experience" column to analyze entries of different lengths.</t>
  </si>
  <si>
    <t>6. For the "Performance Rating" column, find out how long the reviews are on average.</t>
  </si>
  <si>
    <t>7. Calculate the length of entries in the "Marital Status" column to check consistency.</t>
  </si>
  <si>
    <t>8. Use LEN to check if the entries in "Work Hours Per Week" follow a standard format.</t>
  </si>
  <si>
    <t>9. In the "Number of Projects" field, calculate the number of digits in each project number.</t>
  </si>
  <si>
    <t>10. Calculate the character length of the "Date of Joining" field to ensure uniform formatting.</t>
  </si>
  <si>
    <t>5. TRIM(text)</t>
  </si>
  <si>
    <t>1. Clean up extra spaces in the "Job Title" field by using TRIM to standardize data.</t>
  </si>
  <si>
    <t>2. Use TRIM to remove leading and trailing spaces in the "Location" column for consistency.</t>
  </si>
  <si>
    <t>3. Clean up the "Education" field to ensure there are no unnecessary spaces in degree names.</t>
  </si>
  <si>
    <t>4. Use TRIM to clean up the "Salary" field, ensuring no extra spaces are causing format issues.</t>
  </si>
  <si>
    <t>5. Clean up the "Years of Experience" field by removing any leading or trailing spaces.</t>
  </si>
  <si>
    <t>6. Use TRIM to clean the "Performance Rating" column and avoid any data input errors.</t>
  </si>
  <si>
    <t>7. The "Marital Status" column may have extra spaces, so use TRIM to make it consistent.</t>
  </si>
  <si>
    <t>8. Clean up the "Work Hours Per Week" field by removing any extra spaces.</t>
  </si>
  <si>
    <t>9. In the "Number of Projects" column, use TRIM to clean up any extra spaces in the data.</t>
  </si>
  <si>
    <t>10. Use TRIM on the "Date of Joining" field to remove spaces and ensure clean data formatting.</t>
  </si>
  <si>
    <t>6. LOWER(text)</t>
  </si>
  <si>
    <t>1. Convert the "Job Title" field to lowercase to make all entries consistent in format.</t>
  </si>
  <si>
    <t>2. Change all city names in the "Location" column to lowercase to avoid discrepancies.</t>
  </si>
  <si>
    <t>3. Convert the "Education" field to lowercase for consistency across all entries.</t>
  </si>
  <si>
    <t>4. Convert all entries in the "Gender" column to lowercase for standardized gender coding.</t>
  </si>
  <si>
    <t>5. In the "Salary" field, convert all text to lowercase for formatting consistency.</t>
  </si>
  <si>
    <t>6. Use LOWER on the "Years of Experience" field to ensure that all data is in lowercase.</t>
  </si>
  <si>
    <t>7. Convert the "Performance Rating" field to lowercase for ease of comparison.</t>
  </si>
  <si>
    <t>8. Change all entries in the "Marital Status" column to lowercase for a uniform appearance.</t>
  </si>
  <si>
    <t>9. Use LOWER to standardize the "Work Hours Per Week" field in lowercase.</t>
  </si>
  <si>
    <t>10. In the "Date of Joining" field, convert any textual month names to lowercase.</t>
  </si>
  <si>
    <t>7. UPPER(text)</t>
  </si>
  <si>
    <t>1. Convert all job titles to uppercase to highlight important employee roles in the company.</t>
  </si>
  <si>
    <t>2. Standardize the "Location" column by converting all city names to uppercase.</t>
  </si>
  <si>
    <t>3. Use UPPER to make all entries in the "Education" field consistent and easier to read.</t>
  </si>
  <si>
    <t>4. Convert the "Gender" column to uppercase to highlight key demographic information.</t>
  </si>
  <si>
    <t>5. In the "Salary" column, convert all text to uppercase to ensure uniform presentation.</t>
  </si>
  <si>
    <t>6. Use UPPER to convert all entries in the "Years of Experience" field for clarity.</t>
  </si>
  <si>
    <t>7. Convert the "Performance Rating" field to uppercase to make it stand out in reports.</t>
  </si>
  <si>
    <t>8. Use UPPER to standardize all "Marital Status" entries, making them easier to filter.</t>
  </si>
  <si>
    <t>9. Convert the "Work Hours Per Week" column to uppercase for a clean, professional look.</t>
  </si>
  <si>
    <t>10. Convert any textual parts of the "Date of Joining" field to uppercase to ensure consistency.</t>
  </si>
  <si>
    <t>8. PROPER(text)</t>
  </si>
  <si>
    <t>1. Convert all job titles in the "Job Title" column to proper case, ensuring each word starts with a capital letter.</t>
  </si>
  <si>
    <t>2. Standardize city names in the "Location" column by converting them to proper case.</t>
  </si>
  <si>
    <t>3. In the "Education" column, use PROPER to ensure all degree names are capitalized correctly.</t>
  </si>
  <si>
    <t>4. Convert names in the "Gender" field to proper case for ease of reference in reports.</t>
  </si>
  <si>
    <t>5. Use PROPER on the "Salary" field to format any currency names correctly.</t>
  </si>
  <si>
    <t>6. For the "Years of Experience" field, convert entries to proper case for clarity.</t>
  </si>
  <si>
    <t>7. Convert "Performance Rating" entries to proper case for a more professional look.</t>
  </si>
  <si>
    <t>8. Standardize entries in the "Marital Status" column by converting them to proper case.</t>
  </si>
  <si>
    <t>9. Use PROPER on the "Work Hours Per Week" field to ensure consistent formatting.</t>
  </si>
  <si>
    <t>10. Convert month names in the "Date of Joining" column to proper case for uniformity.</t>
  </si>
  <si>
    <t>9. CONCATENATE(text1, text2, …) (or CONCAT() in newer versions)</t>
  </si>
  <si>
    <t>1. Combine the employee's "Job Title" and "Location" to create a unique identifier for each employee.</t>
  </si>
  <si>
    <t>2. Use CONCATENATE to merge the "Education" and "Years of Experience" fields for a combined qualification summary.</t>
  </si>
  <si>
    <t>3. Combine the "Gender" and "Marital Status" fields to create a demographic code.</t>
  </si>
  <si>
    <t>4. Merge the "Salary" and "Years in Current Role" columns to generate an employment value.</t>
  </si>
  <si>
    <t>5. Use CONCAT to merge the first two letters of "Location" and "Performance Rating" to create a performance code.</t>
  </si>
  <si>
    <t>6. Combine "Work Hours Per Week" and "Number of Projects" to calculate productivity metrics.</t>
  </si>
  <si>
    <t>7. Concatenate the "Education" field with "Salary" to create a qualification-salary profile.</t>
  </si>
  <si>
    <t>8. Merge the first three letters of "Job Title" and "Years of Experience" to create a role-experience identifier.</t>
  </si>
  <si>
    <t>9. Use CONCAT to join the "Date of Joining" with the "Marital Status" to analyze marital trends.</t>
  </si>
  <si>
    <t>10. Concatenate the "Performance Rating" with "Years in Current Role" to evaluate employee growth.</t>
  </si>
  <si>
    <t>10. TEXTJOIN(delimiter, ignore_empty, text1, text2, …)</t>
  </si>
  <si>
    <t>1. Combine the "Job Title," "Location," and "Years of Experience" fields, separated by a hyphen, to create a unique employee profile.</t>
  </si>
  <si>
    <t>2. Use TEXTJOIN to merge the "Education," "Salary," and "Performance Rating" fields, ignoring empty values, to create a qualification summary.</t>
  </si>
  <si>
    <t>3. Create a string by joining "Marital Status," "Gender," and "Date of Joining," separated by commas, for a demographic analysis.</t>
  </si>
  <si>
    <t>4. Join the first two letters of the "Location" and the first three characters of the "Job Title," ignoring empty values, to generate a location-based job code.</t>
  </si>
  <si>
    <t>5. Merge the "Salary" and "Work Hours Per Week" fields with a space in between to analyze wage-to-hour ratios.</t>
  </si>
  <si>
    <t>6. Use TEXTJOIN to join the "Education," "Years of Experience," and "Number of Projects" with a comma delimiter for a detailed employee summary.</t>
  </si>
  <si>
    <t>7. Create a unique identifier by joining the "Gender" and "Performance Rating" fields with a hyphen.</t>
  </si>
  <si>
    <t>8. Merge the "Years in Current Role," "Number of Projects," and "Performance Rating" to evaluate employee performance based on tenure.</t>
  </si>
  <si>
    <t>9. Join the first two letters of "Location" and "Marital Status" with a slash (/) to create a quick reference code.</t>
  </si>
  <si>
    <t>10. Combine the "Work Hours Per Week" and "Date of Joining," separated by a space, to determine how long employees have maintained their working hours.</t>
  </si>
  <si>
    <t>11. REPT(text, number_times)</t>
  </si>
  <si>
    <t>1. Use REPT to repeat the "Job Title" based on the employee's "Years of Experience" to highlight experience-related roles.</t>
  </si>
  <si>
    <t>2. Repeat the "Salary" value five times for visualization of high-income employees.</t>
  </si>
  <si>
    <t>3. In the "Number of Projects" column, use REPT to repeat project count for employees managing multiple projects.</t>
  </si>
  <si>
    <t>4. Repeat the first letter of the "Marital Status" five times to represent employees' family-related responsibilities.</t>
  </si>
  <si>
    <t>5. Repeat the "Performance Rating" value based on the "Years in Current Role" to indicate performance consistency.</t>
  </si>
  <si>
    <t>6. Repeat the "Location" name based on the number of years the employee has worked in that city.</t>
  </si>
  <si>
    <t>7. Repeat the "Education" field based on the "Years of Experience" to see education-driven employee retention.</t>
  </si>
  <si>
    <t>8. Repeat the "Gender" field twice to create a demographic visualization.</t>
  </si>
  <si>
    <t>9. Use REPT to repeat the "Work Hours Per Week" based on the "Salary" bracket to analyze working patterns.</t>
  </si>
  <si>
    <t>10. Repeat the "Date of Joining" value 3 times for employees who have been in the company for more than 5 years.</t>
  </si>
  <si>
    <t>12. SUBSTITUTE(text, old_text, new_text, [instance_num])</t>
  </si>
  <si>
    <t>1. In the "Job Title" column, use SUBSTITUTE to replace "Manager" with "Lead" for specific positions.</t>
  </si>
  <si>
    <t>2. Substitute "Bachelor's" with "BA" in the "Education" field to abbreviate academic qualifications.</t>
  </si>
  <si>
    <t>3. Replace "Female" with "F" and "Male" with "M" in the "Gender" field for simplified entries.</t>
  </si>
  <si>
    <t>4. In the "Location" column, substitute "New York" with "NY" to create shorter city names.</t>
  </si>
  <si>
    <t>5. Replace "Single" with "S" in the "Marital Status" field to create a quick status code.</t>
  </si>
  <si>
    <t>6. Substitute "K" with "Thousand" in the "Salary" field to display full salary values.</t>
  </si>
  <si>
    <t>7. Replace "10" with "X" in the "Years of Experience" field to mark employees with significant experience.</t>
  </si>
  <si>
    <t>8. In the "Performance Rating" field, substitute "Excellent" with "Ex" to create a shorter code.</t>
  </si>
  <si>
    <t>9. Substitute "5" with "Five" in the "Number of Projects" column to change the numerical format to text.</t>
  </si>
  <si>
    <t>10. Replace the month "January" with "01" in the "Date of Joining" field to make it numerical.</t>
  </si>
  <si>
    <t>13. REPLACE(old_text, start_num, num_chars, new_text)</t>
  </si>
  <si>
    <t>1. Replace the first 3 letters of the "Job Title" with "Lead" for senior employees.</t>
  </si>
  <si>
    <t>2. In the "Location" column, replace the first 2 characters with "Region" to group city-based employees.</t>
  </si>
  <si>
    <t>3. Replace the first 2 digits of "Salary" with "XX" to anonymize salary data for analysis.</t>
  </si>
  <si>
    <t>4. Use REPLACE to change the first letter of the "Marital Status" field to "M" for all married employees.</t>
  </si>
  <si>
    <t>5. In the "Years of Experience" column, replace the middle digit with "5" to indicate mid-level experience.</t>
  </si>
  <si>
    <t>6. Replace the first 2 characters of the "Performance Rating" field with "PR" to standardize the format.</t>
  </si>
  <si>
    <t>7. In the "Work Hours Per Week" field, replace the first 3 characters with "WH" to shorten the data format.</t>
  </si>
  <si>
    <t>8. Replace the middle letters of "Education" with "GRD" for a quick summary of graduate employees.</t>
  </si>
  <si>
    <t>9. In the "Date of Joining" column, replace the first two digits with "20" to reflect the current century.</t>
  </si>
  <si>
    <t>10. Replace the first 4 characters of the "Years in Current Role" with "X" to indicate anonymized tenure.</t>
  </si>
  <si>
    <t>14. FIND(find_text, within_text, [start_num])</t>
  </si>
  <si>
    <t>1. Find the position of the word "Manager" in the "Job Title" field for hierarchical analysis.</t>
  </si>
  <si>
    <t>2. Use FIND to locate the first occurrence of "New" in the "Location" column to identify cities starting with "New."</t>
  </si>
  <si>
    <t>3. Find the location of the first comma in the "Salary" field to understand the salary format.</t>
  </si>
  <si>
    <t>4. In the "Gender" column, find the position of "F" for female employees.</t>
  </si>
  <si>
    <t>5. Find the first occurrence of the number "5" in the "Years of Experience" field to track mid-career employees.</t>
  </si>
  <si>
    <t>6. Use FIND to locate the first instance of "Excellent" in the "Performance Rating" column for top performers.</t>
  </si>
  <si>
    <t>7. Find the position of the word "Single" in the "Marital Status" field to identify unmarried employees.</t>
  </si>
  <si>
    <t>8. In the "Work Hours Per Week" field, find the first occurrence of "40" to check for full-time work schedules.</t>
  </si>
  <si>
    <t>9. Use FIND to locate the first instance of "Project" in the "Number of Projects" field for analysis.</t>
  </si>
  <si>
    <t>10. Find the first occurrence of "January" in the "Date of Joining" field to analyze employees who joined in January.</t>
  </si>
  <si>
    <t>15. SEARCH(find_text, within_text, [start_num])</t>
  </si>
  <si>
    <t>1. Search for the word "Lead" in the "Job Title" column to identify leadership positions.</t>
  </si>
  <si>
    <t>2. In the "Location" column, search for "NY" to find employees based in New York.</t>
  </si>
  <si>
    <t>3. Search for the word "Master's" in the "Education" field to categorize advanced-degree holders.</t>
  </si>
  <si>
    <t>4. In the "Gender" field, search for "M" to identify male employees.</t>
  </si>
  <si>
    <t>5. Search for the number "6" in the "Salary" field to find employees earning six-figure salaries.</t>
  </si>
  <si>
    <t>6. In the "Years of Experience" column, search for "10" to identify highly experienced employees.</t>
  </si>
  <si>
    <t>7. Use SEARCH to find the word "Excellent" in the "Performance Rating" column to find top performers.</t>
  </si>
  <si>
    <t>8. Search for "Single" in the "Marital Status" column to identify single employees.</t>
  </si>
  <si>
    <t>9. In the "Work Hours Per Week" field, search for "50" to identify employees working overtime.</t>
  </si>
  <si>
    <t>10. Search for "Feb" in the "Date of Joining" field to find employees who joined in February.</t>
  </si>
  <si>
    <t>16. TEXT(value, format_text)</t>
  </si>
  <si>
    <t>1. Use TEXT to format the "Salary" field into currency format (e.g., $12,000).</t>
  </si>
  <si>
    <t>2. Format the "Date of Joining" field as "dd/mm/yyyy" to standardize the date format.</t>
  </si>
  <si>
    <t>3. In the "Work Hours Per Week" field, format numbers to display as whole hours (e.g., 40.00 hours).</t>
  </si>
  <si>
    <t>4. Use TEXT to format the "Years of Experience" column as a percentage for a retention analysis.</t>
  </si>
  <si>
    <t>5. Format the "Performance Rating" column to display ratings with two decimal places.</t>
  </si>
  <si>
    <t>6. In the "Salary" field, use TEXT to convert the numbers into thousands (e.g., 12K for $12,000).</t>
  </si>
  <si>
    <t>7. Use TEXT to format the "Date of Joining" field to show only the month and year.</t>
  </si>
  <si>
    <t>8. In the "Work Hours Per Week" column, use TEXT to display the number of hours with a time format.</t>
  </si>
  <si>
    <t>9. Format the "Years in Current Role" field to display with a two-decimal precision.</t>
  </si>
  <si>
    <t>10. Use TEXT to format the "Number of Projects" field into a whole number format.</t>
  </si>
  <si>
    <t>17. VALUE(text)</t>
  </si>
  <si>
    <t>1. Convert the "Salary" column from text to numbers for salary calculation.</t>
  </si>
  <si>
    <t>2. In the "Work Hours Per Week" field, convert text values to numeric values to calculate total hours.</t>
  </si>
  <si>
    <t>3. Use VALUE to convert the "Years of Experience" field from text to numbers for comparison.</t>
  </si>
  <si>
    <t>4. Convert the "Performance Rating" field from text to a numerical score for employee evaluation.</t>
  </si>
  <si>
    <t>5. Use VALUE to convert "Number of Projects" from text to numbers for statistical analysis.</t>
  </si>
  <si>
    <t>6. Convert the "Years in Current Role" from text to numbers to calculate the average tenure.</t>
  </si>
  <si>
    <t>7. In the "Date of Joining" field, convert text dates to actual date values for time analysis.</t>
  </si>
  <si>
    <t>8. Use VALUE to convert "Salary" bonuses (in text format) into numerical values for tax calculations.</t>
  </si>
  <si>
    <t>9. Convert textual "Education" entries into numerical codes for easier data processing.</t>
  </si>
  <si>
    <t>10. In the "Work Hours Per Week" column, use VALUE to convert text entries into actual numbers for comparison.</t>
  </si>
  <si>
    <t>18. EXACT(text1, text2)</t>
  </si>
  <si>
    <t>1. Check if the "Job Title" in two different cells is exactly the same using EXACT to spot duplicate titles.</t>
  </si>
  <si>
    <t>2. Compare two "Location" fields to see if the employees are from the same city using EXACT.</t>
  </si>
  <si>
    <t>3. Use EXACT to verify if two "Education" entries are identical to ensure consistent data entry.</t>
  </si>
  <si>
    <t>4. Check if the "Performance Rating" given by two different managers is exactly the same using EXACT.</t>
  </si>
  <si>
    <t>5. Compare two employees' "Marital Status" to ensure the same marital category is being used across entries.</t>
  </si>
  <si>
    <t>6. Use EXACT to check if two "Gender" entries match for demographic analysis.</t>
  </si>
  <si>
    <t>7. Verify if the "Salary" field for two employees matches exactly, indicating equal compensation.</t>
  </si>
  <si>
    <t>8. Use EXACT to check if two "Years of Experience" entries are exactly the same.</t>
  </si>
  <si>
    <t>9. Compare two employees’ "Work Hours Per Week" to ensure that they work the same amount of hours.</t>
  </si>
  <si>
    <t>10. Use EXACT to verify that two entries in the "Date of Joining" column are the same for scheduling consistency.</t>
  </si>
  <si>
    <t>19. CODE(text)</t>
  </si>
  <si>
    <t>1. Use CODE to get the ASCII value of the first character in the "Job Title" to categorize employees.</t>
  </si>
  <si>
    <t>2. In the "Location" field, find the ASCII code for the first letter of each city name.</t>
  </si>
  <si>
    <t>3. Get the ASCII code of the first letter in the "Education" field to create a unique degree identifier.</t>
  </si>
  <si>
    <t>4. Use CODE to get the ASCII value for the first letter of "Gender" to analyze demographic data.</t>
  </si>
  <si>
    <t>5. Find the ASCII value of the first character in the "Marital Status" column for quick marital analysis.</t>
  </si>
  <si>
    <t>6. Get the ASCII code of the first character in "Performance Rating" to create a code for each review.</t>
  </si>
  <si>
    <t>7. Use CODE to extract the first character's value in "Years of Experience" for sorting purposes.</t>
  </si>
  <si>
    <t>8. In the "Salary" field, use CODE to retrieve the ASCII code of the first number for salary categorization.</t>
  </si>
  <si>
    <t>9. Use CODE to analyze the first character of the "Number of Projects" column for project analysis.</t>
  </si>
  <si>
    <t>10. Get the ASCII value for the first character of the "Work Hours Per Week" field to check for data consistency.</t>
  </si>
  <si>
    <t>20. CHAR(number)</t>
  </si>
  <si>
    <t>1. Convert ASCII code 77 into the character "M" to categorize "Manager" titles in the "Job Title" field.</t>
  </si>
  <si>
    <t>2. Use CHAR(78) to return the character "N" for "New York" in the "Location" field.</t>
  </si>
  <si>
    <t>3. Convert ASCII code 70 into the letter "F" to denote "Female" in the "Gender" column.</t>
  </si>
  <si>
    <t>4. Use CHAR to convert ASCII code 83 into "S" for employees marked as "Single" in the "Marital Status" field.</t>
  </si>
  <si>
    <t>5. Convert ASCII code 69 into "E" to standardize "Excellent" ratings in the "Performance Rating" column.</t>
  </si>
  <si>
    <t>6. Use CHAR to convert ASCII code 66 into "B" for "Bachelor’s" in the "Education" field.</t>
  </si>
  <si>
    <t>7. Convert ASCII code 72 into "H" to represent high-level experience in the "Years of Experience" field.</t>
  </si>
  <si>
    <t>8. In the "Salary" column, use CHAR to convert ASCII code 75 into "K" to represent salaries in thousands.</t>
  </si>
  <si>
    <t>9. Use CHAR to return "T" for ASCII code 84 in the "Number of Projects" field to identify technical projects.</t>
  </si>
  <si>
    <t>10. Convert ASCII code 72 into "H" to identify high work hours in the "Work Hours Per Week" field.</t>
  </si>
  <si>
    <t>21. UNICODE(text)</t>
  </si>
  <si>
    <t>1. Get the Unicode value of the first letter in "Job Title" to categorize titles based on regions.</t>
  </si>
  <si>
    <t>2. Find the Unicode of the first character in the "Location" field to analyze regional job distribution.</t>
  </si>
  <si>
    <t>3. Use UNICODE to get the code for the first character in the "Education" field to categorize qualifications.</t>
  </si>
  <si>
    <t>4. Get the Unicode value of the first letter in the "Gender" column to analyze gender distribution.</t>
  </si>
  <si>
    <t>5. Use UNICODE to find the code of the first character in "Marital Status" for marital analysis.</t>
  </si>
  <si>
    <t>6. In the "Performance Rating" field, find the Unicode value of the first character to categorize ratings.</t>
  </si>
  <si>
    <t>7. Use UNICODE to get the value of the first letter in the "Years of Experience" field for employee tenure.</t>
  </si>
  <si>
    <t>8. Get the Unicode value of the first number in the "Salary" column to check salary consistency.</t>
  </si>
  <si>
    <t>9. Use UNICODE to analyze the first character of "Number of Projects" for project categorization.</t>
  </si>
  <si>
    <t>10. Find the Unicode value of the first character in "Work Hours Per Week" for data accuracy checks.</t>
  </si>
  <si>
    <t>22. UNICHAR(number)</t>
  </si>
  <si>
    <t>1. Convert Unicode 65 to the letter "A" for employees with an "Analyst" role in the "Job Title" field.</t>
  </si>
  <si>
    <t>2. Use UNICHAR to return "C" from Unicode 67 to indicate employees based in "California" in the "Location" column.</t>
  </si>
  <si>
    <t>3. Convert Unicode 66 into "B" to represent "Bachelor’s" degree holders in the "Education" field.</t>
  </si>
  <si>
    <t>4. Use UNICHAR to return "M" for Unicode 77, representing male employees in the "Gender" field.</t>
  </si>
  <si>
    <t>5. Convert Unicode 83 into "S" to indicate single employees in the "Marital Status" column.</t>
  </si>
  <si>
    <t>6. Use UNICHAR to return "E" for Unicode 69 to mark "Excellent" performers in the "Performance Rating" field.</t>
  </si>
  <si>
    <t>7. Convert Unicode 50 into the character "2" to represent mid-level employees in the "Years of Experience" field.</t>
  </si>
  <si>
    <t>8. Use UNICHAR to return the character "$" for Unicode 36 to symbolize salary in the "Salary" column.</t>
  </si>
  <si>
    <t>9. Convert Unicode 51 into "3" to mark the number of projects in the "Number of Projects" column.</t>
  </si>
  <si>
    <t>10. Use UNICHAR to return "W" for Unicode 87 to identify work hour consistency in the "Work Hours Per Week" field.</t>
  </si>
  <si>
    <t>23. FIXED(number, [decimals], [no_commas])</t>
  </si>
  <si>
    <t>1. Use FIXED to format "Salary" to display 2 decimal places, ensuring all salary values are consistent.</t>
  </si>
  <si>
    <t>2. In the "Years of Experience" field, use FIXED to round the number to one decimal place.</t>
  </si>
  <si>
    <t>3. Use FIXED to display "Work Hours Per Week" with no decimal places to make the data easier to read.</t>
  </si>
  <si>
    <t>4. Format the "Performance Rating" field to display ratings with 2 decimal places for uniformity.</t>
  </si>
  <si>
    <t>5. Use FIXED to display "Number of Projects" as whole numbers, omitting decimals.</t>
  </si>
  <si>
    <t>6. In the "Salary" field, remove commas from large numbers to make the data presentation more compact.</t>
  </si>
  <si>
    <t>7. Use FIXED to round "Years in Current Role" to two decimal places for a detailed tenure analysis.</t>
  </si>
  <si>
    <t>8. Format "Date of Joining" to show whole numbers for days, months, and years with no commas.</t>
  </si>
  <si>
    <t>9. In the "Marital Status" column, format any numeric codes to show without commas for simplicity.</t>
  </si>
  <si>
    <t>10. Use FIXED to round salary bonuses to the nearest whole number to make reports more readable.</t>
  </si>
  <si>
    <t>24. TEXTSPLIT(text, col_delimiter, row_delimiter, [ignore_empty], [match_mode], [pad_width])</t>
  </si>
  <si>
    <t>1. Use TEXTSPLIT to divide the "Job Title" into two parts: one for the role and another for the specialization.</t>
  </si>
  <si>
    <t>2. Split the "Location" field into separate columns for city and state using TEXTSPLIT with a comma delimiter.</t>
  </si>
  <si>
    <t>3. In the "Education" column, split the degree type and specialization into separate columns.</t>
  </si>
  <si>
    <t>4. Use TEXTSPLIT to divide the "Salary" field into base salary and bonus using a hyphen as the delimiter.</t>
  </si>
  <si>
    <t>5. Split the "Years of Experience" field into decades using TEXTSPLIT, with a space as the delimiter.</t>
  </si>
  <si>
    <t>6. Divide the "Performance Rating" field into individual categories using a semicolon as the delimiter.</t>
  </si>
  <si>
    <t>7. Use TEXTSPLIT to split the "Marital Status" into separate categories (e.g., Single, Married) with a comma.</t>
  </si>
  <si>
    <t>8. In the "Work Hours Per Week" field, split the hours into weekday and weekend hours using a space as the delimiter.</t>
  </si>
  <si>
    <t>9. Use TEXTSPLIT to divide the "Number of Projects" into individual project codes using a space as the delimiter.</t>
  </si>
  <si>
    <t>10. Split the "Date of Joining" field into day, month, and year using a slash (/) as the delimiter.</t>
  </si>
  <si>
    <t>25. TEXTAFTER(text, delimiter, [instance_num], [match_mode], [pad_width])</t>
  </si>
  <si>
    <t>1. Use TEXTAFTER to extract everything after "Manager" in the "Job Title" field to get the department details.</t>
  </si>
  <si>
    <t>2. In the "Location" column, extract the part of the text after the city name to get the state abbreviation.</t>
  </si>
  <si>
    <t>3. Extract the part of the "Education" field after "Bachelor's" to get the degree specialization.</t>
  </si>
  <si>
    <t>4. Use TEXTAFTER to extract the text after the first hyphen in "Salary" to get the bonus information.</t>
  </si>
  <si>
    <t>5. Extract the text after the first space in the "Years of Experience" column to find the exact experience.</t>
  </si>
  <si>
    <t>6. Use TEXTAFTER to get the category that comes after "Excellent" in the "Performance Rating" field.</t>
  </si>
  <si>
    <t>7. Extract the part of the "Marital Status" that comes after the word "Married" for additional details.</t>
  </si>
  <si>
    <t>8. Use TEXTAFTER to extract the weekend hours from the "Work Hours Per Week"</t>
  </si>
  <si>
    <t>9. Extract everything after the first project name in the "Number of Projects" column to get the remaining project names.</t>
  </si>
  <si>
    <t>10. Use TEXTAFTER to extract the year portion of the "Date of Joining" field after the day and month.</t>
  </si>
  <si>
    <t>26. TEXTBEFORE(text, delimiter, [instance_num], [match_mode], [pad_width])</t>
  </si>
  <si>
    <t>1. In the "Job Title" field, extract the part before the word "Manager" to identify the employee’s role level.</t>
  </si>
  <si>
    <t>2. Use TEXTBEFORE to extract the city name before the state abbreviation in the "Location" field.</t>
  </si>
  <si>
    <t>3. Extract everything before the word "Bachelor’s" in the "Education" field to identify the field of study.</t>
  </si>
  <si>
    <t>4. Use TEXTBEFORE to extract the base salary from the "Salary" field before the hyphen separating the bonus.</t>
  </si>
  <si>
    <t>5. Extract everything before the first space in the "Years of Experience" column to focus on the years value.</t>
  </si>
  <si>
    <t>6. Use TEXTBEFORE to extract the main rating in the "Performance Rating" field before any additional comments.</t>
  </si>
  <si>
    <t>7. In the "Marital Status" column, extract the status before any descriptive details (e.g., before "with children").</t>
  </si>
  <si>
    <t>8. Use TEXTBEFORE to extract the weekday hours from the "Work Hours Per Week" field before the weekend hours.</t>
  </si>
  <si>
    <t>9. Extract the first project code before any other projects listed in the "Number of Projects" field.</t>
  </si>
  <si>
    <t>10. Use TEXTBEFORE to extract the day and month from the "Date of Joining" field before the year.</t>
  </si>
  <si>
    <t>27. PHONETIC(reference)</t>
  </si>
  <si>
    <t>1. In the "Job Title" field, use PHONETIC to return the furigana (phonetic characters) of each job title for easier pronunciation.</t>
  </si>
  <si>
    <t>2. Use PHONETIC to get the phonetic representation of city names in the "Location" column for international readers.</t>
  </si>
  <si>
    <t>3. In the "Education" field, return the furigana of degree names to assist in pronouncing academic titles.</t>
  </si>
  <si>
    <t>4. Use PHONETIC to return phonetic characters for employee names (if included) for improved reading.</t>
  </si>
  <si>
    <t>5. In the "Gender" column, use PHONETIC to help standardize the pronunciation of gender-related terms.</t>
  </si>
  <si>
    <t>6. Use PHONETIC in the "Marital Status" column to return phonetic characters for easier pronunciation of terms like "Married" and "Single."</t>
  </si>
  <si>
    <t>7. In the "Performance Rating" field, use PHONETIC to provide phonetic guidance for reviewers unfamiliar with certain terms.</t>
  </si>
  <si>
    <t>8. Use PHONETIC in the "Location" field to assist employees from other regions in pronouncing city names.</t>
  </si>
  <si>
    <t>9. In the "Salary" field, use PHONETIC to help read large salary values correctly, especially for non-native speakers.</t>
  </si>
  <si>
    <t>10. Use PHONETIC in the "Years of Experience" field to return phonetic characters for easier understanding of experience levels.</t>
  </si>
  <si>
    <t>1. Data Validation (Dropdown List)</t>
  </si>
  <si>
    <t>Story:</t>
  </si>
  <si>
    <t>You are tasked with ensuring that employees from the "Location" field only belong to certain predefined cities (e.g., New York, Chicago, Austin).</t>
  </si>
  <si>
    <t>Question:</t>
  </si>
  <si>
    <r>
      <t xml:space="preserve">Set up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dropdown list for the "Location" column so that users can only select from a list of predefined cities: New York, Chicago, Austin, Seattle, and Boston.</t>
    </r>
  </si>
  <si>
    <t>2. Data Validation (Date Range)</t>
  </si>
  <si>
    <t>To track the hiring periods, you want to ensure that all dates entered in the "Date of Joining" column are between January 1, 2000, and today.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</si>
  <si>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rule for the "Date of Joining" column, allowing only dates between January 1, 2000, and today (use the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function for dynamic checking).</t>
    </r>
  </si>
  <si>
    <t>3. Data Validation (Whole Numbers)</t>
  </si>
  <si>
    <t>The HR team has asked you to ensure that the "Years of Experience" field only contains positive integers.</t>
  </si>
  <si>
    <r>
      <t xml:space="preserve">Set up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in the "Years of Experience" column so that only positive whole numbers are allowed.</t>
    </r>
  </si>
  <si>
    <t>4. Data Validation (Decimal Range)</t>
  </si>
  <si>
    <t>For performance reviews, you want to ensure that employees’ "Performance Rating" is between 1 and 10 with one decimal place allowed (e.g., 7.5).</t>
  </si>
  <si>
    <r>
      <t xml:space="preserve">Apply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to the "Performance Rating" column, allowing only decimal values between 1 and 10, with one decimal place.</t>
    </r>
  </si>
  <si>
    <t>5. Data Validation (Custom Formula)</t>
  </si>
  <si>
    <t>You want to ensure that in the "Salary" column, any salary entered is greater than or equal to 30,000 and less than or equal to 150,000.</t>
  </si>
  <si>
    <r>
      <t xml:space="preserve">Set up a </t>
    </r>
    <r>
      <rPr>
        <b/>
        <sz val="11"/>
        <color theme="1"/>
        <rFont val="Aptos Narrow"/>
        <family val="2"/>
        <scheme val="minor"/>
      </rPr>
      <t>Custom Formula</t>
    </r>
    <r>
      <rPr>
        <sz val="11"/>
        <color theme="1"/>
        <rFont val="Aptos Narrow"/>
        <family val="2"/>
        <scheme val="minor"/>
      </rPr>
      <t xml:space="preserve"> rule in the "Salary" column to ensure that the entered value is between 30,000 and 150,000.</t>
    </r>
  </si>
  <si>
    <t>6. Data Validation (Text Length)</t>
  </si>
  <si>
    <t>To ensure data consistency, you need to limit the length of job titles in the "Job Title" field to a maximum of 30 characters.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</si>
  <si>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rule in the "Job Title" column that restricts the text length to a maximum of 30 characters.</t>
    </r>
  </si>
  <si>
    <t>7. Data Validation (List for Gender Selection)</t>
  </si>
  <si>
    <t>The "Gender" column must contain only specific entries (Male, Female, Other) for reporting purposes.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</si>
  <si>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dropdown list for the "Gender" column that allows only "Male," "Female," or "Other."</t>
    </r>
  </si>
  <si>
    <t>8. Data Validation (Custom Error Message)</t>
  </si>
  <si>
    <t>When entering performance ratings, you want to provide a custom error message if the rating falls outside the valid range of 1-10.</t>
  </si>
  <si>
    <r>
      <t xml:space="preserve">Set up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for the "Performance Rating" column to display a custom error message like "Please enter a rating between 1 and 10."</t>
    </r>
  </si>
  <si>
    <t>9. Data Validation (List for Education Level)</t>
  </si>
  <si>
    <t>To standardize the entries in the "Education" column, you want to limit users to selecting from the following degrees: High School, Bachelor, Master, PhD.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</si>
  <si>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dropdown list for the "Education" column to ensure users select one of the specified degree levels.</t>
    </r>
  </si>
  <si>
    <t>10. Data Validation (Custom Formula for Employment Status)</t>
  </si>
  <si>
    <r>
      <t xml:space="preserve">You want to ensure that when "Employment Status" is "Contract," the "Not Contract" field is set to </t>
    </r>
    <r>
      <rPr>
        <b/>
        <sz val="11"/>
        <color theme="1"/>
        <rFont val="Aptos Narrow"/>
        <family val="2"/>
        <scheme val="minor"/>
      </rPr>
      <t>FALSE</t>
    </r>
    <r>
      <rPr>
        <sz val="11"/>
        <color theme="1"/>
        <rFont val="Aptos Narrow"/>
        <family val="2"/>
        <scheme val="minor"/>
      </rPr>
      <t xml:space="preserve">, and when "Employment Status" is "Permanent," the "Not Contract" field is set to </t>
    </r>
    <r>
      <rPr>
        <b/>
        <sz val="11"/>
        <color theme="1"/>
        <rFont val="Aptos Narrow"/>
        <family val="2"/>
        <scheme val="minor"/>
      </rPr>
      <t>TRUE</t>
    </r>
    <r>
      <rPr>
        <sz val="11"/>
        <color theme="1"/>
        <rFont val="Aptos Narrow"/>
        <family val="2"/>
        <scheme val="minor"/>
      </rPr>
      <t>.</t>
    </r>
  </si>
  <si>
    <r>
      <t xml:space="preserve">Set up a </t>
    </r>
    <r>
      <rPr>
        <b/>
        <sz val="11"/>
        <color theme="1"/>
        <rFont val="Aptos Narrow"/>
        <family val="2"/>
        <scheme val="minor"/>
      </rPr>
      <t>Custom Formula</t>
    </r>
    <r>
      <rPr>
        <sz val="11"/>
        <color theme="1"/>
        <rFont val="Aptos Narrow"/>
        <family val="2"/>
        <scheme val="minor"/>
      </rPr>
      <t xml:space="preserve"> in the "Not Contract" column to ensure that its value depends on the "Employment Status" column.</t>
    </r>
  </si>
  <si>
    <t>Left</t>
  </si>
  <si>
    <t>Right</t>
  </si>
  <si>
    <t>Mid</t>
  </si>
  <si>
    <t>Lower</t>
  </si>
  <si>
    <t>Upper</t>
  </si>
  <si>
    <t>Proper</t>
  </si>
  <si>
    <t>Find</t>
  </si>
  <si>
    <t>Replace</t>
  </si>
  <si>
    <t>Substitute</t>
  </si>
  <si>
    <t>Siraj</t>
  </si>
  <si>
    <t>Acciojob</t>
  </si>
  <si>
    <t>First_Name</t>
  </si>
  <si>
    <t>Last_Name</t>
  </si>
  <si>
    <t>Company</t>
  </si>
  <si>
    <t>Data Menu</t>
  </si>
  <si>
    <t>Data Tools Group</t>
  </si>
  <si>
    <t>Any Value</t>
  </si>
  <si>
    <t>Text Length</t>
  </si>
  <si>
    <t>Custom</t>
  </si>
  <si>
    <t>Bonus</t>
  </si>
  <si>
    <t>`2-15</t>
  </si>
  <si>
    <t>Info</t>
  </si>
  <si>
    <t>5000/-</t>
  </si>
  <si>
    <t>10000/-</t>
  </si>
  <si>
    <t>Concat</t>
  </si>
  <si>
    <t>Int</t>
  </si>
  <si>
    <t>Rand</t>
  </si>
  <si>
    <t>Round</t>
  </si>
  <si>
    <t>12-31-2025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</si>
</sst>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\ hh:mm:ss\ AM/PM"/>
  </numFmts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rial Unicode MS"/>
    </font>
    <font>
      <b/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2" fillId="0" borderId="0" xfId="1"/>
    <xf numFmtId="0" fontId="0" fillId="0" borderId="1" xfId="0" applyBorder="1" applyAlignment="1">
      <alignment horizontal="center" vertical="center" wrapText="1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 vertic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5" borderId="0" xfId="0" applyFill="1"/>
    <xf numFmtId="0" fontId="0" fillId="6" borderId="0" xfId="0" applyFill="1"/>
    <xf numFmtId="17" fontId="0" fillId="0" borderId="0" xfId="0" applyNumberFormat="1"/>
    <xf numFmtId="0" fontId="5" fillId="7" borderId="2" xfId="0" applyFont="1" applyFill="1" applyBorder="1"/>
    <xf numFmtId="0" fontId="5" fillId="7" borderId="3" xfId="0" applyFont="1" applyFill="1" applyBorder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1" defaultTableStyle="TableStyleMedium2" defaultPivotStyle="PivotStyleLight16">
    <tableStyle name="Invisible" pivot="0" table="0" count="0" xr9:uid="{78781646-87E1-483D-8466-D004AE35C7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customXml" Target="../ink/ink20.xml"/><Relationship Id="rId21" Type="http://schemas.openxmlformats.org/officeDocument/2006/relationships/customXml" Target="../ink/ink11.xm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customXml" Target="../ink/ink24.xml"/><Relationship Id="rId50" Type="http://schemas.openxmlformats.org/officeDocument/2006/relationships/image" Target="../media/image25.png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customXml" Target="../ink/ink15.xml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customXml" Target="../ink/ink25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31" Type="http://schemas.openxmlformats.org/officeDocument/2006/relationships/customXml" Target="../ink/ink16.xm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43" Type="http://schemas.openxmlformats.org/officeDocument/2006/relationships/customXml" Target="../ink/ink22.xml"/><Relationship Id="rId48" Type="http://schemas.openxmlformats.org/officeDocument/2006/relationships/image" Target="../media/image24.png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1" Type="http://schemas.openxmlformats.org/officeDocument/2006/relationships/customXml" Target="../ink/ink1.xml"/><Relationship Id="rId6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4.png"/><Relationship Id="rId13" Type="http://schemas.openxmlformats.org/officeDocument/2006/relationships/image" Target="../media/image37.png"/><Relationship Id="rId18" Type="http://schemas.openxmlformats.org/officeDocument/2006/relationships/customXml" Target="../ink/ink31.xml"/><Relationship Id="rId3" Type="http://schemas.openxmlformats.org/officeDocument/2006/relationships/image" Target="../media/image29.png"/><Relationship Id="rId21" Type="http://schemas.openxmlformats.org/officeDocument/2006/relationships/image" Target="../media/image41.png"/><Relationship Id="rId7" Type="http://schemas.openxmlformats.org/officeDocument/2006/relationships/image" Target="../media/image33.png"/><Relationship Id="rId12" Type="http://schemas.openxmlformats.org/officeDocument/2006/relationships/customXml" Target="../ink/ink28.xml"/><Relationship Id="rId17" Type="http://schemas.openxmlformats.org/officeDocument/2006/relationships/image" Target="../media/image39.png"/><Relationship Id="rId25" Type="http://schemas.openxmlformats.org/officeDocument/2006/relationships/image" Target="../media/image43.png"/><Relationship Id="rId2" Type="http://schemas.openxmlformats.org/officeDocument/2006/relationships/image" Target="../media/image28.png"/><Relationship Id="rId16" Type="http://schemas.openxmlformats.org/officeDocument/2006/relationships/customXml" Target="../ink/ink30.xml"/><Relationship Id="rId20" Type="http://schemas.openxmlformats.org/officeDocument/2006/relationships/customXml" Target="../ink/ink32.xml"/><Relationship Id="rId1" Type="http://schemas.openxmlformats.org/officeDocument/2006/relationships/image" Target="../media/image27.png"/><Relationship Id="rId6" Type="http://schemas.openxmlformats.org/officeDocument/2006/relationships/image" Target="../media/image32.png"/><Relationship Id="rId11" Type="http://schemas.openxmlformats.org/officeDocument/2006/relationships/image" Target="../media/image36.png"/><Relationship Id="rId24" Type="http://schemas.openxmlformats.org/officeDocument/2006/relationships/customXml" Target="../ink/ink34.xml"/><Relationship Id="rId5" Type="http://schemas.openxmlformats.org/officeDocument/2006/relationships/image" Target="../media/image31.png"/><Relationship Id="rId15" Type="http://schemas.openxmlformats.org/officeDocument/2006/relationships/image" Target="../media/image38.png"/><Relationship Id="rId23" Type="http://schemas.openxmlformats.org/officeDocument/2006/relationships/image" Target="../media/image42.png"/><Relationship Id="rId10" Type="http://schemas.openxmlformats.org/officeDocument/2006/relationships/customXml" Target="../ink/ink27.xml"/><Relationship Id="rId19" Type="http://schemas.openxmlformats.org/officeDocument/2006/relationships/image" Target="../media/image40.png"/><Relationship Id="rId4" Type="http://schemas.openxmlformats.org/officeDocument/2006/relationships/image" Target="../media/image30.png"/><Relationship Id="rId9" Type="http://schemas.openxmlformats.org/officeDocument/2006/relationships/image" Target="../media/image35.png"/><Relationship Id="rId14" Type="http://schemas.openxmlformats.org/officeDocument/2006/relationships/customXml" Target="../ink/ink29.xml"/><Relationship Id="rId22" Type="http://schemas.openxmlformats.org/officeDocument/2006/relationships/customXml" Target="../ink/ink33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ustomXml" Target="../ink/ink41.xml"/><Relationship Id="rId18" Type="http://schemas.openxmlformats.org/officeDocument/2006/relationships/image" Target="../media/image52.png"/><Relationship Id="rId26" Type="http://schemas.openxmlformats.org/officeDocument/2006/relationships/image" Target="../media/image56.png"/><Relationship Id="rId3" Type="http://schemas.openxmlformats.org/officeDocument/2006/relationships/customXml" Target="../ink/ink36.xml"/><Relationship Id="rId21" Type="http://schemas.openxmlformats.org/officeDocument/2006/relationships/customXml" Target="../ink/ink45.xml"/><Relationship Id="rId34" Type="http://schemas.openxmlformats.org/officeDocument/2006/relationships/image" Target="../media/image60.png"/><Relationship Id="rId7" Type="http://schemas.openxmlformats.org/officeDocument/2006/relationships/customXml" Target="../ink/ink38.xml"/><Relationship Id="rId12" Type="http://schemas.openxmlformats.org/officeDocument/2006/relationships/image" Target="../media/image49.png"/><Relationship Id="rId17" Type="http://schemas.openxmlformats.org/officeDocument/2006/relationships/customXml" Target="../ink/ink43.xml"/><Relationship Id="rId25" Type="http://schemas.openxmlformats.org/officeDocument/2006/relationships/customXml" Target="../ink/ink47.xml"/><Relationship Id="rId33" Type="http://schemas.openxmlformats.org/officeDocument/2006/relationships/customXml" Target="../ink/ink51.xml"/><Relationship Id="rId2" Type="http://schemas.openxmlformats.org/officeDocument/2006/relationships/image" Target="../media/image44.png"/><Relationship Id="rId16" Type="http://schemas.openxmlformats.org/officeDocument/2006/relationships/image" Target="../media/image51.png"/><Relationship Id="rId20" Type="http://schemas.openxmlformats.org/officeDocument/2006/relationships/image" Target="../media/image53.png"/><Relationship Id="rId29" Type="http://schemas.openxmlformats.org/officeDocument/2006/relationships/customXml" Target="../ink/ink49.xml"/><Relationship Id="rId1" Type="http://schemas.openxmlformats.org/officeDocument/2006/relationships/customXml" Target="../ink/ink35.xml"/><Relationship Id="rId6" Type="http://schemas.openxmlformats.org/officeDocument/2006/relationships/image" Target="../media/image46.png"/><Relationship Id="rId11" Type="http://schemas.openxmlformats.org/officeDocument/2006/relationships/customXml" Target="../ink/ink40.xml"/><Relationship Id="rId24" Type="http://schemas.openxmlformats.org/officeDocument/2006/relationships/image" Target="../media/image55.png"/><Relationship Id="rId32" Type="http://schemas.openxmlformats.org/officeDocument/2006/relationships/image" Target="../media/image59.png"/><Relationship Id="rId5" Type="http://schemas.openxmlformats.org/officeDocument/2006/relationships/customXml" Target="../ink/ink37.xml"/><Relationship Id="rId15" Type="http://schemas.openxmlformats.org/officeDocument/2006/relationships/customXml" Target="../ink/ink42.xml"/><Relationship Id="rId23" Type="http://schemas.openxmlformats.org/officeDocument/2006/relationships/customXml" Target="../ink/ink46.xml"/><Relationship Id="rId28" Type="http://schemas.openxmlformats.org/officeDocument/2006/relationships/image" Target="../media/image57.png"/><Relationship Id="rId36" Type="http://schemas.openxmlformats.org/officeDocument/2006/relationships/image" Target="../media/image61.png"/><Relationship Id="rId10" Type="http://schemas.openxmlformats.org/officeDocument/2006/relationships/image" Target="../media/image48.png"/><Relationship Id="rId19" Type="http://schemas.openxmlformats.org/officeDocument/2006/relationships/customXml" Target="../ink/ink44.xml"/><Relationship Id="rId31" Type="http://schemas.openxmlformats.org/officeDocument/2006/relationships/customXml" Target="../ink/ink50.xml"/><Relationship Id="rId4" Type="http://schemas.openxmlformats.org/officeDocument/2006/relationships/image" Target="../media/image45.png"/><Relationship Id="rId9" Type="http://schemas.openxmlformats.org/officeDocument/2006/relationships/customXml" Target="../ink/ink39.xml"/><Relationship Id="rId14" Type="http://schemas.openxmlformats.org/officeDocument/2006/relationships/image" Target="../media/image50.png"/><Relationship Id="rId22" Type="http://schemas.openxmlformats.org/officeDocument/2006/relationships/image" Target="../media/image54.png"/><Relationship Id="rId27" Type="http://schemas.openxmlformats.org/officeDocument/2006/relationships/customXml" Target="../ink/ink48.xml"/><Relationship Id="rId30" Type="http://schemas.openxmlformats.org/officeDocument/2006/relationships/image" Target="../media/image58.png"/><Relationship Id="rId35" Type="http://schemas.openxmlformats.org/officeDocument/2006/relationships/customXml" Target="../ink/ink52.xml"/><Relationship Id="rId8" Type="http://schemas.openxmlformats.org/officeDocument/2006/relationships/image" Target="../media/image4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112635</xdr:colOff>
      <xdr:row>14</xdr:row>
      <xdr:rowOff>26532</xdr:rowOff>
    </xdr:from>
    <xdr:to>
      <xdr:col>3</xdr:col>
      <xdr:colOff>201555</xdr:colOff>
      <xdr:row>15</xdr:row>
      <xdr:rowOff>10181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B52733FF-BD6E-4642-AD3D-3232E6AF2AAD}"/>
                </a:ext>
              </a:extLst>
            </xdr14:cNvPr>
            <xdr14:cNvContentPartPr/>
          </xdr14:nvContentPartPr>
          <xdr14:nvPr macro=""/>
          <xdr14:xfrm>
            <a:off x="3026880" y="2580043"/>
            <a:ext cx="88920" cy="166042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B52733FF-BD6E-4642-AD3D-3232E6AF2AA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021066" y="2573742"/>
              <a:ext cx="100548" cy="1786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519795</xdr:colOff>
      <xdr:row>14</xdr:row>
      <xdr:rowOff>39492</xdr:rowOff>
    </xdr:from>
    <xdr:to>
      <xdr:col>3</xdr:col>
      <xdr:colOff>601237</xdr:colOff>
      <xdr:row>14</xdr:row>
      <xdr:rowOff>178894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D9917B13-FB59-402D-32FF-B0FE50EECF0D}"/>
                </a:ext>
              </a:extLst>
            </xdr14:cNvPr>
            <xdr14:cNvContentPartPr/>
          </xdr14:nvContentPartPr>
          <xdr14:nvPr macro=""/>
          <xdr14:xfrm>
            <a:off x="3434040" y="2593003"/>
            <a:ext cx="76680" cy="13464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D9917B13-FB59-402D-32FF-B0FE50EECF0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427920" y="2586883"/>
              <a:ext cx="88920" cy="14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135165</xdr:colOff>
      <xdr:row>14</xdr:row>
      <xdr:rowOff>33732</xdr:rowOff>
    </xdr:from>
    <xdr:to>
      <xdr:col>4</xdr:col>
      <xdr:colOff>211927</xdr:colOff>
      <xdr:row>14</xdr:row>
      <xdr:rowOff>179974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6E0A703B-795D-2988-F989-C58A3C153049}"/>
                </a:ext>
              </a:extLst>
            </xdr14:cNvPr>
            <xdr14:cNvContentPartPr/>
          </xdr14:nvContentPartPr>
          <xdr14:nvPr macro=""/>
          <xdr14:xfrm>
            <a:off x="3697920" y="2587243"/>
            <a:ext cx="72000" cy="14148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6E0A703B-795D-2988-F989-C58A3C15304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691800" y="2581123"/>
              <a:ext cx="84240" cy="15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601423</xdr:colOff>
      <xdr:row>14</xdr:row>
      <xdr:rowOff>56854</xdr:rowOff>
    </xdr:from>
    <xdr:to>
      <xdr:col>7</xdr:col>
      <xdr:colOff>94835</xdr:colOff>
      <xdr:row>15</xdr:row>
      <xdr:rowOff>107103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B979AA80-31C7-3414-7302-DFAD286A71A3}"/>
                </a:ext>
              </a:extLst>
            </xdr14:cNvPr>
            <xdr14:cNvContentPartPr/>
          </xdr14:nvContentPartPr>
          <xdr14:nvPr macro=""/>
          <xdr14:xfrm>
            <a:off x="5461200" y="2610365"/>
            <a:ext cx="141922" cy="22788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B979AA80-31C7-3414-7302-DFAD286A71A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455061" y="2604245"/>
              <a:ext cx="154200" cy="24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277993</xdr:colOff>
      <xdr:row>14</xdr:row>
      <xdr:rowOff>53892</xdr:rowOff>
    </xdr:from>
    <xdr:to>
      <xdr:col>7</xdr:col>
      <xdr:colOff>373393</xdr:colOff>
      <xdr:row>15</xdr:row>
      <xdr:rowOff>30701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62985C1D-A6F6-8057-4F42-B8E8FF4888D6}"/>
                </a:ext>
              </a:extLst>
            </xdr14:cNvPr>
            <xdr14:cNvContentPartPr/>
          </xdr14:nvContentPartPr>
          <xdr14:nvPr macro=""/>
          <xdr14:xfrm>
            <a:off x="5786280" y="2607403"/>
            <a:ext cx="95400" cy="15444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62985C1D-A6F6-8057-4F42-B8E8FF4888D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780160" y="2601283"/>
              <a:ext cx="107640" cy="16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102788</xdr:colOff>
      <xdr:row>16</xdr:row>
      <xdr:rowOff>86545</xdr:rowOff>
    </xdr:from>
    <xdr:to>
      <xdr:col>2</xdr:col>
      <xdr:colOff>507150</xdr:colOff>
      <xdr:row>17</xdr:row>
      <xdr:rowOff>9632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8D47ECBD-3D78-9B08-6721-B138F1D892E1}"/>
                </a:ext>
              </a:extLst>
            </xdr14:cNvPr>
            <xdr14:cNvContentPartPr/>
          </xdr14:nvContentPartPr>
          <xdr14:nvPr macro=""/>
          <xdr14:xfrm>
            <a:off x="2368522" y="3004843"/>
            <a:ext cx="404362" cy="105480"/>
          </xdr14:xfrm>
        </xdr:contentPart>
      </mc:Choice>
      <mc:Fallback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8D47ECBD-3D78-9B08-6721-B138F1D892E1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362323" y="2998983"/>
              <a:ext cx="416759" cy="11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629746</xdr:colOff>
      <xdr:row>16</xdr:row>
      <xdr:rowOff>58907</xdr:rowOff>
    </xdr:from>
    <xdr:to>
      <xdr:col>4</xdr:col>
      <xdr:colOff>84127</xdr:colOff>
      <xdr:row>17</xdr:row>
      <xdr:rowOff>95394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908BA08A-FAF9-7F22-833D-A9D4E0F738A2}"/>
                </a:ext>
              </a:extLst>
            </xdr14:cNvPr>
            <xdr14:cNvContentPartPr/>
          </xdr14:nvContentPartPr>
          <xdr14:nvPr macro=""/>
          <xdr14:xfrm>
            <a:off x="2895480" y="2977205"/>
            <a:ext cx="751402" cy="218880"/>
          </xdr14:xfrm>
        </xdr:contentPart>
      </mc:Choice>
      <mc:Fallback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908BA08A-FAF9-7F22-833D-A9D4E0F738A2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889321" y="2971085"/>
              <a:ext cx="763720" cy="23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227407</xdr:colOff>
      <xdr:row>16</xdr:row>
      <xdr:rowOff>55667</xdr:rowOff>
    </xdr:from>
    <xdr:to>
      <xdr:col>4</xdr:col>
      <xdr:colOff>362767</xdr:colOff>
      <xdr:row>17</xdr:row>
      <xdr:rowOff>28794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8EE30C38-CAFB-5F1C-4318-443A691E3641}"/>
                </a:ext>
              </a:extLst>
            </xdr14:cNvPr>
            <xdr14:cNvContentPartPr/>
          </xdr14:nvContentPartPr>
          <xdr14:nvPr macro=""/>
          <xdr14:xfrm>
            <a:off x="3790162" y="2973965"/>
            <a:ext cx="135360" cy="155520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8EE30C38-CAFB-5F1C-4318-443A691E3641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784042" y="2967845"/>
              <a:ext cx="147600" cy="16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493725</xdr:colOff>
      <xdr:row>16</xdr:row>
      <xdr:rowOff>48745</xdr:rowOff>
    </xdr:from>
    <xdr:to>
      <xdr:col>5</xdr:col>
      <xdr:colOff>75058</xdr:colOff>
      <xdr:row>17</xdr:row>
      <xdr:rowOff>18714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D3BEE404-240C-4633-322C-6A7D2B36C759}"/>
                </a:ext>
              </a:extLst>
            </xdr14:cNvPr>
            <xdr14:cNvContentPartPr/>
          </xdr14:nvContentPartPr>
          <xdr14:nvPr macro=""/>
          <xdr14:xfrm>
            <a:off x="4056480" y="2967043"/>
            <a:ext cx="225082" cy="147600"/>
          </xdr14:xfrm>
        </xdr:contentPart>
      </mc:Choice>
      <mc:Fallback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D3BEE404-240C-4633-322C-6A7D2B36C759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050358" y="2960923"/>
              <a:ext cx="237326" cy="15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124666</xdr:colOff>
      <xdr:row>17</xdr:row>
      <xdr:rowOff>104672</xdr:rowOff>
    </xdr:from>
    <xdr:to>
      <xdr:col>4</xdr:col>
      <xdr:colOff>160087</xdr:colOff>
      <xdr:row>18</xdr:row>
      <xdr:rowOff>112800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012CE0DF-9104-D410-085D-9B59B421FA02}"/>
                </a:ext>
              </a:extLst>
            </xdr14:cNvPr>
            <xdr14:cNvContentPartPr/>
          </xdr14:nvContentPartPr>
          <xdr14:nvPr macro=""/>
          <xdr14:xfrm>
            <a:off x="2390400" y="3205363"/>
            <a:ext cx="1332442" cy="190522"/>
          </xdr14:xfrm>
        </xdr:contentPart>
      </mc:Choice>
      <mc:Fallback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012CE0DF-9104-D410-085D-9B59B421FA02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384258" y="3199229"/>
              <a:ext cx="1344726" cy="2027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361245</xdr:colOff>
      <xdr:row>17</xdr:row>
      <xdr:rowOff>132032</xdr:rowOff>
    </xdr:from>
    <xdr:to>
      <xdr:col>5</xdr:col>
      <xdr:colOff>277656</xdr:colOff>
      <xdr:row>18</xdr:row>
      <xdr:rowOff>84360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B8890B7D-DAF3-568F-1D1B-AD3CF52719C1}"/>
                </a:ext>
              </a:extLst>
            </xdr14:cNvPr>
            <xdr14:cNvContentPartPr/>
          </xdr14:nvContentPartPr>
          <xdr14:nvPr macro=""/>
          <xdr14:xfrm>
            <a:off x="3924000" y="3232723"/>
            <a:ext cx="564922" cy="134722"/>
          </xdr14:xfrm>
        </xdr:contentPart>
      </mc:Choice>
      <mc:Fallback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B8890B7D-DAF3-568F-1D1B-AD3CF52719C1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917879" y="3226599"/>
              <a:ext cx="577164" cy="1469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184275</xdr:colOff>
      <xdr:row>13</xdr:row>
      <xdr:rowOff>98046</xdr:rowOff>
    </xdr:from>
    <xdr:to>
      <xdr:col>3</xdr:col>
      <xdr:colOff>191475</xdr:colOff>
      <xdr:row>13</xdr:row>
      <xdr:rowOff>163926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3410E64A-5835-D097-D3ED-143787640F43}"/>
                </a:ext>
              </a:extLst>
            </xdr14:cNvPr>
            <xdr14:cNvContentPartPr/>
          </xdr14:nvContentPartPr>
          <xdr14:nvPr macro=""/>
          <xdr14:xfrm>
            <a:off x="3098520" y="2469163"/>
            <a:ext cx="7200" cy="65880"/>
          </xdr14:xfrm>
        </xdr:contentPart>
      </mc:Choice>
      <mc:Fallback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3410E64A-5835-D097-D3ED-143787640F43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092400" y="2463043"/>
              <a:ext cx="19440" cy="7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540315</xdr:colOff>
      <xdr:row>13</xdr:row>
      <xdr:rowOff>119286</xdr:rowOff>
    </xdr:from>
    <xdr:to>
      <xdr:col>3</xdr:col>
      <xdr:colOff>601515</xdr:colOff>
      <xdr:row>14</xdr:row>
      <xdr:rowOff>252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5EF4ACB5-DE3E-FD4C-CB34-85790364BFA5}"/>
                </a:ext>
              </a:extLst>
            </xdr14:cNvPr>
            <xdr14:cNvContentPartPr/>
          </xdr14:nvContentPartPr>
          <xdr14:nvPr macro=""/>
          <xdr14:xfrm>
            <a:off x="3454560" y="2490403"/>
            <a:ext cx="61200" cy="63360"/>
          </xdr14:xfrm>
        </xdr:contentPart>
      </mc:Choice>
      <mc:Fallback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5EF4ACB5-DE3E-FD4C-CB34-85790364BFA5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3448440" y="2484283"/>
              <a:ext cx="73440" cy="7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124725</xdr:colOff>
      <xdr:row>13</xdr:row>
      <xdr:rowOff>117846</xdr:rowOff>
    </xdr:from>
    <xdr:to>
      <xdr:col>4</xdr:col>
      <xdr:colOff>173685</xdr:colOff>
      <xdr:row>13</xdr:row>
      <xdr:rowOff>173646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CB3EDCF7-BD53-B6B6-B95F-353C031B0703}"/>
                </a:ext>
              </a:extLst>
            </xdr14:cNvPr>
            <xdr14:cNvContentPartPr/>
          </xdr14:nvContentPartPr>
          <xdr14:nvPr macro=""/>
          <xdr14:xfrm>
            <a:off x="3687480" y="2488963"/>
            <a:ext cx="48960" cy="55800"/>
          </xdr14:xfrm>
        </xdr:contentPart>
      </mc:Choice>
      <mc:Fallback>
        <xdr:pic>
          <xdr:nvPicPr>
            <xdr:cNvPr id="83" name="Ink 82">
              <a:extLst>
                <a:ext uri="{FF2B5EF4-FFF2-40B4-BE49-F238E27FC236}">
                  <a16:creationId xmlns:a16="http://schemas.microsoft.com/office/drawing/2014/main" id="{CB3EDCF7-BD53-B6B6-B95F-353C031B0703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681360" y="2482843"/>
              <a:ext cx="61200" cy="6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101835</xdr:colOff>
      <xdr:row>15</xdr:row>
      <xdr:rowOff>46459</xdr:rowOff>
    </xdr:from>
    <xdr:to>
      <xdr:col>3</xdr:col>
      <xdr:colOff>249877</xdr:colOff>
      <xdr:row>15</xdr:row>
      <xdr:rowOff>66341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92" name="Ink 91">
              <a:extLst>
                <a:ext uri="{FF2B5EF4-FFF2-40B4-BE49-F238E27FC236}">
                  <a16:creationId xmlns:a16="http://schemas.microsoft.com/office/drawing/2014/main" id="{31BC6C1F-08B0-A5EE-108B-7E1F8333641E}"/>
                </a:ext>
              </a:extLst>
            </xdr14:cNvPr>
            <xdr14:cNvContentPartPr/>
          </xdr14:nvContentPartPr>
          <xdr14:nvPr macro=""/>
          <xdr14:xfrm>
            <a:off x="3016080" y="2782363"/>
            <a:ext cx="143280" cy="15120"/>
          </xdr14:xfrm>
        </xdr:contentPart>
      </mc:Choice>
      <mc:Fallback>
        <xdr:pic>
          <xdr:nvPicPr>
            <xdr:cNvPr id="92" name="Ink 91">
              <a:extLst>
                <a:ext uri="{FF2B5EF4-FFF2-40B4-BE49-F238E27FC236}">
                  <a16:creationId xmlns:a16="http://schemas.microsoft.com/office/drawing/2014/main" id="{31BC6C1F-08B0-A5EE-108B-7E1F8333641E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3009960" y="2776243"/>
              <a:ext cx="155520" cy="2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543555</xdr:colOff>
      <xdr:row>15</xdr:row>
      <xdr:rowOff>63379</xdr:rowOff>
    </xdr:from>
    <xdr:to>
      <xdr:col>3</xdr:col>
      <xdr:colOff>627075</xdr:colOff>
      <xdr:row>15</xdr:row>
      <xdr:rowOff>78221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93" name="Ink 92">
              <a:extLst>
                <a:ext uri="{FF2B5EF4-FFF2-40B4-BE49-F238E27FC236}">
                  <a16:creationId xmlns:a16="http://schemas.microsoft.com/office/drawing/2014/main" id="{938219A7-ED07-1D15-A267-C0EA95E7361A}"/>
                </a:ext>
              </a:extLst>
            </xdr14:cNvPr>
            <xdr14:cNvContentPartPr/>
          </xdr14:nvContentPartPr>
          <xdr14:nvPr macro=""/>
          <xdr14:xfrm>
            <a:off x="3457800" y="2799283"/>
            <a:ext cx="83520" cy="10080"/>
          </xdr14:xfrm>
        </xdr:contentPart>
      </mc:Choice>
      <mc:Fallback>
        <xdr:pic>
          <xdr:nvPicPr>
            <xdr:cNvPr id="93" name="Ink 92">
              <a:extLst>
                <a:ext uri="{FF2B5EF4-FFF2-40B4-BE49-F238E27FC236}">
                  <a16:creationId xmlns:a16="http://schemas.microsoft.com/office/drawing/2014/main" id="{938219A7-ED07-1D15-A267-C0EA95E7361A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3451680" y="2793163"/>
              <a:ext cx="95760" cy="2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124725</xdr:colOff>
      <xdr:row>15</xdr:row>
      <xdr:rowOff>82459</xdr:rowOff>
    </xdr:from>
    <xdr:to>
      <xdr:col>4</xdr:col>
      <xdr:colOff>245767</xdr:colOff>
      <xdr:row>15</xdr:row>
      <xdr:rowOff>87859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94" name="Ink 93">
              <a:extLst>
                <a:ext uri="{FF2B5EF4-FFF2-40B4-BE49-F238E27FC236}">
                  <a16:creationId xmlns:a16="http://schemas.microsoft.com/office/drawing/2014/main" id="{4C451622-0E03-43BF-6047-DCEFC7C188A1}"/>
                </a:ext>
              </a:extLst>
            </xdr14:cNvPr>
            <xdr14:cNvContentPartPr/>
          </xdr14:nvContentPartPr>
          <xdr14:nvPr macro=""/>
          <xdr14:xfrm>
            <a:off x="3687480" y="2818363"/>
            <a:ext cx="116280" cy="5400"/>
          </xdr14:xfrm>
        </xdr:contentPart>
      </mc:Choice>
      <mc:Fallback>
        <xdr:pic>
          <xdr:nvPicPr>
            <xdr:cNvPr id="94" name="Ink 93">
              <a:extLst>
                <a:ext uri="{FF2B5EF4-FFF2-40B4-BE49-F238E27FC236}">
                  <a16:creationId xmlns:a16="http://schemas.microsoft.com/office/drawing/2014/main" id="{4C451622-0E03-43BF-6047-DCEFC7C188A1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3681360" y="2812243"/>
              <a:ext cx="128520" cy="1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401647</xdr:colOff>
      <xdr:row>13</xdr:row>
      <xdr:rowOff>96606</xdr:rowOff>
    </xdr:from>
    <xdr:to>
      <xdr:col>5</xdr:col>
      <xdr:colOff>182534</xdr:colOff>
      <xdr:row>15</xdr:row>
      <xdr:rowOff>66619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8360DCF9-C9F1-C06B-B350-1BBB9EE4D3AF}"/>
                </a:ext>
              </a:extLst>
            </xdr14:cNvPr>
            <xdr14:cNvContentPartPr/>
          </xdr14:nvContentPartPr>
          <xdr14:nvPr macro=""/>
          <xdr14:xfrm>
            <a:off x="3964402" y="2467723"/>
            <a:ext cx="429398" cy="334800"/>
          </xdr14:xfrm>
        </xdr:contentPart>
      </mc:Choice>
      <mc:Fallback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8360DCF9-C9F1-C06B-B350-1BBB9EE4D3AF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3958283" y="2461603"/>
              <a:ext cx="441636" cy="34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324374</xdr:colOff>
      <xdr:row>13</xdr:row>
      <xdr:rowOff>104968</xdr:rowOff>
    </xdr:from>
    <xdr:to>
      <xdr:col>6</xdr:col>
      <xdr:colOff>178947</xdr:colOff>
      <xdr:row>15</xdr:row>
      <xdr:rowOff>93783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02" name="Ink 101">
              <a:extLst>
                <a:ext uri="{FF2B5EF4-FFF2-40B4-BE49-F238E27FC236}">
                  <a16:creationId xmlns:a16="http://schemas.microsoft.com/office/drawing/2014/main" id="{58E95719-1AAF-99B2-E6FA-98E716CBD08F}"/>
                </a:ext>
              </a:extLst>
            </xdr14:cNvPr>
            <xdr14:cNvContentPartPr/>
          </xdr14:nvContentPartPr>
          <xdr14:nvPr macro=""/>
          <xdr14:xfrm>
            <a:off x="4535640" y="2476085"/>
            <a:ext cx="498322" cy="348840"/>
          </xdr14:xfrm>
        </xdr:contentPart>
      </mc:Choice>
      <mc:Fallback>
        <xdr:pic>
          <xdr:nvPicPr>
            <xdr:cNvPr id="102" name="Ink 101">
              <a:extLst>
                <a:ext uri="{FF2B5EF4-FFF2-40B4-BE49-F238E27FC236}">
                  <a16:creationId xmlns:a16="http://schemas.microsoft.com/office/drawing/2014/main" id="{58E95719-1AAF-99B2-E6FA-98E716CBD08F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4529519" y="2469965"/>
              <a:ext cx="510564" cy="36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150226</xdr:colOff>
      <xdr:row>19</xdr:row>
      <xdr:rowOff>67566</xdr:rowOff>
    </xdr:from>
    <xdr:to>
      <xdr:col>2</xdr:col>
      <xdr:colOff>524986</xdr:colOff>
      <xdr:row>19</xdr:row>
      <xdr:rowOff>178724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13" name="Ink 112">
              <a:extLst>
                <a:ext uri="{FF2B5EF4-FFF2-40B4-BE49-F238E27FC236}">
                  <a16:creationId xmlns:a16="http://schemas.microsoft.com/office/drawing/2014/main" id="{5C1F3C31-E614-5F65-DC0E-210A12708FAB}"/>
                </a:ext>
              </a:extLst>
            </xdr14:cNvPr>
            <xdr14:cNvContentPartPr/>
          </xdr14:nvContentPartPr>
          <xdr14:nvPr macro=""/>
          <xdr14:xfrm>
            <a:off x="2415960" y="3533045"/>
            <a:ext cx="374760" cy="111158"/>
          </xdr14:xfrm>
        </xdr:contentPart>
      </mc:Choice>
      <mc:Fallback>
        <xdr:pic>
          <xdr:nvPicPr>
            <xdr:cNvPr id="113" name="Ink 112">
              <a:extLst>
                <a:ext uri="{FF2B5EF4-FFF2-40B4-BE49-F238E27FC236}">
                  <a16:creationId xmlns:a16="http://schemas.microsoft.com/office/drawing/2014/main" id="{5C1F3C31-E614-5F65-DC0E-210A12708FAB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2409840" y="3526910"/>
              <a:ext cx="387000" cy="1234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56475</xdr:colOff>
      <xdr:row>19</xdr:row>
      <xdr:rowOff>57846</xdr:rowOff>
    </xdr:from>
    <xdr:to>
      <xdr:col>3</xdr:col>
      <xdr:colOff>391439</xdr:colOff>
      <xdr:row>20</xdr:row>
      <xdr:rowOff>17375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18" name="Ink 117">
              <a:extLst>
                <a:ext uri="{FF2B5EF4-FFF2-40B4-BE49-F238E27FC236}">
                  <a16:creationId xmlns:a16="http://schemas.microsoft.com/office/drawing/2014/main" id="{4E5E5533-C21D-E1DF-6287-7E8AA61790F9}"/>
                </a:ext>
              </a:extLst>
            </xdr14:cNvPr>
            <xdr14:cNvContentPartPr/>
          </xdr14:nvContentPartPr>
          <xdr14:nvPr macro=""/>
          <xdr14:xfrm>
            <a:off x="2970720" y="3523325"/>
            <a:ext cx="330202" cy="137160"/>
          </xdr14:xfrm>
        </xdr:contentPart>
      </mc:Choice>
      <mc:Fallback>
        <xdr:pic>
          <xdr:nvPicPr>
            <xdr:cNvPr id="118" name="Ink 117">
              <a:extLst>
                <a:ext uri="{FF2B5EF4-FFF2-40B4-BE49-F238E27FC236}">
                  <a16:creationId xmlns:a16="http://schemas.microsoft.com/office/drawing/2014/main" id="{4E5E5533-C21D-E1DF-6287-7E8AA61790F9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2964598" y="3517205"/>
              <a:ext cx="342445" cy="14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45967</xdr:colOff>
      <xdr:row>19</xdr:row>
      <xdr:rowOff>47766</xdr:rowOff>
    </xdr:from>
    <xdr:to>
      <xdr:col>4</xdr:col>
      <xdr:colOff>181409</xdr:colOff>
      <xdr:row>20</xdr:row>
      <xdr:rowOff>17293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123" name="Ink 122">
              <a:extLst>
                <a:ext uri="{FF2B5EF4-FFF2-40B4-BE49-F238E27FC236}">
                  <a16:creationId xmlns:a16="http://schemas.microsoft.com/office/drawing/2014/main" id="{3F15B301-F4C1-F8DD-711A-2AEC6BAF148C}"/>
                </a:ext>
              </a:extLst>
            </xdr14:cNvPr>
            <xdr14:cNvContentPartPr/>
          </xdr14:nvContentPartPr>
          <xdr14:nvPr macro=""/>
          <xdr14:xfrm>
            <a:off x="3608722" y="3513245"/>
            <a:ext cx="130680" cy="151920"/>
          </xdr14:xfrm>
        </xdr:contentPart>
      </mc:Choice>
      <mc:Fallback>
        <xdr:pic>
          <xdr:nvPicPr>
            <xdr:cNvPr id="123" name="Ink 122">
              <a:extLst>
                <a:ext uri="{FF2B5EF4-FFF2-40B4-BE49-F238E27FC236}">
                  <a16:creationId xmlns:a16="http://schemas.microsoft.com/office/drawing/2014/main" id="{3F15B301-F4C1-F8DD-711A-2AEC6BAF148C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3602619" y="3507125"/>
              <a:ext cx="142886" cy="16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438645</xdr:colOff>
      <xdr:row>19</xdr:row>
      <xdr:rowOff>38406</xdr:rowOff>
    </xdr:from>
    <xdr:to>
      <xdr:col>5</xdr:col>
      <xdr:colOff>201058</xdr:colOff>
      <xdr:row>19</xdr:row>
      <xdr:rowOff>162246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29" name="Ink 128">
              <a:extLst>
                <a:ext uri="{FF2B5EF4-FFF2-40B4-BE49-F238E27FC236}">
                  <a16:creationId xmlns:a16="http://schemas.microsoft.com/office/drawing/2014/main" id="{9B527203-5CF3-01A8-5A60-5E934B4E578F}"/>
                </a:ext>
              </a:extLst>
            </xdr14:cNvPr>
            <xdr14:cNvContentPartPr/>
          </xdr14:nvContentPartPr>
          <xdr14:nvPr macro=""/>
          <xdr14:xfrm>
            <a:off x="4001400" y="3503885"/>
            <a:ext cx="406162" cy="123840"/>
          </xdr14:xfrm>
        </xdr:contentPart>
      </mc:Choice>
      <mc:Fallback>
        <xdr:pic>
          <xdr:nvPicPr>
            <xdr:cNvPr id="129" name="Ink 128">
              <a:extLst>
                <a:ext uri="{FF2B5EF4-FFF2-40B4-BE49-F238E27FC236}">
                  <a16:creationId xmlns:a16="http://schemas.microsoft.com/office/drawing/2014/main" id="{9B527203-5CF3-01A8-5A60-5E934B4E578F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3995279" y="3497765"/>
              <a:ext cx="418404" cy="13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150727</xdr:colOff>
      <xdr:row>20</xdr:row>
      <xdr:rowOff>47091</xdr:rowOff>
    </xdr:from>
    <xdr:to>
      <xdr:col>5</xdr:col>
      <xdr:colOff>37896</xdr:colOff>
      <xdr:row>21</xdr:row>
      <xdr:rowOff>86457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38" name="Ink 137">
              <a:extLst>
                <a:ext uri="{FF2B5EF4-FFF2-40B4-BE49-F238E27FC236}">
                  <a16:creationId xmlns:a16="http://schemas.microsoft.com/office/drawing/2014/main" id="{C3D5CF1C-B77D-F76A-1491-68965CA2CD30}"/>
                </a:ext>
              </a:extLst>
            </xdr14:cNvPr>
            <xdr14:cNvContentPartPr/>
          </xdr14:nvContentPartPr>
          <xdr14:nvPr macro=""/>
          <xdr14:xfrm>
            <a:off x="3713482" y="3694963"/>
            <a:ext cx="535680" cy="221760"/>
          </xdr14:xfrm>
        </xdr:contentPart>
      </mc:Choice>
      <mc:Fallback>
        <xdr:pic>
          <xdr:nvPicPr>
            <xdr:cNvPr id="138" name="Ink 137">
              <a:extLst>
                <a:ext uri="{FF2B5EF4-FFF2-40B4-BE49-F238E27FC236}">
                  <a16:creationId xmlns:a16="http://schemas.microsoft.com/office/drawing/2014/main" id="{C3D5CF1C-B77D-F76A-1491-68965CA2CD30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3707304" y="3688843"/>
              <a:ext cx="548036" cy="23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383113</xdr:colOff>
      <xdr:row>20</xdr:row>
      <xdr:rowOff>152634</xdr:rowOff>
    </xdr:from>
    <xdr:to>
      <xdr:col>9</xdr:col>
      <xdr:colOff>380291</xdr:colOff>
      <xdr:row>24</xdr:row>
      <xdr:rowOff>54859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60" name="Ink 159">
              <a:extLst>
                <a:ext uri="{FF2B5EF4-FFF2-40B4-BE49-F238E27FC236}">
                  <a16:creationId xmlns:a16="http://schemas.microsoft.com/office/drawing/2014/main" id="{15A84F6C-2436-DDBC-3917-2B6F699196C3}"/>
                </a:ext>
              </a:extLst>
            </xdr14:cNvPr>
            <xdr14:cNvContentPartPr/>
          </xdr14:nvContentPartPr>
          <xdr14:nvPr macro=""/>
          <xdr14:xfrm>
            <a:off x="5891400" y="3800506"/>
            <a:ext cx="1294200" cy="631800"/>
          </xdr14:xfrm>
        </xdr:contentPart>
      </mc:Choice>
      <mc:Fallback>
        <xdr:pic>
          <xdr:nvPicPr>
            <xdr:cNvPr id="160" name="Ink 159">
              <a:extLst>
                <a:ext uri="{FF2B5EF4-FFF2-40B4-BE49-F238E27FC236}">
                  <a16:creationId xmlns:a16="http://schemas.microsoft.com/office/drawing/2014/main" id="{15A84F6C-2436-DDBC-3917-2B6F699196C3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5885280" y="3794340"/>
              <a:ext cx="1306440" cy="6441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170016</xdr:colOff>
      <xdr:row>25</xdr:row>
      <xdr:rowOff>123348</xdr:rowOff>
    </xdr:from>
    <xdr:to>
      <xdr:col>7</xdr:col>
      <xdr:colOff>218233</xdr:colOff>
      <xdr:row>28</xdr:row>
      <xdr:rowOff>64605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199" name="Ink 198">
              <a:extLst>
                <a:ext uri="{FF2B5EF4-FFF2-40B4-BE49-F238E27FC236}">
                  <a16:creationId xmlns:a16="http://schemas.microsoft.com/office/drawing/2014/main" id="{5D094965-83CB-0A58-6807-FC3C661DA190}"/>
                </a:ext>
              </a:extLst>
            </xdr14:cNvPr>
            <xdr14:cNvContentPartPr/>
          </xdr14:nvContentPartPr>
          <xdr14:nvPr macro=""/>
          <xdr14:xfrm>
            <a:off x="4381282" y="4683188"/>
            <a:ext cx="1345238" cy="488438"/>
          </xdr14:xfrm>
        </xdr:contentPart>
      </mc:Choice>
      <mc:Fallback>
        <xdr:pic>
          <xdr:nvPicPr>
            <xdr:cNvPr id="199" name="Ink 198">
              <a:extLst>
                <a:ext uri="{FF2B5EF4-FFF2-40B4-BE49-F238E27FC236}">
                  <a16:creationId xmlns:a16="http://schemas.microsoft.com/office/drawing/2014/main" id="{5D094965-83CB-0A58-6807-FC3C661DA190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4375162" y="4677069"/>
              <a:ext cx="1357477" cy="500676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214313</xdr:colOff>
      <xdr:row>22</xdr:row>
      <xdr:rowOff>11906</xdr:rowOff>
    </xdr:from>
    <xdr:to>
      <xdr:col>5</xdr:col>
      <xdr:colOff>647760</xdr:colOff>
      <xdr:row>24</xdr:row>
      <xdr:rowOff>54823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4F461A-0614-5804-D716-1A71FC43E4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6641" y="3940969"/>
          <a:ext cx="428685" cy="395342"/>
        </a:xfrm>
        <a:prstGeom prst="rect">
          <a:avLst/>
        </a:prstGeom>
      </xdr:spPr>
    </xdr:pic>
    <xdr:clientData/>
  </xdr:twoCellAnchor>
  <xdr:twoCellAnchor editAs="oneCell">
    <xdr:from>
      <xdr:col>5</xdr:col>
      <xdr:colOff>160734</xdr:colOff>
      <xdr:row>28</xdr:row>
      <xdr:rowOff>11906</xdr:rowOff>
    </xdr:from>
    <xdr:to>
      <xdr:col>5</xdr:col>
      <xdr:colOff>656103</xdr:colOff>
      <xdr:row>30</xdr:row>
      <xdr:rowOff>121506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196538-A73A-5A8E-81C7-AF0EA323E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53062" y="4476750"/>
          <a:ext cx="495369" cy="462026"/>
        </a:xfrm>
        <a:prstGeom prst="rect">
          <a:avLst/>
        </a:prstGeom>
      </xdr:spPr>
    </xdr:pic>
    <xdr:clientData/>
  </xdr:twoCellAnchor>
  <xdr:twoCellAnchor editAs="oneCell">
    <xdr:from>
      <xdr:col>5</xdr:col>
      <xdr:colOff>214312</xdr:colOff>
      <xdr:row>35</xdr:row>
      <xdr:rowOff>130969</xdr:rowOff>
    </xdr:from>
    <xdr:to>
      <xdr:col>5</xdr:col>
      <xdr:colOff>704917</xdr:colOff>
      <xdr:row>38</xdr:row>
      <xdr:rowOff>114371</xdr:rowOff>
    </xdr:to>
    <xdr:pic>
      <xdr:nvPicPr>
        <xdr:cNvPr id="7" name="Picture 6" descr="A red and white x in a circle&#10;&#10;AI-generated content may be incorrect.">
          <a:extLst>
            <a:ext uri="{FF2B5EF4-FFF2-40B4-BE49-F238E27FC236}">
              <a16:creationId xmlns:a16="http://schemas.microsoft.com/office/drawing/2014/main" id="{86A3AF1F-6932-D582-B780-6F8EBADC6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06640" y="5131594"/>
          <a:ext cx="485843" cy="519184"/>
        </a:xfrm>
        <a:prstGeom prst="rect">
          <a:avLst/>
        </a:prstGeom>
      </xdr:spPr>
    </xdr:pic>
    <xdr:clientData/>
  </xdr:twoCellAnchor>
  <xdr:twoCellAnchor editAs="oneCell">
    <xdr:from>
      <xdr:col>8</xdr:col>
      <xdr:colOff>151208</xdr:colOff>
      <xdr:row>22</xdr:row>
      <xdr:rowOff>11253</xdr:rowOff>
    </xdr:from>
    <xdr:to>
      <xdr:col>11</xdr:col>
      <xdr:colOff>192202</xdr:colOff>
      <xdr:row>27</xdr:row>
      <xdr:rowOff>113110</xdr:rowOff>
    </xdr:to>
    <xdr:pic>
      <xdr:nvPicPr>
        <xdr:cNvPr id="8" name="Picture 7" descr="A screenshot of a computer error&#10;&#10;AI-generated content may be incorrect.">
          <a:extLst>
            <a:ext uri="{FF2B5EF4-FFF2-40B4-BE49-F238E27FC236}">
              <a16:creationId xmlns:a16="http://schemas.microsoft.com/office/drawing/2014/main" id="{DBED5CEB-E9FC-BD4F-87A0-6684D84927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75958" y="3940316"/>
          <a:ext cx="1987666" cy="994825"/>
        </a:xfrm>
        <a:prstGeom prst="rect">
          <a:avLst/>
        </a:prstGeom>
      </xdr:spPr>
    </xdr:pic>
    <xdr:clientData/>
  </xdr:twoCellAnchor>
  <xdr:twoCellAnchor editAs="oneCell">
    <xdr:from>
      <xdr:col>8</xdr:col>
      <xdr:colOff>195262</xdr:colOff>
      <xdr:row>28</xdr:row>
      <xdr:rowOff>72235</xdr:rowOff>
    </xdr:from>
    <xdr:to>
      <xdr:col>11</xdr:col>
      <xdr:colOff>151687</xdr:colOff>
      <xdr:row>34</xdr:row>
      <xdr:rowOff>58604</xdr:rowOff>
    </xdr:to>
    <xdr:pic>
      <xdr:nvPicPr>
        <xdr:cNvPr id="9" name="Picture 8" descr="A screenshot of a computer&#10;&#10;AI-generated content may be incorrect.">
          <a:extLst>
            <a:ext uri="{FF2B5EF4-FFF2-40B4-BE49-F238E27FC236}">
              <a16:creationId xmlns:a16="http://schemas.microsoft.com/office/drawing/2014/main" id="{3707FAC9-08B5-E40A-EB24-3D1E49158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20012" y="5072860"/>
          <a:ext cx="1898335" cy="1053170"/>
        </a:xfrm>
        <a:prstGeom prst="rect">
          <a:avLst/>
        </a:prstGeom>
      </xdr:spPr>
    </xdr:pic>
    <xdr:clientData/>
  </xdr:twoCellAnchor>
  <xdr:twoCellAnchor editAs="oneCell">
    <xdr:from>
      <xdr:col>8</xdr:col>
      <xdr:colOff>166688</xdr:colOff>
      <xdr:row>35</xdr:row>
      <xdr:rowOff>15085</xdr:rowOff>
    </xdr:from>
    <xdr:to>
      <xdr:col>11</xdr:col>
      <xdr:colOff>571500</xdr:colOff>
      <xdr:row>41</xdr:row>
      <xdr:rowOff>27615</xdr:rowOff>
    </xdr:to>
    <xdr:pic>
      <xdr:nvPicPr>
        <xdr:cNvPr id="10" name="Picture 9" descr="A screenshot of a computer&#10;&#10;AI-generated content may be incorrect.">
          <a:extLst>
            <a:ext uri="{FF2B5EF4-FFF2-40B4-BE49-F238E27FC236}">
              <a16:creationId xmlns:a16="http://schemas.microsoft.com/office/drawing/2014/main" id="{C9B7A647-2841-3E13-5574-CCF1DDEBC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91438" y="6265866"/>
          <a:ext cx="2351484" cy="1079331"/>
        </a:xfrm>
        <a:prstGeom prst="rect">
          <a:avLst/>
        </a:prstGeom>
      </xdr:spPr>
    </xdr:pic>
    <xdr:clientData/>
  </xdr:twoCellAnchor>
  <xdr:twoCellAnchor editAs="oneCell">
    <xdr:from>
      <xdr:col>8</xdr:col>
      <xdr:colOff>116682</xdr:colOff>
      <xdr:row>42</xdr:row>
      <xdr:rowOff>10715</xdr:rowOff>
    </xdr:from>
    <xdr:to>
      <xdr:col>11</xdr:col>
      <xdr:colOff>75690</xdr:colOff>
      <xdr:row>51</xdr:row>
      <xdr:rowOff>153590</xdr:rowOff>
    </xdr:to>
    <xdr:pic>
      <xdr:nvPicPr>
        <xdr:cNvPr id="11" name="Picture 10" descr="A screenshot of a computer&#10;&#10;AI-generated content may be incorrect.">
          <a:extLst>
            <a:ext uri="{FF2B5EF4-FFF2-40B4-BE49-F238E27FC236}">
              <a16:creationId xmlns:a16="http://schemas.microsoft.com/office/drawing/2014/main" id="{53DD4C51-E8CD-72A0-C362-AFB6003F4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41432" y="7511653"/>
          <a:ext cx="1905680" cy="1750218"/>
        </a:xfrm>
        <a:prstGeom prst="rect">
          <a:avLst/>
        </a:prstGeom>
      </xdr:spPr>
    </xdr:pic>
    <xdr:clientData/>
  </xdr:twoCellAnchor>
  <xdr:twoCellAnchor editAs="oneCell">
    <xdr:from>
      <xdr:col>2</xdr:col>
      <xdr:colOff>1170960</xdr:colOff>
      <xdr:row>66</xdr:row>
      <xdr:rowOff>0</xdr:rowOff>
    </xdr:from>
    <xdr:to>
      <xdr:col>10</xdr:col>
      <xdr:colOff>142856</xdr:colOff>
      <xdr:row>67</xdr:row>
      <xdr:rowOff>160163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7286B7A-A94B-F0A2-1B15-4EBA0E5C5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149229" y="12534399"/>
          <a:ext cx="6225550" cy="338574"/>
        </a:xfrm>
        <a:prstGeom prst="rect">
          <a:avLst/>
        </a:prstGeom>
      </xdr:spPr>
    </xdr:pic>
    <xdr:clientData/>
  </xdr:twoCellAnchor>
  <xdr:twoCellAnchor editAs="oneCell">
    <xdr:from>
      <xdr:col>9</xdr:col>
      <xdr:colOff>29307</xdr:colOff>
      <xdr:row>69</xdr:row>
      <xdr:rowOff>168519</xdr:rowOff>
    </xdr:from>
    <xdr:to>
      <xdr:col>12</xdr:col>
      <xdr:colOff>609950</xdr:colOff>
      <xdr:row>71</xdr:row>
      <xdr:rowOff>11752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85CA32A-0650-615D-13C6-A1E0E9A02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616461" y="12807461"/>
          <a:ext cx="2514951" cy="209579"/>
        </a:xfrm>
        <a:prstGeom prst="rect">
          <a:avLst/>
        </a:prstGeom>
      </xdr:spPr>
    </xdr:pic>
    <xdr:clientData/>
  </xdr:twoCellAnchor>
  <xdr:twoCellAnchor editAs="oneCell">
    <xdr:from>
      <xdr:col>13</xdr:col>
      <xdr:colOff>470049</xdr:colOff>
      <xdr:row>70</xdr:row>
      <xdr:rowOff>46992</xdr:rowOff>
    </xdr:from>
    <xdr:to>
      <xdr:col>13</xdr:col>
      <xdr:colOff>481209</xdr:colOff>
      <xdr:row>70</xdr:row>
      <xdr:rowOff>69672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92E210F4-6EB7-F5A2-3E7F-D1D08B454152}"/>
                </a:ext>
              </a:extLst>
            </xdr14:cNvPr>
            <xdr14:cNvContentPartPr/>
          </xdr14:nvContentPartPr>
          <xdr14:nvPr macro=""/>
          <xdr14:xfrm>
            <a:off x="11636280" y="12869107"/>
            <a:ext cx="11160" cy="2268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92E210F4-6EB7-F5A2-3E7F-D1D08B454152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1630160" y="12862987"/>
              <a:ext cx="23400" cy="3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438028</xdr:colOff>
      <xdr:row>70</xdr:row>
      <xdr:rowOff>179194</xdr:rowOff>
    </xdr:from>
    <xdr:to>
      <xdr:col>14</xdr:col>
      <xdr:colOff>400200</xdr:colOff>
      <xdr:row>76</xdr:row>
      <xdr:rowOff>21915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61CC55BE-EDBE-35D1-6ACA-15B6FDC70D9E}"/>
                </a:ext>
              </a:extLst>
            </xdr14:cNvPr>
            <xdr14:cNvContentPartPr/>
          </xdr14:nvContentPartPr>
          <xdr14:nvPr macro=""/>
          <xdr14:xfrm>
            <a:off x="10314720" y="13001309"/>
            <a:ext cx="1896480" cy="94176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61CC55BE-EDBE-35D1-6ACA-15B6FDC70D9E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0308599" y="12995189"/>
              <a:ext cx="1908722" cy="95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559808</xdr:colOff>
      <xdr:row>70</xdr:row>
      <xdr:rowOff>134472</xdr:rowOff>
    </xdr:from>
    <xdr:to>
      <xdr:col>11</xdr:col>
      <xdr:colOff>267110</xdr:colOff>
      <xdr:row>72</xdr:row>
      <xdr:rowOff>179327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E7A9908C-7336-64D8-4B04-DCA1A22AFDA8}"/>
                </a:ext>
              </a:extLst>
            </xdr14:cNvPr>
            <xdr14:cNvContentPartPr/>
          </xdr14:nvContentPartPr>
          <xdr14:nvPr macro=""/>
          <xdr14:xfrm>
            <a:off x="9146962" y="12956587"/>
            <a:ext cx="996840" cy="411202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E7A9908C-7336-64D8-4B04-DCA1A22AFDA8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9140842" y="12950466"/>
              <a:ext cx="1009080" cy="4234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402000</xdr:colOff>
      <xdr:row>73</xdr:row>
      <xdr:rowOff>163472</xdr:rowOff>
    </xdr:from>
    <xdr:to>
      <xdr:col>14</xdr:col>
      <xdr:colOff>573000</xdr:colOff>
      <xdr:row>76</xdr:row>
      <xdr:rowOff>49913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6DB8FFB0-D963-F0CC-3F76-47BBA5413B3E}"/>
                </a:ext>
              </a:extLst>
            </xdr14:cNvPr>
            <xdr14:cNvContentPartPr/>
          </xdr14:nvContentPartPr>
          <xdr14:nvPr macro=""/>
          <xdr14:xfrm>
            <a:off x="12213000" y="13535107"/>
            <a:ext cx="171000" cy="435960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6DB8FFB0-D963-F0CC-3F76-47BBA5413B3E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12206880" y="13528987"/>
              <a:ext cx="183240" cy="44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162315</xdr:colOff>
      <xdr:row>73</xdr:row>
      <xdr:rowOff>133031</xdr:rowOff>
    </xdr:from>
    <xdr:to>
      <xdr:col>11</xdr:col>
      <xdr:colOff>710</xdr:colOff>
      <xdr:row>79</xdr:row>
      <xdr:rowOff>171794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F076C47E-0546-70A0-1FFD-AC9B4910FC8C}"/>
                </a:ext>
              </a:extLst>
            </xdr14:cNvPr>
            <xdr14:cNvContentPartPr/>
          </xdr14:nvContentPartPr>
          <xdr14:nvPr macro=""/>
          <xdr14:xfrm>
            <a:off x="7027642" y="13504666"/>
            <a:ext cx="2849760" cy="1137801"/>
          </xdr14:xfrm>
        </xdr:contentPart>
      </mc:Choice>
      <mc:Fallback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F076C47E-0546-70A0-1FFD-AC9B4910FC8C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7021521" y="13498545"/>
              <a:ext cx="2862002" cy="11500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98873</xdr:colOff>
      <xdr:row>70</xdr:row>
      <xdr:rowOff>39951</xdr:rowOff>
    </xdr:from>
    <xdr:to>
      <xdr:col>7</xdr:col>
      <xdr:colOff>1044233</xdr:colOff>
      <xdr:row>72</xdr:row>
      <xdr:rowOff>55564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9EA864DE-EFCC-1C5A-80E0-FBD5A20E4001}"/>
                </a:ext>
              </a:extLst>
            </xdr14:cNvPr>
            <xdr14:cNvContentPartPr/>
          </xdr14:nvContentPartPr>
          <xdr14:nvPr macro=""/>
          <xdr14:xfrm>
            <a:off x="6964200" y="12862066"/>
            <a:ext cx="945360" cy="381960"/>
          </xdr14:xfrm>
        </xdr:contentPart>
      </mc:Choice>
      <mc:Fallback>
        <xdr:pic>
          <xdr:nvPicPr>
            <xdr:cNvPr id="83" name="Ink 82">
              <a:extLst>
                <a:ext uri="{FF2B5EF4-FFF2-40B4-BE49-F238E27FC236}">
                  <a16:creationId xmlns:a16="http://schemas.microsoft.com/office/drawing/2014/main" id="{9EA864DE-EFCC-1C5A-80E0-FBD5A20E4001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6958080" y="12855946"/>
              <a:ext cx="957600" cy="39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307006</xdr:colOff>
      <xdr:row>82</xdr:row>
      <xdr:rowOff>39273</xdr:rowOff>
    </xdr:from>
    <xdr:to>
      <xdr:col>11</xdr:col>
      <xdr:colOff>11068</xdr:colOff>
      <xdr:row>83</xdr:row>
      <xdr:rowOff>106382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AEC96290-581D-FFE8-139F-0C3A8E2ABB95}"/>
                </a:ext>
              </a:extLst>
            </xdr14:cNvPr>
            <xdr14:cNvContentPartPr/>
          </xdr14:nvContentPartPr>
          <xdr14:nvPr macro=""/>
          <xdr14:xfrm>
            <a:off x="8894160" y="15059465"/>
            <a:ext cx="993600" cy="250282"/>
          </xdr14:xfrm>
        </xdr:contentPart>
      </mc:Choice>
      <mc:Fallback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AEC96290-581D-FFE8-139F-0C3A8E2ABB95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8888040" y="15053343"/>
              <a:ext cx="1005840" cy="2625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334348</xdr:colOff>
      <xdr:row>80</xdr:row>
      <xdr:rowOff>76219</xdr:rowOff>
    </xdr:from>
    <xdr:to>
      <xdr:col>16</xdr:col>
      <xdr:colOff>133144</xdr:colOff>
      <xdr:row>85</xdr:row>
      <xdr:rowOff>64673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686289A4-60F5-516F-62C0-AE3C7B8FEE90}"/>
                </a:ext>
              </a:extLst>
            </xdr14:cNvPr>
            <xdr14:cNvContentPartPr/>
          </xdr14:nvContentPartPr>
          <xdr14:nvPr macro=""/>
          <xdr14:xfrm>
            <a:off x="10211040" y="14730065"/>
            <a:ext cx="3022642" cy="904320"/>
          </xdr14:xfrm>
        </xdr:contentPart>
      </mc:Choice>
      <mc:Fallback>
        <xdr:pic>
          <xdr:nvPicPr>
            <xdr:cNvPr id="115" name="Ink 114">
              <a:extLst>
                <a:ext uri="{FF2B5EF4-FFF2-40B4-BE49-F238E27FC236}">
                  <a16:creationId xmlns:a16="http://schemas.microsoft.com/office/drawing/2014/main" id="{686289A4-60F5-516F-62C0-AE3C7B8FEE90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10204920" y="14723947"/>
              <a:ext cx="3034882" cy="916555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282777</xdr:colOff>
      <xdr:row>2</xdr:row>
      <xdr:rowOff>97406</xdr:rowOff>
    </xdr:from>
    <xdr:to>
      <xdr:col>3</xdr:col>
      <xdr:colOff>287899</xdr:colOff>
      <xdr:row>2</xdr:row>
      <xdr:rowOff>102528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8CA4ABD-4C9E-E946-925C-559A2C3D95D9}"/>
                </a:ext>
              </a:extLst>
            </xdr14:cNvPr>
            <xdr14:cNvContentPartPr/>
          </xdr14:nvContentPartPr>
          <xdr14:nvPr macro=""/>
          <xdr14:xfrm>
            <a:off x="2223720" y="456840"/>
            <a:ext cx="360" cy="3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8CA4ABD-4C9E-E946-925C-559A2C3D95D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217600" y="45072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140745</xdr:colOff>
      <xdr:row>1</xdr:row>
      <xdr:rowOff>30883</xdr:rowOff>
    </xdr:from>
    <xdr:to>
      <xdr:col>2</xdr:col>
      <xdr:colOff>616747</xdr:colOff>
      <xdr:row>2</xdr:row>
      <xdr:rowOff>17208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4A39C5CD-17AE-4A1C-59C4-ABA094A37398}"/>
                </a:ext>
              </a:extLst>
            </xdr14:cNvPr>
            <xdr14:cNvContentPartPr/>
          </xdr14:nvContentPartPr>
          <xdr14:nvPr macro=""/>
          <xdr14:xfrm>
            <a:off x="1503000" y="210600"/>
            <a:ext cx="476002" cy="166042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4A39C5CD-17AE-4A1C-59C4-ABA094A3739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496879" y="204299"/>
              <a:ext cx="488244" cy="1786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182505</xdr:colOff>
      <xdr:row>2</xdr:row>
      <xdr:rowOff>84888</xdr:rowOff>
    </xdr:from>
    <xdr:to>
      <xdr:col>3</xdr:col>
      <xdr:colOff>45644</xdr:colOff>
      <xdr:row>2</xdr:row>
      <xdr:rowOff>169210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516A9E91-AB0E-AD92-3932-1887C6092E5B}"/>
                </a:ext>
              </a:extLst>
            </xdr14:cNvPr>
            <xdr14:cNvContentPartPr/>
          </xdr14:nvContentPartPr>
          <xdr14:nvPr macro=""/>
          <xdr14:xfrm>
            <a:off x="1544760" y="444322"/>
            <a:ext cx="510120" cy="7956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516A9E91-AB0E-AD92-3932-1887C6092E5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538636" y="438202"/>
              <a:ext cx="522369" cy="9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217785</xdr:colOff>
      <xdr:row>3</xdr:row>
      <xdr:rowOff>66091</xdr:rowOff>
    </xdr:from>
    <xdr:to>
      <xdr:col>2</xdr:col>
      <xdr:colOff>562747</xdr:colOff>
      <xdr:row>4</xdr:row>
      <xdr:rowOff>21374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ED605EC8-B70C-950F-88EA-C86EC20BF390}"/>
                </a:ext>
              </a:extLst>
            </xdr14:cNvPr>
            <xdr14:cNvContentPartPr/>
          </xdr14:nvContentPartPr>
          <xdr14:nvPr macro=""/>
          <xdr14:xfrm>
            <a:off x="1580040" y="605242"/>
            <a:ext cx="344962" cy="13500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ED605EC8-B70C-950F-88EA-C86EC20BF39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573919" y="599122"/>
              <a:ext cx="357205" cy="14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228667</xdr:colOff>
      <xdr:row>6</xdr:row>
      <xdr:rowOff>45618</xdr:rowOff>
    </xdr:from>
    <xdr:to>
      <xdr:col>3</xdr:col>
      <xdr:colOff>47608</xdr:colOff>
      <xdr:row>6</xdr:row>
      <xdr:rowOff>153258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B6C8F890-DBA6-8658-AA9C-C2278C41C56B}"/>
                </a:ext>
              </a:extLst>
            </xdr14:cNvPr>
            <xdr14:cNvContentPartPr/>
          </xdr14:nvContentPartPr>
          <xdr14:nvPr macro=""/>
          <xdr14:xfrm>
            <a:off x="1590922" y="1123920"/>
            <a:ext cx="461160" cy="107640"/>
          </xdr14:xfrm>
        </xdr:contentPart>
      </mc:Choice>
      <mc:Fallback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B6C8F890-DBA6-8658-AA9C-C2278C41C56B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584802" y="1117800"/>
              <a:ext cx="473400" cy="11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230025</xdr:colOff>
      <xdr:row>5</xdr:row>
      <xdr:rowOff>47577</xdr:rowOff>
    </xdr:from>
    <xdr:to>
      <xdr:col>3</xdr:col>
      <xdr:colOff>40244</xdr:colOff>
      <xdr:row>5</xdr:row>
      <xdr:rowOff>143337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D6A70C4B-4A96-C0C7-3195-FF176A472058}"/>
                </a:ext>
              </a:extLst>
            </xdr14:cNvPr>
            <xdr14:cNvContentPartPr/>
          </xdr14:nvContentPartPr>
          <xdr14:nvPr macro=""/>
          <xdr14:xfrm>
            <a:off x="1592280" y="946162"/>
            <a:ext cx="457200" cy="95760"/>
          </xdr14:xfrm>
        </xdr:contentPart>
      </mc:Choice>
      <mc:Fallback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D6A70C4B-4A96-C0C7-3195-FF176A472058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586160" y="939753"/>
              <a:ext cx="469440" cy="1085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228667</xdr:colOff>
      <xdr:row>4</xdr:row>
      <xdr:rowOff>86174</xdr:rowOff>
    </xdr:from>
    <xdr:to>
      <xdr:col>2</xdr:col>
      <xdr:colOff>581189</xdr:colOff>
      <xdr:row>4</xdr:row>
      <xdr:rowOff>161496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45F4901B-C2AD-603A-B891-624C8F130277}"/>
                </a:ext>
              </a:extLst>
            </xdr14:cNvPr>
            <xdr14:cNvContentPartPr/>
          </xdr14:nvContentPartPr>
          <xdr14:nvPr macro=""/>
          <xdr14:xfrm>
            <a:off x="1590922" y="805042"/>
            <a:ext cx="347760" cy="70560"/>
          </xdr14:xfrm>
        </xdr:contentPart>
      </mc:Choice>
      <mc:Fallback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45F4901B-C2AD-603A-B891-624C8F130277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584802" y="798922"/>
              <a:ext cx="360000" cy="82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318823</xdr:colOff>
      <xdr:row>5</xdr:row>
      <xdr:rowOff>62975</xdr:rowOff>
    </xdr:from>
    <xdr:to>
      <xdr:col>4</xdr:col>
      <xdr:colOff>323667</xdr:colOff>
      <xdr:row>5</xdr:row>
      <xdr:rowOff>124535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EA5C6AB2-87B1-60BF-BE37-932C50F17478}"/>
                </a:ext>
              </a:extLst>
            </xdr14:cNvPr>
            <xdr14:cNvContentPartPr/>
          </xdr14:nvContentPartPr>
          <xdr14:nvPr macro=""/>
          <xdr14:xfrm>
            <a:off x="2975040" y="961560"/>
            <a:ext cx="4680" cy="61560"/>
          </xdr14:xfrm>
        </xdr:contentPart>
      </mc:Choice>
      <mc:Fallback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EA5C6AB2-87B1-60BF-BE37-932C50F17478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968920" y="955440"/>
              <a:ext cx="16920" cy="7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268505</xdr:colOff>
      <xdr:row>8</xdr:row>
      <xdr:rowOff>2346</xdr:rowOff>
    </xdr:from>
    <xdr:to>
      <xdr:col>4</xdr:col>
      <xdr:colOff>343303</xdr:colOff>
      <xdr:row>10</xdr:row>
      <xdr:rowOff>38192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7FB9C981-FD69-F5F8-4E9D-5FC2C6517B53}"/>
                </a:ext>
              </a:extLst>
            </xdr14:cNvPr>
            <xdr14:cNvContentPartPr/>
          </xdr14:nvContentPartPr>
          <xdr14:nvPr macro=""/>
          <xdr14:xfrm>
            <a:off x="2924722" y="1440082"/>
            <a:ext cx="74798" cy="395280"/>
          </xdr14:xfrm>
        </xdr:contentPart>
      </mc:Choice>
      <mc:Fallback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7FB9C981-FD69-F5F8-4E9D-5FC2C6517B53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918638" y="1433968"/>
              <a:ext cx="86966" cy="4075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297583</xdr:colOff>
      <xdr:row>6</xdr:row>
      <xdr:rowOff>65418</xdr:rowOff>
    </xdr:from>
    <xdr:to>
      <xdr:col>4</xdr:col>
      <xdr:colOff>344023</xdr:colOff>
      <xdr:row>7</xdr:row>
      <xdr:rowOff>114465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5285DAEA-A4B7-0FD5-6C1C-94DC9996A1AE}"/>
                </a:ext>
              </a:extLst>
            </xdr14:cNvPr>
            <xdr14:cNvContentPartPr/>
          </xdr14:nvContentPartPr>
          <xdr14:nvPr macro=""/>
          <xdr14:xfrm>
            <a:off x="2953800" y="1143720"/>
            <a:ext cx="46440" cy="224002"/>
          </xdr14:xfrm>
        </xdr:contentPart>
      </mc:Choice>
      <mc:Fallback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5285DAEA-A4B7-0FD5-6C1C-94DC9996A1AE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948240" y="1137598"/>
              <a:ext cx="57559" cy="2362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913265</xdr:colOff>
      <xdr:row>5</xdr:row>
      <xdr:rowOff>38495</xdr:rowOff>
    </xdr:from>
    <xdr:to>
      <xdr:col>4</xdr:col>
      <xdr:colOff>1239065</xdr:colOff>
      <xdr:row>5</xdr:row>
      <xdr:rowOff>161697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C3BF1547-BE0C-F732-C04D-71F289027AA5}"/>
                </a:ext>
              </a:extLst>
            </xdr14:cNvPr>
            <xdr14:cNvContentPartPr/>
          </xdr14:nvContentPartPr>
          <xdr14:nvPr macro=""/>
          <xdr14:xfrm>
            <a:off x="3569482" y="937080"/>
            <a:ext cx="325800" cy="123202"/>
          </xdr14:xfrm>
        </xdr:contentPart>
      </mc:Choice>
      <mc:Fallback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C3BF1547-BE0C-F732-C04D-71F289027AA5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563355" y="930714"/>
              <a:ext cx="338054" cy="1359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465703</xdr:colOff>
      <xdr:row>5</xdr:row>
      <xdr:rowOff>29937</xdr:rowOff>
    </xdr:from>
    <xdr:to>
      <xdr:col>4</xdr:col>
      <xdr:colOff>676107</xdr:colOff>
      <xdr:row>5</xdr:row>
      <xdr:rowOff>113457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C8DC336E-4EC3-2B55-527E-3328CB32DF88}"/>
                </a:ext>
              </a:extLst>
            </xdr14:cNvPr>
            <xdr14:cNvContentPartPr/>
          </xdr14:nvContentPartPr>
          <xdr14:nvPr macro=""/>
          <xdr14:xfrm>
            <a:off x="3121920" y="928522"/>
            <a:ext cx="205642" cy="83520"/>
          </xdr14:xfrm>
        </xdr:contentPart>
      </mc:Choice>
      <mc:Fallback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C8DC336E-4EC3-2B55-527E-3328CB32DF88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115798" y="922402"/>
              <a:ext cx="217887" cy="9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458585</xdr:colOff>
      <xdr:row>9</xdr:row>
      <xdr:rowOff>141867</xdr:rowOff>
    </xdr:from>
    <xdr:to>
      <xdr:col>4</xdr:col>
      <xdr:colOff>638585</xdr:colOff>
      <xdr:row>10</xdr:row>
      <xdr:rowOff>26312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7429D185-2F2A-DDFB-4E4E-274434730F3D}"/>
                </a:ext>
              </a:extLst>
            </xdr14:cNvPr>
            <xdr14:cNvContentPartPr/>
          </xdr14:nvContentPartPr>
          <xdr14:nvPr macro=""/>
          <xdr14:xfrm>
            <a:off x="3114802" y="1759320"/>
            <a:ext cx="180000" cy="64162"/>
          </xdr14:xfrm>
        </xdr:contentPart>
      </mc:Choice>
      <mc:Fallback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7429D185-2F2A-DDFB-4E4E-274434730F3D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3108670" y="1753158"/>
              <a:ext cx="192265" cy="764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941623</xdr:colOff>
      <xdr:row>9</xdr:row>
      <xdr:rowOff>126109</xdr:rowOff>
    </xdr:from>
    <xdr:to>
      <xdr:col>4</xdr:col>
      <xdr:colOff>1135745</xdr:colOff>
      <xdr:row>9</xdr:row>
      <xdr:rowOff>172189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F64349C7-42CA-1A2C-A467-1B729C8701A1}"/>
                </a:ext>
              </a:extLst>
            </xdr14:cNvPr>
            <xdr14:cNvContentPartPr/>
          </xdr14:nvContentPartPr>
          <xdr14:nvPr macro=""/>
          <xdr14:xfrm>
            <a:off x="3597840" y="1743562"/>
            <a:ext cx="194122" cy="46080"/>
          </xdr14:xfrm>
        </xdr:contentPart>
      </mc:Choice>
      <mc:Fallback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F64349C7-42CA-1A2C-A467-1B729C8701A1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591717" y="1738006"/>
              <a:ext cx="206367" cy="571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933785</xdr:colOff>
      <xdr:row>9</xdr:row>
      <xdr:rowOff>2187</xdr:rowOff>
    </xdr:from>
    <xdr:to>
      <xdr:col>4</xdr:col>
      <xdr:colOff>1066265</xdr:colOff>
      <xdr:row>9</xdr:row>
      <xdr:rowOff>65547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4BC18047-2D6C-4CD9-407E-9DF6A3D3C25D}"/>
                </a:ext>
              </a:extLst>
            </xdr14:cNvPr>
            <xdr14:cNvContentPartPr/>
          </xdr14:nvContentPartPr>
          <xdr14:nvPr macro=""/>
          <xdr14:xfrm>
            <a:off x="3590002" y="1619640"/>
            <a:ext cx="132480" cy="63360"/>
          </xdr14:xfrm>
        </xdr:contentPart>
      </mc:Choice>
      <mc:Fallback>
        <xdr:pic>
          <xdr:nvPicPr>
            <xdr:cNvPr id="75" name="Ink 74">
              <a:extLst>
                <a:ext uri="{FF2B5EF4-FFF2-40B4-BE49-F238E27FC236}">
                  <a16:creationId xmlns:a16="http://schemas.microsoft.com/office/drawing/2014/main" id="{4BC18047-2D6C-4CD9-407E-9DF6A3D3C25D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3583882" y="1613520"/>
              <a:ext cx="144720" cy="7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152706</xdr:colOff>
      <xdr:row>12</xdr:row>
      <xdr:rowOff>68556</xdr:rowOff>
    </xdr:from>
    <xdr:to>
      <xdr:col>5</xdr:col>
      <xdr:colOff>521984</xdr:colOff>
      <xdr:row>13</xdr:row>
      <xdr:rowOff>48761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906036C8-B07D-5F3A-0203-C9455202A75D}"/>
                </a:ext>
              </a:extLst>
            </xdr14:cNvPr>
            <xdr14:cNvContentPartPr/>
          </xdr14:nvContentPartPr>
          <xdr14:nvPr macro=""/>
          <xdr14:xfrm>
            <a:off x="4257442" y="2225160"/>
            <a:ext cx="369278" cy="159922"/>
          </xdr14:xfrm>
        </xdr:contentPart>
      </mc:Choice>
      <mc:Fallback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906036C8-B07D-5F3A-0203-C9455202A75D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4251323" y="2218852"/>
              <a:ext cx="381515" cy="1725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134984</xdr:colOff>
      <xdr:row>11</xdr:row>
      <xdr:rowOff>67193</xdr:rowOff>
    </xdr:from>
    <xdr:to>
      <xdr:col>5</xdr:col>
      <xdr:colOff>419106</xdr:colOff>
      <xdr:row>11</xdr:row>
      <xdr:rowOff>164033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E03C9F7C-BE35-DF7D-FE98-145C9F683C99}"/>
                </a:ext>
              </a:extLst>
            </xdr14:cNvPr>
            <xdr14:cNvContentPartPr/>
          </xdr14:nvContentPartPr>
          <xdr14:nvPr macro=""/>
          <xdr14:xfrm>
            <a:off x="4239720" y="2044080"/>
            <a:ext cx="284122" cy="96840"/>
          </xdr14:xfrm>
        </xdr:contentPart>
      </mc:Choice>
      <mc:Fallback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E03C9F7C-BE35-DF7D-FE98-145C9F683C99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4233496" y="2037983"/>
              <a:ext cx="296571" cy="1090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153426</xdr:colOff>
      <xdr:row>10</xdr:row>
      <xdr:rowOff>2110</xdr:rowOff>
    </xdr:from>
    <xdr:to>
      <xdr:col>5</xdr:col>
      <xdr:colOff>420906</xdr:colOff>
      <xdr:row>10</xdr:row>
      <xdr:rowOff>163750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8731C77F-494C-2D46-2D6C-8DC139FA2413}"/>
                </a:ext>
              </a:extLst>
            </xdr14:cNvPr>
            <xdr14:cNvContentPartPr/>
          </xdr14:nvContentPartPr>
          <xdr14:nvPr macro=""/>
          <xdr14:xfrm>
            <a:off x="4258162" y="1799280"/>
            <a:ext cx="267480" cy="161640"/>
          </xdr14:xfrm>
        </xdr:contentPart>
      </mc:Choice>
      <mc:Fallback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8731C77F-494C-2D46-2D6C-8DC139FA2413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4251933" y="1793332"/>
              <a:ext cx="279938" cy="173536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3:01.78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110 54 7331,'0'0'10805,"0"-28"-5370,-4 55-5411,0-1 0,-2 0 1,0 0-1,-2 0 0,-16 36 0,9-22-4,9-25-33,4-6 34,-1 0 0,-1 0 1,0 0-1,0 0 1,-1-1-1,-9 14 0,13-21 105,1-14-68,1-7-82,1-1-1,1 1 0,1 0 0,1 1 0,9-26 1,43-96-129,-55 136 140,1 1-1,-1-1 1,0 0 0,1 1-1,0 0 1,0-1-1,1 1 1,6-6 0,-9 9 9,-1 1 1,1 0 0,0-1-1,-1 1 1,1-1-1,0 1 1,-1 0-1,1 0 1,0-1-1,0 1 1,-1 0 0,1 0-1,0 0 1,0 0-1,0 0 1,-1 0-1,1 0 1,0 0-1,0 0 1,-1 0 0,1 1-1,0-1 1,1 0-1,-1 2 1,1-1 1,0 0-1,-1 1 0,1-1 0,-1 1 0,1-1 0,-1 1 0,0-1 0,0 1 0,1 0 1,-1 0-1,1 3 0,14 32 30,-1 0 0,-3 1 0,10 45 0,13 119 86,-35-200-642,3 15 1451,-5-11-7643,-6-7 1302</inkml:trace>
  <inkml:trace contextRef="#ctx0" brushRef="#br0" timeOffset="276.43">0 293 9604,'0'0'7796,"63"0"-7252,-33 0 113,0-2-273,-3-2 16,-7 3-64,-10-1-160,-4 2-96,-3-2 32,-3 0-368,0-2-1473,0 0-1696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3:03.04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213 88 8836,'0'0'9327,"-16"-34"-6643,15 31-2629,0-1 0,0 1 0,-1 0 0,1 0 0,-1 0 0,0 0 0,1 0 0,-1 0 0,0 1 0,-1-1 0,1 0 0,0 1 0,-1 0 0,0-1 0,1 1 0,-5-2 0,5 3-42,-1 0-1,1 1 1,0-1-1,-1 1 1,1-1-1,-1 1 1,1 0-1,-1 0 1,1 0-1,0 0 1,-1 0-1,1 1 1,-1-1-1,1 1 1,-1-1-1,1 1 1,0 0-1,0 0 1,-1 0-1,1 0 1,0 1-1,0-1 1,-4 4-1,-2 1-12,0 1 0,1 1 0,0-1 0,0 1 0,0 0 0,1 1 0,0 0 0,1 0 0,0 0 0,0 0 0,1 1 0,0 0 0,-4 17 0,4-9 4,1 0 0,1 0 0,0 1-1,1 0 1,1-1 0,4 37 0,-3-52 14,-1-1-1,0 1 1,1 0 0,0-1-1,0 1 1,0-1 0,0 1 0,0-1-1,0 1 1,0-1 0,1 0-1,-1 0 1,1 0 0,0 1 0,0-1-1,0-1 1,0 1 0,0 0-1,0 0 1,0-1 0,0 1 0,1-1-1,-1 0 1,1 0 0,-1 0-1,1 0 1,-1 0 0,1 0 0,0-1-1,-1 1 1,1-1 0,0 0-1,-1 0 1,1 0 0,0 0 0,-1 0-1,1-1 1,3 0 0,-3-1 69,0-1 0,-1 1 1,0-1-1,1 0 0,-1 0 0,0 0 1,0 0-1,2-5 0,1-4-2639,-2 5-4216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3:03.73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200 95 7331,'0'0'9586,"-3"-12"-8722,-9-39-290,12 49-518,-1 0 0,1 1 0,-1-1 0,0 0 0,0 1 0,1-1 0,-1 1 0,0-1 0,-1 1 0,1-1 0,0 1 0,0 0 0,-1-1 0,1 1 0,0 0 1,-1 0-1,1 0 0,-1 0 0,0 0 0,1 1 0,-1-1 0,0 0 0,1 1 0,-1-1 0,0 1 0,0 0 0,1-1 0,-1 1 0,0 0 0,0 0 0,0 0 0,0 0 0,1 0 0,-5 2 0,1-1-33,0 0 1,0 0-1,1 1 1,-1-1-1,0 2 1,0-1-1,1 0 1,0 1-1,-6 3 1,3 1-21,0 1 0,0 0 0,0 0 0,1 1 0,1 0 0,-1 0 0,1 0 0,1 0 0,0 1 0,0 0 0,1 0 0,-3 11 0,3-4 1,0-1 0,2 1 0,-1-1 0,2 1 0,0 0 0,5 31-1,-4-43-31,0 0-1,0-1 0,0 1 0,1-1 0,0 1 0,0-1 0,0 0 1,0 0-1,1 0 0,-1 0 0,1 0 0,0-1 0,0 1 0,1-1 1,-1 1-1,1-1 0,0-1 0,-1 1 0,1 0 0,0-1 0,1 0 1,-1 0-1,0 0 0,1 0 0,-1-1 0,1 1 0,-1-1 1,1 0-1,0-1 0,-1 1 0,1-1 0,0 0 0,-1 0 0,1-1 1,0 1-1,-1-1 0,7-2 0,-9 2 23,1 0 1,0-1-1,-1 0 0,0 0 1,1 1-1,-1-2 0,0 1 1,0 0-1,0 0 0,0-1 1,-1 1-1,1 0 1,-1-1-1,1 0 0,-1 1 1,0-1-1,0 0 0,0 0 1,0 0-1,0 0 0,0-5 1,8-19-8056,-3 17-2267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3:08.98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54 198 8900,'0'0'7105,"1"-14"-3005,36 14-4294,-5-1-266,50 6-1,-74 0-2385,-10 2-3774,-4-4 858</inkml:trace>
  <inkml:trace contextRef="#ctx0" brushRef="#br0" timeOffset="312.79">1 310 9316,'0'0'4995,"24"3"-2912,55-6-67,0-1-3354,-73 0-3182</inkml:trace>
  <inkml:trace contextRef="#ctx0" brushRef="#br0" timeOffset="883.68">123 33 9524,'0'0'8602,"-9"-7"-7351,-26-18-355,147 103 309,72 53-4240,-182-129 3032,-1 0-1,1 0 1,0 0 0,-1 0-1,0 0 1,1 0 0,-1 0-1,0 0 1,0 1 0,0-1-1,-1 0 1,1 1-1,0-1 1,-1 1 0,1-1-1,-1 1 1,0-1 0,0 0-1,0 1 1,0-1 0,-1 1-1,1-1 1,-1 1 0,1-1-1,-1 1 1,0-1 0,0 0-1,-1 4 1,-4 7 32,0-1 0,-1 1 1,-13 17-1,16-25-36,-68 92 56,40-58-101,2 3 0,-26 49 1,52-86-418,-1 1-1170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3:14.45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186 210 4066,'0'0'7499,"-32"12"-4521,31-11-2930,-21 13 725,0 2 0,2 0 0,-19 20 0,34-31-716,0 0 0,1 1 0,-1 0 0,1 0 0,0 0 0,1 0 0,0 1 0,0-1 0,0 1 0,0 0 0,1 0 0,1 0 0,-1 0 0,1 0 0,-1 13 0,3-20-62,-1 1 0,0-1 0,1 1 0,-1 0 1,1-1-1,-1 1 0,0-1 0,1 1 0,-1-1 0,1 0 0,0 1 0,-1-1 0,1 0 0,-1 1 0,1-1 0,0 0 0,-1 1 0,1-1 1,-1 0-1,1 0 0,0 0 0,-1 0 0,1 0 0,0 0 0,-1 0 0,1 0 0,0 0 0,1 0 0,26 0-6,-21 0 13,7-1-39,-1 0 0,1-1 0,-1 0-1,0-1 1,0 0 0,0-1 0,0 0 0,-1-1 0,1-1 0,-1 0-1,-1-1 1,1 0 0,15-13 0,-25 18 47,-1 1 0,1-1 0,-1 0 1,1 0-1,-1 0 0,1 0 0,-1 0 0,0-1 1,0 1-1,0 0 0,-1 0 0,1-1 0,0 1 1,-1-1-1,1 1 0,-1 0 0,0-1 0,0 1 0,0-1 1,0 1-1,-1-1 0,1 1 0,0 0 0,-1-1 1,0 1-1,1 0 0,-1-1 0,-2-2 0,1 1 10,-1 0 0,0 0 0,1 0 0,-1 0 0,-1 1 0,1-1 0,0 1 0,-1 0 0,0 0 0,1 0 0,-1 1 0,0-1 0,-1 1 0,-3-2 0,-31-10-59,27 10 124,-1-1 0,1 0 1,0 0-1,-13-9 0,21 11-17,0 0-1,0-1 1,0 1 0,0-1-1,0 0 1,1 0-1,0 0 1,0-1 0,0 1-1,0-1 1,1 0 0,0 0-1,-4-9 1,5 10-49,0 1 0,-1-1 0,2 0 0,-1 1 1,0-1-1,1 0 0,0 1 0,-1-1 0,1 0 0,1 0 1,-1 1-1,1-1 0,1-6 0,-1 7-29,1 1-1,0-1 1,-1 1-1,1-1 1,0 1-1,0 0 1,0 0-1,1 0 1,-1 0 0,1 0-1,-1 0 1,1 1-1,-1-1 1,1 1-1,0 0 1,5-2-1,10-4-74,0 1 0,0 1-1,0 1 1,0 1 0,1 0-1,35 0 1,-53 4 71,0-1 1,0 1-1,0 0 0,0 0 1,0-1-1,-1 1 1,1 0-1,0 0 0,0 0 1,0 0-1,-1 0 1,1 0-1,-1 0 1,1 1-1,-1-1 0,1 0 1,-1 0-1,1 0 1,-1 0-1,0 1 0,0-1 1,0 0-1,0 0 1,0 1-1,0-1 0,0 0 1,0 3-1,-1 45 142,0-44-139,-3 26 36,-2 0 1,-1 0 0,-1-1-1,-2 0 1,-1 0 0,-1-1-1,-18 31 1,26-52 8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3:20.53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1 294 9172,'0'0'3394,"26"11"-3090,-6-11-304,3 0 0,7 0-768,-3-3-2066,-1-7-1104</inkml:trace>
  <inkml:trace contextRef="#ctx0" brushRef="#br0" timeOffset="-780.23">64 12 5250,'0'0'7905,"-1"-1"-7487,-1 0 0,1 0 0,-1 0 0,1 0 0,-1 0 0,0 0 0,1 0 0,-1 1 0,0-1 0,1 1 0,-5-1 0,-4 48-183,1-12 1,1 1 0,2 0 0,-1 49 0,14-85-5409,3-2-72</inkml:trace>
  <inkml:trace contextRef="#ctx0" brushRef="#br0" timeOffset="-451.92">60 6 6163,'0'0'8590,"18"-4"-8032,-15 4-837,12 0 578,-1 1 1,0 0-1,16 3 1,-28-3-409,1-1 1,0 1 0,-1 0 0,1 0-1,0 0 1,-1 0 0,1 1-1,-1-1 1,0 1 0,3 2 0,-4-4-122,0 1 0,-1 0 0,1 0 0,0 0 0,-1 0 0,1 0 0,-1 0 0,1 0 0,-1 0 0,0 0 0,1 0 1,-1 0-1,0 0 0,0 0 0,0 0 0,0 0 0,0 0 0,0 0 0,0 0 0,0 1 0,0-1 0,0 0 0,0 0 0,-1 0 1,1 0-1,-1 1 0,-5 6-3495</inkml:trace>
  <inkml:trace contextRef="#ctx0" brushRef="#br0" timeOffset="-191.94">21 154 8020,'0'0'4994,"20"0"-4242,-7-2-159,4-2-449,3 2-80,-7-1-64,0 3-16,0 0-929,-6 0-672</inkml:trace>
  <inkml:trace contextRef="#ctx0" brushRef="#br0" timeOffset="211.1">253 154 1953,'0'0'12101,"-16"15"-12021,6 4 161,3 0-129,-3-2-64,3-2 64,1-4-112,2-1-64,1-4-689</inkml:trace>
  <inkml:trace contextRef="#ctx0" brushRef="#br0" timeOffset="435.47">164 162 9108,'0'0'5074,"23"24"-4801,-10-12-161,-3-5-112,3 1-176,1-6-785,-1-2-1152,0 0-1296</inkml:trace>
  <inkml:trace contextRef="#ctx0" brushRef="#br0" timeOffset="646.6">376 49 3298,'0'0'11429,"0"19"-11093,0 0 496,0 4-239,0 0-193,0-4-208,0 2-128,0-4-32,0-4-32,0-2-144,0-3-1233,0-4-1072</inkml:trace>
  <inkml:trace contextRef="#ctx0" brushRef="#br0" timeOffset="850.07">286 150 9973,'0'0'4866,"27"-2"-4690,-4 0-112,4-1-64,-4 3-592,0-2-1057,-3 0-1793,-10 2-2256</inkml:trace>
  <inkml:trace contextRef="#ctx0" brushRef="#br0" timeOffset="1180.19">462 129 7363,'0'0'6747,"5"5"-6288,1 2-366,-1 0 0,0 1-1,0-1 1,0 1-1,-1 0 1,5 12-1,-8-18-62,0 1-1,0-1 0,0 1 0,0-1 1,0 1-1,-1 0 0,1-1 1,-1 1-1,0 0 0,0 0 0,0-1 1,0 1-1,0 0 0,0-1 0,-1 1 1,1 0-1,-1-1 0,0 1 0,0 0 1,0-1-1,0 1 0,0-1 1,-1 0-1,1 1 0,-1-1 0,1 0 1,-1 0-1,0 0 0,-2 2 0,3-3 16,0 0-1,1-1 1,-1 1-1,0-1 1,0 1-1,0-1 1,0 1-1,1-1 1,-1 0-1,0 1 1,0-1-1,0 0 1,0 0-1,0 0 1,0 0-1,0 1 1,0-1-1,0 0 1,0-1-1,0 1 1,0 0-1,0 0 1,0 0-1,0-1 1,0 1-1,1 0 1,-1-1-1,0 1 1,0-1-1,0 1 1,0-1-1,1 1 1,-1-1-1,0 0 1,0 1-1,1-1 1,-1 0-1,1 1 1,-1-1-1,1 0 1,-1 0-1,1 0 1,-1 0-1,1 1 1,-1-1-1,1 0 1,0 0-1,0 0 1,0 0-1,-1 0 1,1 0-1,0-1 1,0-1-153,-1 0-1,0 1 1,1-1 0,0 1 0,0-1 0,0 0 0,0 1 0,0-1 0,0 0 0,1 1-1,-1-1 1,1 1 0,0-1 0,0 1 0,0-1 0,0 1 0,0-1 0,3-3 0,4 0-772,0 1 1,0 0-1,1 0 1,0 0-1,0 1 1,11-3-1,-9 3-898,15-6-2877</inkml:trace>
  <inkml:trace contextRef="#ctx0" brushRef="#br0" timeOffset="1908.43">661 122 6531,'0'0'7038,"-12"4"-6200,-36 15-171,45-17-602,1 0 1,-1 0 0,0 1-1,1-1 1,0 1-1,-1-1 1,1 1 0,0 0-1,0 0 1,1 0 0,-1 0-1,0 0 1,1 0 0,0 0-1,0 1 1,0-1 0,0 0-1,0 1 1,1-1 0,0 1-1,-1-1 1,1 1 0,0-1-1,1 1 1,-1-1-1,1 0 1,1 6 0,2-8-177,0 0 0,0-1 0,0 1 0,1-1 0,-1 0 0,0 0 0,1 0 0,-1 0 0,0-1 0,0 0 0,8-2 0,-9 1 61,0 1 0,-1 0 0,1-1-1,-1 0 1,1 0 0,-1 0-1,0 0 1,1 0 0,-1 0-1,0 0 1,-1-1 0,1 1-1,0-1 1,-1 1 0,1-1 0,-1 0-1,0 1 1,0-1 0,0 0-1,1-3 1,1 4 52,0 1 0,1 0 0,0 0 0,-1 0 0,1 0 0,-1 0 0,1 1 0,0 0 0,-1-1 0,1 1 0,4 1 0,4-1-186,10-8-579,-19 6 667,0 1 0,1 0 0,-1-1 0,0 2 0,1-1 0,-1 0 0,1 0 0,3 1-1,-6 0 274,-14 13 610,9-8-663,0-1 1,1 1 0,0 0 0,0 0 0,0 0 0,1 0 0,0 1-1,0-1 1,0 1 0,0-1 0,1 1 0,0 0 0,0-1 0,0 7-1,2-11-128,-1-1-1,1 1 0,-1-1 0,1 1 0,-1-1 0,1 0 0,-1 1 0,1-1 0,-1 0 0,1 1 0,-1-1 0,1 0 0,-1 0 0,1 1 0,0-1 0,-1 0 0,1 0 0,-1 0 0,1 0 0,0 0 1,-1 0-1,1 0 0,0 0 0,-1 0 0,1 0 0,-1 0 0,1 0 0,0-1 0,-1 1 0,1 0 0,0-1 0,25-8-466,-19 4 248,1-1 0,-1 0 0,-1 0 0,1-1 0,-1 0 0,0 0 0,0-1 0,-1 1-1,0-1 1,-1 0 0,1-1 0,-1 1 0,2-10 0,-1 0 512,0 0 0,-2-1 0,0 1-1,-1-1 1,-1-30 1355,-4 73-627,-3 33-854,2 88 1,4-121-294,4 4-1101,8-16-2775,-5-10-1196</inkml:trace>
  <inkml:trace contextRef="#ctx0" brushRef="#br0" timeOffset="2127.09">830 148 9716,'0'0'5603,"57"-21"-5219,-27 10-160,6-1-112,4 1-112,-4-4-16,-2 2-144,-8 5-544,-13 0-1585,-6 5-2017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3:24.24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93 4994,'0'0'12902,"0"-1"-12736,1-1 0,-1 1 0,0 0 0,0 0-1,1 0 1,-1 0 0,1 0 0,-1 0 0,1 0 0,-1 0-1,1 0 1,-1 0 0,1 1 0,0-1 0,0 0-1,-1 0 1,1 0 0,1 0 0,18-5-66,-11 2-82,0 1 1,1 0-1,-1 1 1,1 0 0,-1 0-1,1 1 1,0 0-1,0 1 1,16 2-1,-25-2-22,0 1 0,0 0 0,0-1 0,0 1-1,0 0 1,-1 0 0,1 0 0,0 0 0,0 0 0,-1 0-1,1 0 1,-1 0 0,1 0 0,-1 0 0,1 0-1,-1 0 1,1 1 0,-1-1 0,0 0 0,0 0-1,0 0 1,0 0 0,0 1 0,0-1 0,0 0-1,0 0 1,0 0 0,0 1 0,-1-1 0,1 0-1,-1 1 1,-13 37 24,-52 39-130,66-78 50,-1 1 0,1-1 0,0 1 0,0-1 0,0 1 0,-1-1 0,1 1 0,0-1 0,0 1 0,0 0 0,0-1 0,0 1 0,0-1 0,0 1 0,0-1 0,0 1 0,1 0 0,-1-1 0,0 1 0,0-1 0,0 1 0,1-1 0,-1 1 0,0-1 0,0 1 0,1-1-1,-1 1 1,1-1 0,-1 0 0,0 1 0,1-1 0,0 1 0,19 16 68,-12-10-214,-7-6 188,0 0 0,1 1 1,-1-1-1,0 0 1,0 0-1,0 1 0,0-1 1,-1 1-1,1-1 1,0 0-1,0 1 0,-1 0 1,1-1-1,-1 1 1,0-1-1,1 1 0,-1 0 1,0-1-1,0 1 1,0 3-1,-1-4 29,1 0 0,-1 0 0,0 0 0,0 0 0,1 0 0,-1 0 0,0 0-1,0 0 1,0-1 0,0 1 0,0 0 0,0 0 0,0-1 0,-1 1 0,1-1 0,0 1 0,0-1 0,0 1 0,-1-1 0,-1 1 0,-10 1 96,-1-1 0,0 0 0,-26-1 1,25-1-363,14 1-852</inkml:trace>
  <inkml:trace contextRef="#ctx0" brushRef="#br0" timeOffset="1122.28">332 178 8500,'0'0'6133,"-4"-1"-5698,2 1-361,0 0-1,0-1 1,1 1 0,-1 0-1,0 0 1,0 1-1,0-1 1,0 0 0,0 1-1,0-1 1,0 1-1,0 0 1,1-1 0,-1 1-1,0 0 1,0 0-1,1 0 1,-3 2-1,0 1 147,1-1-1,-1 1 1,1 0-1,0 0 0,0 1 1,0-1-1,-2 6 1,2-4-129,0 0 1,0 1-1,1-1 0,0 0 1,0 1-1,1-1 1,-1 1-1,2-1 0,-1 1 1,1 0-1,0-1 1,0 1-1,0 0 1,3 10-1,-1-16-148,0 0 0,0 1 0,0-1 1,0 0-1,0-1 0,0 1 0,0 0 0,1 0 0,-1-1 0,0 0 1,1 1-1,-1-1 0,0 0 0,0 0 0,1 0 0,1-1 1,43-3-1163,-36-2 1039,-1 0 0,1 0 0,-1-1 0,0 0 0,-1-1 0,0 0 0,0 0 1,0-1-1,-1 0 0,-1-1 0,0 0 0,0 0 0,-1-1 0,0 1 0,0-1 0,-1-1 0,3-11 0,-3-30 461,-5 52-206,1-1 1,-1 1 0,0-1-1,0 1 1,0 0 0,0-1-1,0 1 1,0-1 0,0 1-1,-1-1 1,1 1 0,0-1-1,-1 1 1,1 0 0,-1-1-1,1 1 1,-1 0 0,0-1-1,0 1 1,0 0 0,1 0-1,-1 0 1,0 0 0,0 0-1,-1 0 1,1 0 0,0 0-1,0 0 1,-2-1 0,1 4-57,1 0 0,0 0 0,0 0 0,0 0 0,0 1 0,0-1 0,0 0 0,0 0 0,1 1 0,-1-1 0,1 0 0,-1 1 0,1-1 0,0 1 0,0-1 0,1 3 0,-2 2 15,-4 38 145,1 78 0,34-142-750,-28 17 576,1 0 0,-1 0 0,1-1 0,-1 1 0,1 1-1,0-1 1,0 0 0,-1 1 0,1-1 0,0 1 0,0 0 0,4-1 0,-5 3 3,-1-1 0,1 1 0,-1 0-1,0-1 1,1 1 0,-1 0 0,0 0 0,0 0-1,1 0 1,-1 0 0,0 1 0,0-1-1,0 0 1,-1 0 0,1 1 0,0-1 0,0 0-1,-1 1 1,1-1 0,-1 1 0,1-1 0,-1 1-1,1-1 1,-1 1 0,0-1 0,0 4 0,1-2 25,1 1 1,0 0-1,-1-1 1,1 0-1,0 1 1,0-1-1,1 0 1,-1 0-1,1 0 1,3 3-1,-6-5-28,1-1 0,-1 1-1,1-1 1,-1 0-1,1 1 1,-1-1-1,1 0 1,0 1-1,-1-1 1,1 0-1,0 1 1,-1-1 0,1 0-1,0 0 1,-1 0-1,1 0 1,0 0-1,0 0 1,-1 0-1,1 0 1,0 0-1,1 0 1,-1-1 10,0 0 1,-1 1-1,1-1 1,0 0-1,0 0 0,-1 0 1,1 0-1,0 0 1,-1 0-1,1 0 1,-1 0-1,1 0 0,-1 0 1,1 0-1,-1 0 1,0 0-1,0 0 0,1 0 1,-1-2-1,5-16-532,4 17-3097,-7 3 3330,0-1 0,0 0 0,0 0 0,0 0 0,0 0 0,0 0 0,1-1 0,-1 1 0,0-1 0,0 1 0,0-1 0,0 0 0,3-1-1,-4 1 460,-1 1-1,1-1 0,0 1 0,0-1 0,0 1 0,0 0 0,0-1 0,0 1 0,0 0 0,0 0 0,0 0 0,0 0 0,0 0 0,0 0 0,1 0 0,-1 0 0,0 0 0,0 0 0,0 0 0,0 1 0,0-1 0,0 0 0,0 1 0,0-1 0,1 1 0,7 12 2125,-5-2-5342,-3-7-497</inkml:trace>
  <inkml:trace contextRef="#ctx0" brushRef="#br0" timeOffset="2582.59">923 316 9556,'0'0'4634,"10"-12"-3582,-2 5-917,-2 0 94,1 0 0,-1 0 1,0 0-1,0-1 0,-1 1 1,0-1-1,0-1 0,-1 1 0,0-1 1,-1 0-1,5-15 0,-6 5 65,0-1 0,-1-31 0,-1 45-390,-1 0 0,1 0 0,-1 1 0,-1-1-1,1 0 1,-1 0 0,0 1 0,0-1 0,-1 1 0,1-1-1,-1 1 1,-6-9 0,8 14 67,1-1 0,-1 0-1,1 1 1,-1-1 0,1 0 0,-1 1 0,1-1-1,-1 1 1,1-1 0,-1 1 0,0-1 0,1 1-1,-1-1 1,0 1 0,1 0 0,-1-1-1,0 1 1,0 0 0,1 0 0,-1 0 0,0-1-1,0 1 1,0 0 0,1 0 0,-1 0-1,0 0 1,0 0 0,1 0 0,-3 1 0,2 0 15,0 0 1,0 0-1,0 0 1,0 0-1,0 0 0,0 0 1,0 1-1,1-1 1,-1 0-1,0 1 1,1-1-1,-1 0 1,1 1-1,-1 2 1,-8 57 239,9-56-253,0-2 76,-3 25 428,2 1 0,3 34 1,-1-57-422,-1 1 1,1-1 0,0 0-1,1 0 1,0 0-1,-1 0 1,2 0 0,-1 0-1,1 0 1,0 0 0,0-1-1,1 0 1,-1 1 0,1-1-1,0-1 1,7 7 0,-8-9-37,1 0 0,-1 0 0,1 0 0,0-1 0,0 1 0,-1-1 0,1 0 0,0 0 0,0-1 0,0 1 0,0-1 0,0 0 0,0 0 0,0 0 0,0-1 0,0 1 0,0-1 0,0 0 0,0 0 0,6-3 0,-7 3-1,0 0 0,0 0 1,0 0-1,0-1 0,-1 0 0,1 1 0,0-1 0,-1 0 0,1 0 0,-1 0 1,0-1-1,0 1 0,1-1 0,-2 1 0,1-1 0,0 1 0,0-1 0,-1 0 0,0 0 1,1 0-1,-1 0 0,0 0 0,-1 0 0,1 0 0,0-6 0,-7-24-65,6 32 42,0 1 0,0-1-1,-1 1 1,1-1 0,0 1 0,-1-1-1,1 1 1,-1-1 0,1 1-1,0 0 1,-1-1 0,1 1-1,-1-1 1,1 1 0,-1 0-1,0-1 1,1 1 0,-1 0 0,1 0-1,-1-1 1,1 1 0,-1 0-1,0 0 1,1 0 0,-1 0-1,0 0 1,1 0 0,-1 0-1,1 0 1,-1 0 0,0 0 0,1 0-1,-1 0 1,1 1 0,-1-1-1,0 0 1,1 0 0,-1 1-1,1-1 1,-1 0 0,1 1-1,-1-1 1,1 0 0,-1 1 0,1-1-1,-1 1 1,1-1 0,0 1-1,-1-1 1,1 1 0,0-1-1,-1 1 1,1-1 0,0 2-1,-3 2-6,0 0 0,1 1 0,0 0 0,0-1 0,0 1 0,1 0-1,-1 0 1,1 0 0,0 0 0,1 0 0,-1 0 0,1 0 0,0 0-1,0 1 1,1-1 0,2 9 0,-2-13-16,0 0 0,0 0 0,0 0 0,0 0 0,0 0-1,0 0 1,0 0 0,1-1 0,-1 1 0,0-1 0,1 1 0,-1-1 0,0 1 0,1-1 0,-1 1 0,1-1-1,-1 0 1,1 0 0,-1 0 0,0 0 0,1 0 0,-1 0 0,1 0 0,-1-1 0,1 1 0,-1 0-1,2-2 1,38-13-505,-30 7 535,1-1 1,-1 0-1,-1-1 1,1 0-1,-2-1 0,0 0 1,0-1-1,-1 0 1,0 0-1,-1 0 1,0-1-1,-1 0 0,-1-1 1,0 1-1,-1-1 1,0 0-1,-1 0 1,0 0-1,-2 0 0,1-27 833,-2 54-902,-1 15 117,-2-1 1,-7 32 0,-2 12 225,-12 278 1561,24-347-1841,0-1 1,0 0-1,0 0 1,0 0-1,0 1 1,0-1-1,1 0 1,-1 0-1,0 0 1,1 0-1,-1 1 1,1-1-1,-1 0 0,1 0 1,-1 0-1,1 0 1,1 1-1,-2-1-5,1-1 0,0 0-1,-1 1 1,1-1 0,-1 0 0,1 0-1,0 0 1,-1 1 0,1-1-1,0 0 1,-1 0 0,1 0-1,0 0 1,-1 0 0,1 0-1,0 0 1,-1 0 0,1-1 0,-1 1-1,1 0 1,0 0 0,0-1-1,2 0 2,0-1-1,0 0 0,-1 1 1,1-1-1,-1 0 1,0 0-1,1-1 0,-1 1 1,0 0-1,0-1 0,2-3 1,-1 1 11,0 0 1,-1 0-1,0-1 1,0 1-1,0-1 0,0 1 1,-1-1-1,0 1 1,0-1-1,-1 0 1,1 0-1,-1 0 1,-1 1-1,1-1 0,-1 0 1,0 0-1,0 1 1,0-1-1,-1 1 1,0-1-1,0 1 1,-1-1-1,1 1 0,-1 0 1,0 0-1,0 1 1,-1-1-1,0 0 1,1 1-1,-2 0 1,1 0-1,0 0 0,-1 1 1,1-1-1,-1 1 1,0 0-1,0 1 1,-10-5-1,20 8-257,0-1 0,-1 0-1,1-1 1,0 1 0,-1-1 0,1 0 0,-1 0-1,1-1 1,-1 1 0,1-1 0,-1 0 0,0 0-1,6-4 1,62-39-953,-62 39 1217,-1-1 0,0 0 1,-1-1-1,0 0 0,0-1 1,-1 1-1,0-1 1,0-1-1,-1 1 0,0-1 1,-1 0-1,0 0 0,-1-1 1,0 0-1,-1 1 1,0-1-1,0-1 0,-1 1 1,-1 0-1,0 0 0,0-1 1,-1-11-1,0 10 150,-1-28 801,1 39-852,0 1-1,0-1 1,-1 0 0,1 1-1,0-1 1,-1 0 0,0 1-1,1-1 1,-1 0 0,0 1-1,0-1 1,0 1 0,0-1-1,0 1 1,0 0 0,0-1 0,0 1-1,-3-2 1,4 3-97,0 0 0,-1 0 0,1 0 1,0 0-1,-1 0 0,1 0 0,0 0 0,-1 0 1,1 0-1,-1 0 0,1 0 0,0 0 0,-1 1 1,1-1-1,0 0 0,-1 0 0,1 0 0,0 0 1,-1 1-1,1-1 0,0 0 0,0 0 0,-1 1 0,1-1 1,0 0-1,0 0 0,-1 1 0,1-1 0,0 0 1,0 1-1,0-1 0,-1 0 0,1 1 0,0-1 1,0 0-1,0 1 0,0-1 0,0 0 0,0 1 1,0-1-1,0 1 0,0-1 0,0 0 0,0 1 1,-3 20 460,3-19-464,-1 166 184,2-90-132,5-31 290,3-23-1475,-9-24 876,0 1 0,1 0-1,-1-1 1,1 1 0,-1 0 0,1-1-1,-1 1 1,1-1 0,0 1-1,-1-1 1,1 1 0,0-1 0,-1 0-1,1 1 1,0-1 0,-1 0-1,1 1 1,0-1 0,0 0 0,-1 0-1,3 1 1,3-1-4875</inkml:trace>
  <inkml:trace contextRef="#ctx0" brushRef="#br0" timeOffset="2786.74">1387 197 14150,'0'0'7060,"-6"-8"-7156,26 4-144,9 2 15,5 0-1023,2 1-1425,-9 1-1553</inkml:trace>
  <inkml:trace contextRef="#ctx0" brushRef="#br0" timeOffset="3065.72">1706 248 7171,'0'0'13249,"-12"4"-12267,27-4-1006,-1-1 0,1 0 0,24-6 1,-4-5-6944,-28 10 1447</inkml:trace>
  <inkml:trace contextRef="#ctx0" brushRef="#br0" timeOffset="3299.99">1739 290 10773,'0'0'7924,"-13"13"-7508,26-13-208,7 0-160,0 0-48,0-9-881,6-3-671,-6-1-385,3-2-2065,-3 0-1569</inkml:trace>
  <inkml:trace contextRef="#ctx0" brushRef="#br0" timeOffset="3693.24">1845 57 4690,'0'0'17960,"-7"-1"-17543,-22-3-161,22 3-192,13 13-283,1-5 145,1 0-1,0 0 1,0-1-1,0 0 1,1 0 0,0-1-1,0 0 1,1-1 0,-1 0-1,1 0 1,0-1 0,19 3-1,-16-3-49,-1 1 0,1 0-1,-1 0 1,0 1 0,0 1 0,-1 0-1,19 13 1,-29-18 140,1 1 0,-1-1 0,0 1-1,1-1 1,-1 1 0,0 0 0,0 0 0,0 0 0,0 0 0,0 0-1,0 0 1,-1 0 0,1 0 0,-1 0 0,1 0 0,-1 0-1,0 0 1,0 0 0,0 1 0,0-1 0,0 0 0,0 0 0,0 0-1,-1 0 1,1 0 0,-1 0 0,0 0 0,0 0 0,1 0-1,-1 0 1,-1 0 0,1 0 0,0 0 0,0-1 0,-1 1 0,1 0-1,-1-1 1,-1 3 0,-9 8 173,0-1 1,-1 1-1,-24 15 1,27-20-248,-36 31 224,1-2-944,14-16-3431,14-11-4835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4:03.54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219 31 4018,'0'0'9770,"-3"-30"-3544,-71 188-5955,-25 49-165,92-193-69,-2-1 0,-17 25 1,25-38-6,1-4-38,0 0 0,1 0 0,-1 0 0,0 0 0,1 0 0,0 0 0,0 0 0,1 0 0,-1 0 0,1 0-1,-1 0 1,5-5 0,2-8 7,14-58-55,-11 36-57,24-56-1,-30 84 99,0 2 1,0-1-1,1 0 0,0 1 1,0 0-1,1 1 1,1 0-1,-1 0 0,1 0 1,13-9-1,-19 16 9,0-1 0,0 0 1,0 1-1,0-1 0,0 1 0,0 0 0,1 0 0,-1 0 0,0 0 1,1 0-1,-1 0 0,1 1 0,-1-1 0,1 1 0,-1 0 1,1 0-1,-1-1 0,1 2 0,0-1 0,-1 0 0,1 0 0,-1 1 1,1 0-1,-1-1 0,0 1 0,1 0 0,-1 0 0,1 0 0,-1 1 1,0-1-1,0 0 0,0 1 0,0 0 0,0-1 0,0 1 0,0 0 1,-1 0-1,1 0 0,-1 0 0,1 0 0,-1 0 0,0 1 0,0-1 1,2 5-1,12 27 91,-2 0 0,-2 1 0,-1 0 0,-2 1 0,-1 0 0,-1 0 0,0 53 0,-3-87-2252</inkml:trace>
  <inkml:trace contextRef="#ctx0" brushRef="#br0" timeOffset="438.63">113 210 5378,'0'0'7337,"-4"-2"-6222,203-4 3221,-133 0-2720,-65 6-1576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4:04.65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170 173 7075,'0'0'7217,"0"-9"-6491,0-3-741,0 5 398,1 1-1,-2-1 1,1 0-1,-1 0 1,0 0-1,-3-11 1,3 15-280,0 1 0,-1 0 0,1-1 1,-1 1-1,1 0 0,-1 0 0,1 0 0,-1 0 0,0 0 1,0 0-1,0 0 0,0 1 0,0-1 0,-1 1 0,1 0 0,0-1 1,-1 1-1,1 0 0,-1 0 0,1 1 0,-1-1 0,1 0 1,-1 1-1,-3-1 0,4 1-92,0 0 1,0 0-1,-1 0 0,1 0 1,0 1-1,0-1 0,0 0 1,0 1-1,0 0 0,-1-1 0,1 1 1,0 0-1,1 0 0,-1 0 1,0 0-1,0 1 0,0-1 1,1 0-1,-3 3 0,-1 1-3,1 0-1,0 0 1,0 0-1,1 1 1,-1-1-1,-3 10 0,0 1 16,2 0-1,0 0 0,0 0 0,-3 25 0,7-33-26,-2 15 0,1 0 1,1 1-1,2 22 1,0-43 16,0 0 0,1 0 1,-1-1-1,1 1 0,-1 0 1,1-1-1,0 0 0,0 1 1,0-1-1,0 0 1,1 0-1,-1 0 0,0 0 1,1 0-1,0-1 0,-1 1 1,1-1-1,0 0 0,0 1 1,-1-1-1,1-1 0,0 1 1,0 0-1,0-1 0,0 1 1,0-1-1,0 0 0,0 0 1,0 0-1,1 0 0,-1-1 1,0 1-1,-1-1 0,7-2 1,12-19 132,-15 12-4678,-6 5-110</inkml:trace>
  <inkml:trace contextRef="#ctx0" brushRef="#br0" timeOffset="729.05">624 64 10453,'0'0'6072,"-4"-8"-5552,2 3-426,-1 0 0,0 0-1,0 0 1,0 1 0,0 0 0,-1-1-1,-4-3 1,6 6-44,0 1 0,0-1 0,0 1 0,0 0 0,-1-1 0,1 1 0,0 0 0,0 0 0,-1 1 0,1-1 0,-1 0 0,1 1 0,-1 0 0,1-1 0,0 1 0,-1 0 0,1 0 0,-1 0 0,1 1 0,-1-1 0,1 1 0,-1-1 0,-2 2 0,2 0-38,0 0 0,0 0 0,0 0-1,1 0 1,-1 0 0,1 1 0,0-1 0,-1 1-1,1 0 1,0 0 0,1-1 0,-1 1-1,-2 5 1,-18 44 86,22-51-94,-7 26 2,1 1-1,1 0 1,2 0 0,0 0 0,2 0-1,1 0 1,5 38 0,-4-63-1,0-1 0,-1 1 1,1-1-1,0 1 0,0-1 1,0 1-1,0-1 0,0 0 1,1 1-1,-1-1 0,1 0 1,0 0-1,-1 0 0,1 0 1,0-1-1,0 1 1,0 0-1,1-1 0,-1 1 1,0-1-1,0 0 0,1 1 1,-1-1-1,1-1 0,-1 1 1,1 0-1,-1 0 0,1-1 1,0 0-1,-1 1 1,1-1-1,0 0 0,-1 0 1,5-1-1,-1 1 30,0 0 1,-1-1-1,1 0 0,0 0 0,0 0 1,-1-1-1,1 0 0,-1 0 1,0 0-1,1 0 0,-1-1 1,0 0-1,0 0 0,-1-1 1,7-4-1,-8 0-1117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4:07.00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43 1 9364,'0'0'6433,"-3"40"-3179,-16 35-2050,15-63-1147,0 0 1,1 0-1,0 1 0,0 0 0,2 0 0,-1-1 1,2 1-1,0 0 0,0 0 0,3 15 0,-1-26-133,-1 0 0,1 0 0,0 0-1,0 0 1,0 0 0,0 0 0,0-1 0,0 1-1,0-1 1,0 1 0,1-1 0,-1 0-1,1 0 1,-1 0 0,1 0 0,-1 0 0,1-1-1,-1 1 1,1-1 0,0 0 0,-1 0 0,1 0-1,4 0 1,-1 0-521,0 1-1,0-1 1,0-1-1,0 1 1,0-1-1,1 0 1,-2-1 0,1 1-1,8-4 1,-3-4-3285,-4 1-643</inkml:trace>
  <inkml:trace contextRef="#ctx0" brushRef="#br0" timeOffset="217.77">89 211 5539,'0'0'10148,"-7"-7"-9892,17 5-64,4 0-48,2-2 33,1 0-33,3-3-128,0-1 0,0-1-16,-1 1-865,-5-1-63,-4-1-1633,-7 3-2386</inkml:trace>
  <inkml:trace contextRef="#ctx0" brushRef="#br0" timeOffset="449.87">73 56 5635,'0'0'10532,"33"-19"-10372,-10 17 17,-3 0-145,3 2-32,1 0-32,-1 0-625,-3 4-463,3 7-1794,0-3-2768</inkml:trace>
  <inkml:trace contextRef="#ctx0" brushRef="#br0" timeOffset="692.93">527 105 12582,'0'0'7283,"-46"21"-7075,33-8-16,-7 4 0,3 0-96,1-1-16,-1-1-80,0 2-80,4-4-544,0-2-720,6-5-1474,1-2-1616</inkml:trace>
  <inkml:trace contextRef="#ctx0" brushRef="#br0" timeOffset="962.82">341 111 8308,'0'0'10036,"33"36"-9299,-23-19-145,0 4-64,0-2-368,0-4-48,4 2-112,-5-4-224,5-3-544,-1-3-1217,0-5-928,4-2-1922,-1 0-2912</inkml:trace>
  <inkml:trace contextRef="#ctx0" brushRef="#br0" timeOffset="1152.75">577 67 7555,'0'0'10936,"1"-10"-9943,1 17-762,-1 0 1,1 0 0,-1-1 0,0 1 0,-1 0 0,0 0 0,0 0 0,-1 8-1,1-3-106,0-9-170,-5 86 586,-10-32-4820,8-43-395</inkml:trace>
  <inkml:trace contextRef="#ctx0" brushRef="#br0" timeOffset="2144.5">504 205 11541,'0'0'6302,"11"-4"-5918,1-1-278,0 1-1,0 0 1,0 1 0,1 0 0,-1 1-1,1 0 1,14 1 0,-17 1-69,1 0 0,0 0 0,0 1 0,-1 1 0,1 0 0,12 4 0,-21-5-46,1 0 1,0 0-1,-1 1 1,1-1-1,-1 1 1,1-1-1,-1 1 1,0 0-1,0 0 1,0 0 0,0 0-1,0 1 1,0-1-1,0 0 1,-1 1-1,1-1 1,-1 1-1,0 0 1,0-1-1,0 1 1,0 0-1,0 0 1,-1 0-1,1-1 1,-1 1-1,0 0 1,1 0 0,-2 4-1,0-4 15,-1 0-1,0 0 0,0 0 1,0 0-1,0 0 1,-1 0-1,1-1 1,-1 1-1,0-1 0,1 0 1,-1 1-1,0-1 1,-1-1-1,1 1 1,0 0-1,0-1 0,-1 1 1,1-1-1,-1 0 1,1 0-1,-1-1 1,1 1-1,-1-1 0,0 0 1,1 1-1,-1-2 1,-6 0-1,9 1-5,0-1 1,1 0-1,-1 1 0,1-1 0,-1 0 0,1 1 1,-1-1-1,1 0 0,-1 0 0,1 0 1,0 1-1,0-1 0,-1 0 0,1 0 1,0 0-1,0 0 0,0 0 0,0 0 0,0 1 1,0-1-1,0 0 0,0 0 0,0 0 1,0 0-1,0 0 0,1 0 0,-1 1 0,0-1 1,1 0-1,-1 0 0,1 0 0,-1 1 1,1-2-1,19-23-568,4 13 82,0 1-1,0 1 1,1 2 0,1 0 0,34-5-1,-38 8 270,-31 8 632,0 0 1,1 0-1,0 1 0,0 0 1,0 0-1,-12 9 0,16-11-385,1 1 0,-1 0 0,1 0 0,0 0 0,0 0 0,0 0 0,0 0 0,1 1 0,-1-1 0,1 1-1,0 0 1,0 0 0,0 0 0,1 0 0,-1 0 0,1 0 0,0 1 0,0-1 0,0 6 0,3-9-288,0-1 1,-1 1-1,1-1 1,0 0-1,0 0 0,0 1 1,0-2-1,0 1 1,0 0-1,0 0 1,-1-1-1,4 0 1,1-2-346,1-1 1,-1 1-1,0-1 1,0-1-1,-1 1 1,1-1-1,-1 0 1,0 0-1,0-1 1,-1 1-1,7-11 1,-21 45 9069,7 4-6372,3-32-2120,0 0 0,0 1 0,1-1 0,-1 0 0,0 1 0,0-1 0,1 0 0,-1 0-1,1 1 1,-1-1 0,1 0 0,0 0 0,-1 0 0,1 0 0,0 1 0,0-1 0,0 0-1,0 0 1,0-1 0,0 1 0,0 0 0,0 0 0,0 0 0,0-1 0,0 1 0,1-1 0,-1 1-1,0-1 1,0 1 0,1-1 0,-1 0 0,0 1 0,1-1 0,-1 0 0,0 0 0,1 0 0,-1 0-1,0 0 1,1 0 0,-1-1 0,0 1 0,1 0 0,-1-1 0,0 1 0,0-1 0,2 0-1,1-1-17,1 0 0,-1 0-1,0 0 1,0 0 0,-1-1-1,1 0 1,0 0 0,-1 0-1,1 0 1,-1 0 0,0-1-1,0 1 1,-1-1 0,1 0-1,-1 0 1,3-6 0,1-3 81,0 0 1,-1 0-1,0 0 1,2-15-1,-3 4 5,-1 1 0,-2-1 0,-1-29 0,0 24 538,0 30-543,0-1 1,-1 0 0,1 0 0,0 0 0,0 0 0,0 1-1,-1-1 1,1 0 0,0 0 0,0 0 0,0 0 0,-1 0 0,1 0-1,0 0 1,0 0 0,-1 0 0,1 0 0,0 0 0,0 0-1,-1 0 1,1 0 0,0 0 0,0 0 0,-1 0 0,1 0-1,0 0 1,0 0 0,0 0 0,-1 0 0,1 0 0,0 0-1,0 0 1,0 0 0,-1-1 0,1 1 0,0 0 0,0 0 0,0 0-1,-1 0 1,1-1 0,0 1 0,0 0 0,0 0 0,0 0-1,0-1 1,0 1 0,-1 0 0,1 0 0,0-1 0,0 1-1,0 0 1,0 0 0,0 0 0,0-1 0,0 1 0,0 0 0,0 0-1,0-1 1,0 1 0,0 0 0,0 0 0,0-1 0,0 1-1,0 0 1,1 0 0,-1-1 0,0 1 0,-11 16 398,3 13-351,1 0-1,2 0 1,1 1-1,0 32 0,2 16-7920,2-71 506</inkml:trace>
  <inkml:trace contextRef="#ctx0" brushRef="#br0" timeOffset="2333.39">902 164 9957,'0'0'6370,"106"-27"-6289,-69 24-81,6-1-801,-10 2-1792,0 0-2625</inkml:trace>
  <inkml:trace contextRef="#ctx0" brushRef="#br0" timeOffset="2877.84">1513 99 10613,'0'0'8241,"-10"-10"-7569,-29-30 110,38 38-737,0 1 1,-1 0-1,1-1 0,0 1 1,0 0-1,-1 0 0,1 0 1,0 0-1,-1 0 0,1 1 1,-1-1-1,1 0 0,-1 1 1,1-1-1,-1 1 0,0-1 1,1 1-1,-1 0 0,0-1 1,1 1-1,-1 0 0,0 0 0,1 0 1,-1 1-1,0-1 0,1 0 1,-1 1-1,0-1 0,1 1 1,-1-1-1,1 1 0,-1 0 1,-2 1-1,2 0-43,0 1 0,-1-1-1,2 1 1,-1-1 0,0 1-1,0 0 1,1 0 0,-1 0 0,1 0-1,0 0 1,0 0 0,-1 6-1,1-2-207,0 0 0,1-1 0,0 1 0,1 0 0,-1 0 0,1 0 0,1 0 0,-1-1 0,1 1 0,0 0 0,0-1 0,1 0-1,0 1 1,0-1 0,1 0 0,0-1 0,0 1 0,7 8 0,3 5-1054,-14-18 1222,1 0 0,0-1 0,0 1 0,-1 0 0,1 0 0,-1 0 0,1 0 0,-1 0 0,1 0 1,-1 0-1,1 0 0,-1 0 0,0 0 0,0 0 0,1 0 0,-1 0 0,0 0 0,0 0 0,0 0 0,0 0 0,0 0 1,0 0-1,-1 0 0,1 0 0,0 0 0,0 0 0,-1 0 0,0 1 0,0-1 125,0 0 0,0-1 0,0 1 0,0-1 0,0 1 0,0-1 0,0 1 0,-1-1 0,1 0 0,0 0 0,0 1 0,0-1 0,-1 0 0,1 0 0,0 0 0,0 0 0,-1-1 0,1 1 0,-2-1 0,-1 1-114,1-1-1,0 0 1,-1 0 0,1-1-1,0 1 1,0-1 0,0 0-1,0 1 1,0-1 0,-4-4 0,6 5-275,0 0 0,0 0 0,1 0 0,-1 0 0,0 0 0,0 0 0,0-1-1,1 1 1,-1 0 0,1 0 0,-1-1 0,1 1 0,-1 0 0,1-1 0,0 1 0,-1-2 0,1-5-6301</inkml:trace>
  <inkml:trace contextRef="#ctx0" brushRef="#br0" timeOffset="3267.75">1705 166 5410,'0'0'11376,"-4"-2"-10893,3 2-449,-1-1 0,1 1 0,0-1 0,0 1 0,0 0 0,0 0 0,0-1 0,-1 1 0,1 0 0,0 0 0,0 0 1,0 1-1,0-1 0,-1 0 0,1 0 0,0 1 0,0-1 0,0 0 0,0 1 0,0-1 0,0 1 0,0-1 0,0 1 0,0 0 0,-1 1 0,-1 0 57,1 1 1,0 0-1,0 0 0,1 0 1,-1 1-1,0-1 0,1 0 1,0 0-1,-2 7 0,2-7-49,0 1 0,0-1 0,0 1 0,1-1 0,-1 1 0,1 0 0,0-1 0,0 1 0,0 0-1,0-1 1,1 1 0,-1-1 0,1 1 0,0 0 0,0-1 0,2 5 0,-1-6-141,0 0 0,-1 0 0,1 0 0,0 0 0,1-1 0,-1 1 0,0-1 0,0 1 0,1-1 0,-1 0 0,1 0 0,-1 0 0,1 0 1,-1 0-1,1 0 0,0-1 0,0 1 0,-1-1 0,1 0 0,0 0 0,-1 0 0,4-1 0,0 2-449,-1-2 0,1 1 0,-1-1 0,0 0-1,1 0 1,-1 0 0,8-4 0,-9 3-272,0 0 1,0 0-1,-1 0 1,0-1-1,1 1 0,-1-1 1,0 0-1,0 0 0,0 0 1,3-6-1,2-4-3283</inkml:trace>
  <inkml:trace contextRef="#ctx0" brushRef="#br0" timeOffset="4378.16">1805 172 1889,'0'0'4922,"0"-12"-2884,-5-42 232,1 24 2070,3 19-1620,-13 68-2136,11-26-513,-7 96 485,43-148-1255,-22 12 168,10-9-143,38-23 1,-59 41 691,0 0 1,1 0-1,-1 0 1,0 0-1,1 0 0,-1 0 1,1 0-1,-1 0 1,0 0-1,1 0 1,-1 0-1,0 0 0,1 1 1,-1-1-1,0 0 1,1 0-1,-1 0 0,0 1 1,0-1-1,1 0 1,-1 0-1,0 1 0,0-1 1,1 0-1,-1 1 1,0-1-1,0 0 0,0 0 1,1 1-1,-1-1 1,0 1-1,0-1 1,0 0-1,0 1 0,0-1 1,0 0-1,0 1 1,0-1-1,0 0 0,0 1 1,0-1-1,0 0 1,0 1-1,0-1 0,0 1 1,0-1-1,0 21 709,0-19-665,0-1-74,0 0 0,0 0 0,-1 0-1,1 0 1,0 0 0,0 0 0,1 0 0,-1 0 0,0 0 0,0 0-1,0 0 1,1 0 0,-1 0 0,0 0 0,1 0 0,-1 0-1,1-1 1,-1 1 0,1 0 0,0 0 0,-1 0 0,1 0 0,0-1-1,-1 1 1,1 0 0,0-1 0,0 1 0,0-1 0,0 1-1,0-1 1,0 1 0,0-1 0,-1 1 0,1-1 0,0 0 0,0 0-1,0 1 1,0-1 0,1 0 0,-1 0 0,1 0 0,1-1-20,-1 1 0,0-1 1,0 1-1,0-1 0,1 0 1,-1 0-1,0 0 0,0 0 0,0-1 1,0 1-1,-1 0 0,1-1 1,0 1-1,-1-1 0,1 0 1,-1 1-1,1-1 0,1-2 1,-2 10 227,1 0 1,0 0 0,0-1 0,0 1-1,1-1 1,0 1 0,6 8 0,-6-12-297,0 0 0,-1-1 1,1 1-1,0-1 0,0 1 1,0-1-1,0 0 1,0-1-1,0 1 0,0 0 1,0-1-1,0 0 0,0 1 1,0-1-1,0-1 0,0 1 1,1 0-1,-1-1 0,3 0 1,-4 0 41,1 0 1,-1 1 0,0-1-1,-1 0 1,1 0-1,0-1 1,0 1-1,0 0 1,-1-1 0,1 1-1,0-1 1,-1 1-1,1-1 1,1-3-1,4-20 2294,-8 25-2196,0 0 0,0 0 0,1 1 1,-1-1-1,0 0 0,0 1 0,0-1 0,1 0 1,-1 1-1,0-1 0,0 1 0,1-1 1,-1 1-1,1 0 0,-1-1 0,0 1 0,1 0 1,-1-1-1,1 1 0,-1 0 0,1 0 0,0-1 1,-1 1-1,1 0 0,0 0 0,-1 1 1,13-2-5159,21-9 5400,-28 7-619,0 1 389,0-1 0,0 0 0,0 0 1,0 0-1,0 0 0,-1-1 1,1 1-1,-1-1 0,1-1 1,-1 1-1,0-1 0,-1 1 1,1-1-1,0 0 0,-1 0 0,0-1 1,0 1-1,2-6 0,-1 1 115,0-1-1,-2 0 0,1 0 0,-1 1 0,0-1 0,-1-1 0,0 1 1,-1-13-1,0 20-47,0 1 0,0-1 0,0 1 0,0-1 0,-1 1 0,1 0 0,-1-1 0,0 1 0,1-1 0,-1 1 0,-2-3 0,-2 7 1059,0 19-1010,-1 30 1,2 61 0,8-44-7510,-1-56-3573</inkml:trace>
  <inkml:trace contextRef="#ctx0" brushRef="#br0" timeOffset="6157.83">2130 134 8452,'0'0'9666,"-15"-7"-5422,35 15-4260,-3-1-32,0-1 0,0 0 0,0-1 0,1 0 0,33 3 0,-51-8 8,0 1 3,0-1-222,24 0-8497,-11 0 3682</inkml:trace>
  <inkml:trace contextRef="#ctx0" brushRef="#br0" timeOffset="7156.2">2488 137 7619,'0'0'6633,"-5"7"-6094,-4 9-93,1 1 1,0 0 0,1 0-1,1 0 1,0 1 0,-5 32 0,11-53 711,1-21-738,0-1-1,8-39 1,-7 57-459,2-7-179,0 0-1,1 1 1,11-23 0,-15 34 199,1-1 0,-1 0 0,1 1 0,0-1 0,0 1 0,0-1 0,0 1 0,0 0 0,0 0 0,1 0 0,-1 0 0,1 1 0,0-1-1,-1 1 1,1-1 0,0 1 0,0 0 0,0 0 0,0 0 0,0 0 0,0 1 0,0-1 0,4 1 0,-6 0 21,0 1 1,1 0-1,-1 0 0,0 0 1,0 0-1,0 0 0,1 0 1,-1 1-1,0-1 1,0 0-1,-1 0 0,1 1 1,0-1-1,0 1 0,-1-1 1,1 1-1,-1-1 0,1 1 1,-1-1-1,1 1 0,-1-1 1,0 1-1,0 0 0,0-1 1,0 1-1,0 2 1,-1 47 122,0-44-110,-2-1 0,1 1 0,-1-1 0,0 1 0,0-1 0,0 0 0,-1 0 0,-7 8 0,8-10-12,0 0 0,0 0 1,0 0-1,-1-1 1,0 0-1,0 1 0,1-1 1,-2-1-1,1 1 0,0-1 1,-1 1-1,1-1 0,-6 1 1,3-6-825,21 12 649,-13-7 189,8 8 42,-1 0 1,2-1-1,-1 0 0,1 0 0,19 11 1,-27-18-52,0-1-1,0 0 1,1 0 0,-1 0 0,0 0 0,1 0-1,-1-1 1,1 1 0,-1-1 0,1 0 0,0 0 0,-1 0-1,1 0 1,-1 0 0,1 0 0,-1 0 0,1-1-1,-1 0 1,1 1 0,-1-1 0,1 0 0,-1 0 0,0 0-1,0-1 1,1 1 0,-1 0 0,0-1 0,0 1-1,0-1 1,0 0 0,-1 0 0,1 0 0,0 0 0,-1 0-1,1 0 1,0-3 0,1 0 16,-1-1 0,1 1 0,-2-1 0,1 1 0,-1-1 0,1 0 0,-1 1 0,0-13 0,-1 18-19,0-1-1,0 1 1,0 0 0,0-1 0,1 1-1,-1-1 1,0 1 0,0 0 0,0-1-1,0 1 1,0-1 0,0 1 0,0 0-1,0-1 1,0 1 0,-1-1 0,1 1 0,0 0-1,0-1 1,0 1 0,0-1 0,0 1-1,-1 0 1,1-1 0,0 1 0,0 0-1,-1-1 1,1 1 0,0 0 0,-1 0-1,1-1 1,0 1 0,-1 0 0,0-1-1,-12 30 41,10-20-84,1 0 0,0 0 0,0-1-1,1 1 1,0 11 0,4-19-369,-1 0 0,0-1 0,1 0 0,-1 1 0,1-1 0,-1 0 0,0 0 0,1 0 0,-1 0 0,1-1 0,-1 1 0,3-1 0,11-9-2900,1-3-1755</inkml:trace>
  <inkml:trace contextRef="#ctx0" brushRef="#br0" timeOffset="7323.48">2730 154 6563,'0'0'12870,"-10"-21"-13799,10 25-1216,0 9-768,0 3-3618</inkml:trace>
  <inkml:trace contextRef="#ctx0" brushRef="#br0" timeOffset="8332.77">2760 257 10645,'0'0'5509,"-13"0"-4946,-42 5-144,52-4-392,0 0 0,0 1 0,1-1 1,-1 0-1,0 1 0,1 0 0,-1 0 0,1 0 1,0 0-1,0 0 0,0 0 0,0 0 0,0 1 1,0-1-1,0 1 0,1-1 0,-1 1 0,1 0 1,0-1-1,0 1 0,0 0 0,0 0 0,0 0 1,1 0-1,-1 0 0,1 0 0,0 0 0,0 0 0,0 0 1,0 4-1,1-6-55,0-1-1,-1 1 1,1 0 0,0-1 0,-1 1-1,1-1 1,0 1 0,0-1 0,-1 1-1,1-1 1,0 0 0,0 1 0,0-1 0,0 0-1,0 0 1,0 0 0,-1 1 0,1-1-1,0 0 1,0 0 0,0 0 0,0-1-1,0 1 1,0 0 0,0 0 0,0 0-1,-1-1 1,1 1 0,0 0 0,0-1-1,1 0 1,30-9-752,-29 8 798,-1 0 0,1 0-1,-1 1 1,1-1-1,0 1 1,0 0-1,0-1 1,0 2 0,0-1-1,0 0 1,0 0-1,0 1 1,0 0-1,4-1 1,-5 2-5,0 0 0,-1 0 0,1-1-1,-1 1 1,0 0 0,1 0 0,-1 1 0,0-1 0,0 0 0,1 0-1,-1 1 1,0-1 0,0 0 0,0 1 0,-1-1 0,1 1 0,0-1 0,0 1-1,-1 0 1,1-1 0,-1 1 0,0 0 0,1-1 0,-1 1 0,0 0 0,0 2-1,1 7 24,0-1-1,-1 0 0,0 1 1,0-1-1,-1 1 0,-1-1 0,0 0 1,-5 16-1,6-23 26,0 1 1,0-1 0,0 1-1,-1-1 1,1 0-1,-1 0 1,0 0-1,0 0 1,-1 0-1,1 0 1,0 0 0,-1-1-1,0 1 1,1-1-1,-1 0 1,0 1-1,0-2 1,-1 1-1,1 0 1,0 0-1,-1-1 1,1 0 0,0 0-1,-1 0 1,0 0-1,1 0 1,-8 0-1,10-4 37,0 1 0,1 0 0,-1-1-1,1 1 1,0-1 0,0 1-1,0-1 1,0 1 0,0-1 0,1-3-1,-1 5-88,3-11-129,1 0 0,0 1 0,1-1 0,0 1 0,1 0 0,0 0 0,0 1 0,1-1 0,13-12 0,0-5-353,4-7 9,3-2-437,32-61 1,-53 85 1299,0-1 1,0 0-1,-1 0 1,-1 0 0,-1-1-1,0 1 1,0-1-1,0-26 1,-3 41-374,0 1-1,0-1 1,0 0 0,0 0 0,-1 0-1,1 1 1,0-1 0,0 0-1,0 0 1,0 0 0,0 1-1,0-1 1,0 0 0,0 0-1,-1 0 1,1 0 0,0 0 0,0 1-1,0-1 1,0 0 0,-1 0-1,1 0 1,0 0 0,0 0-1,0 0 1,-1 0 0,1 0 0,0 0-1,0 0 1,0 0 0,-1 1-1,1-1 1,0 0 0,0 0-1,0 0 1,-1-1 0,1 1 0,0 0-1,0 0 1,0 0 0,-1 0-1,1 0 1,0 0 0,0 0-1,0 0 1,-1 0 0,1 0 0,0 0-1,0-1 1,0 1 0,0 0-1,0 0 1,-1 0 0,1 0-1,0 0 1,0-1 0,0 1 0,0 0-1,0 0 1,0 0 0,0-1-1,0 1 1,-1 0 0,1 0-1,0 0 1,0-1 0,-10 15-57,1 8 29,1 1 0,2 0 0,0 0 0,1 1 0,1 0 0,2 0 0,0 0-1,2 0 1,3 34 0,-4-57-42,1 1 1,0-1-1,0 1 0,0-1 0,0 1 0,1-1 1,-1 0-1,0 1 0,1-1 0,-1 0 0,1 1 1,-1-1-1,1 0 0,-1 1 0,1-1 1,0 0-1,0 0 0,0 0 0,-1 0 0,1 0 1,0 0-1,0 0 0,1 0 0,-1 0 1,0 0-1,0 0 0,0-1 0,1 1 0,-1 0 1,0-1-1,0 1 0,1-1 0,-1 0 0,1 1 1,-1-1-1,0 0 0,1 0 0,-1 0 1,1 0-1,-1 0 0,0 0 0,1 0 0,-1 0 1,1-1-1,-1 1 0,2-1 0,3-1-108,-1-1-1,1 1 1,-1-1-1,0 1 1,0-2-1,0 1 1,-1 0-1,1-1 1,6-7-1,-10 11 160,0 0-1,0 0 0,0 0 1,0 0-1,0 0 1,0 0-1,0 0 0,-1 1 1,1-1-1,0 0 1,0 0-1,0 1 1,0-1-1,0 0 0,0 1 1,0-1-1,-1 1 1,1 0-1,0-1 0,0 1 1,-1-1-1,1 1 1,0 0-1,-1 0 1,1-1-1,0 1 0,-1 0 1,1 1-1,1 1 15,1-1-1,0 1 0,-1-1 0,1 0 1,0 0-1,0 0 0,0 0 1,0 0-1,0-1 0,1 1 0,4 0 1,-5-1-95,1 0 0,-1-1 0,1 0-1,-1 1 1,0-1 0,1-1 0,-1 1 0,1 0 0,-1-1 0,0 0 0,1 0 0,-1 0 0,0 0 0,0 0 0,1-1 0,-1 1 0,0-1 0,-1 0 0,1 0 0,0 0 0,0 0 0,2-3 0,-2 0 23,-1 0 1,1 0-1,-1 0 1,0 0-1,0 0 1,0-1 0,-1 1-1,0-1 1,0 1-1,0-1 1,-1 1-1,1-1 1,-2-6 0,2-16 57,0 17 19,-1 0 0,0 0 0,0 0 0,-1 0 0,0 1 0,-1-1 0,0 0 0,-1 1 0,0-1 0,-6-13 0,9 24 29,0 0 1,0 0-1,0 0 0,-1 0 0,1-1 1,0 1-1,0 0 0,0 0 1,0 0-1,0 0 0,0 0 0,0 0 1,0 0-1,-1 0 0,1 0 1,0 0-1,0 0 0,0 0 0,0 0 1,0-1-1,0 1 0,-1 0 1,1 0-1,0 0 0,0 0 0,0 0 1,0 0-1,0 0 0,-1 0 1,1 1-1,0-1 0,0 0 0,0 0 1,0 0-1,0 0 0,0 0 1,-1 0-1,1 0 0,0 0 0,0 0 1,0 0-1,0 0 0,0 0 1,0 0-1,0 1 0,0-1 0,-1 0 1,1 0-1,0 0 0,0 0 1,0 0-1,0 0 0,0 1 0,0-1 1,0 0-1,0 0 0,0 0 1,0 0-1,0 0 0,0 0 0,0 1 1,0-1-1,0 0 0,0 0 1,-5 18 596,-1 20-837,3-18 80,-2 20-180,2 0-1,2 1 1,3 44 0,-2-85 88,0 1 1,0-1-1,0 1 1,0 0-1,1-1 0,-1 1 1,0-1-1,0 1 1,0-1-1,0 1 1,1-1-1,-1 1 1,0-1-1,1 1 1,-1-1-1,0 1 1,1-1-1,-1 1 0,0-1 1,1 1-1,-1-1 1,1 0-1,-1 1 1,1-1-1,-1 0 1,1 1-1,-1-1 1,1 0-1,0 0 1,9 1-6474</inkml:trace>
  <inkml:trace contextRef="#ctx0" brushRef="#br0" timeOffset="8503.73">3095 196 13654,'0'0'5123,"53"-6"-5331,-23 6-1089,3 0-704,1 2-2161,-1 0-6387</inkml:trace>
  <inkml:trace contextRef="#ctx0" brushRef="#br0" timeOffset="8785.96">3404 263 8772,'0'0'11173,"-3"0"-10997,16 0-160,4 0 144,6 0-160,0 0-64,-3 0-656,0 0-833,-7 0-976,-3 0-2945</inkml:trace>
  <inkml:trace contextRef="#ctx0" brushRef="#br0" timeOffset="8996.27">3427 352 10533,'0'0'8372,"-10"11"-7940,30-11-432,3 0-16,7-2-480,0-7-449,-3-1-976,-4-1-592,-3-1-2705</inkml:trace>
  <inkml:trace contextRef="#ctx0" brushRef="#br0" timeOffset="9267.66">3490 190 9989,'0'0'10039,"-6"-1"-9770,6 0-268,-1 1 1,0 0-1,0-1 0,1 1 0,-1 0 0,0-1 0,0 1 1,0 0-1,0 0 0,1 0 0,-1 0 0,0 0 1,0 0-1,0 0 0,0 0 0,0 0 0,0 0 0,1 0 1,-1 0-1,0 1 0,0-1 0,0 0 0,-1 1 0,20 12 10,48 18-15,-53-25-8,56 27-177,-64-31 174,1 1-1,-2 1 1,1-1 0,0 1 0,-1 0 0,1 0 0,-1 0-1,0 1 1,-1-1 0,5 7 0,-7-9 30,0 0 0,-1 0 0,1 0 0,0 1 0,-1-1 1,1 0-1,-1 1 0,0-1 0,0 0 0,0 1 0,0-1 0,0 0 0,0 0 1,-1 1-1,1-1 0,-1 0 0,0 0 0,1 1 0,-1-1 0,0 0 0,0 0 1,-1 0-1,1 0 0,0 0 0,-1 0 0,-2 3 0,-5 4 5,-1 1-1,0-1 0,-18 12 1,7-5-589,-1 1-1928,1-2-1953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4:19.00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133 6 8468,'0'0'8129,"0"-5"-6902,-4 270-450,4-264-764,0 0 0,0 0 0,0 0 0,0 1 0,-1-1 1,1 0-1,0 0 0,-1 0 0,1 1 0,-1-1 1,0 0-1,1 0 0,-1 0 0,0 0 0,1 0 1,-1 0-1,0 0 0,0-1 0,0 1 0,0 0 1,0 0-1,0-1 0,0 1 0,0 0 0,0-1 1,0 1-1,-1-1 0,0 1 0,-43 7 178,6 0 265,38-7-373,28 7-214,-23-8 40,93 1 69,-50-9-1884,-4-11-4068,-28 8-1293</inkml:trace>
  <inkml:trace contextRef="#ctx0" brushRef="#br0" timeOffset="329.21">27 27 10901,'0'0'9684,"-27"-8"-9524,31 7-160,19-1 0,7 0 17,10 0-17,3-2-577,-4 4-911,1 0 95,0 0-448,-10 4-1745,-10 2-2224</inkml:trace>
  <inkml:trace contextRef="#ctx0" brushRef="#br0" timeOffset="1054.8">531 97 8996,'0'0'7484,"-4"-5"-6593,-2-2-753,3 2 204,-1 1 0,1 0 0,0 0-1,-1 1 1,0-1 0,-5-3 0,8 6-319,0 1 0,0 0 1,0-1-1,0 1 0,0 0 1,0-1-1,0 1 0,0 0 1,1 0-1,-1 0 0,0 0 1,0 0-1,0 0 0,0 0 0,0 0 1,0 0-1,0 0 0,0 1 1,0-1-1,0 0 0,0 1 1,0-1-1,1 1 0,-1-1 1,0 1-1,0-1 0,0 1 1,1-1-1,-1 1 0,0 0 1,1-1-1,-1 1 0,0 0 0,1 0 1,-1-1-1,1 1 0,-1 0 1,1 0-1,0 0 0,-1 0 1,1 0-1,0 0 0,0 0 1,-1 1-1,-4 10 5,0 1 1,1-1-1,0 1 1,1 0-1,0 1 0,1-1 1,1 0-1,0 21 1,1-30-49,0-1 1,1 1 0,-1 0 0,1-1-1,0 1 1,0-1 0,0 1 0,0-1-1,1 0 1,-1 0 0,1 1 0,0-1-1,0 0 1,0 0 0,0-1 0,1 1-1,-1 0 1,1-1 0,-1 1 0,1-1 0,0 0-1,0 0 1,0 0 0,0 0 0,1-1-1,-1 1 1,0-1 0,1 0 0,-1 0-1,1 0 1,-1 0 0,1-1 0,-1 1-1,1-1 1,-1 0 0,8 0 0,-8 0-3,0 0 1,0-1-1,1 1 1,-1-1 0,0 1-1,0-1 1,0 0-1,0 0 1,0 0-1,-1 0 1,1-1 0,0 1-1,0-1 1,-1 1-1,1-1 1,-1 0-1,0 0 1,1-1 0,-1 1-1,0 0 1,0-1-1,0 1 1,-1-1 0,1 1-1,0-1 1,-1 0-1,0 0 1,0 0-1,0 0 1,0 0 0,0 0-1,-1 0 1,1-4-1,0 0 55,0 0-1,-1 0 0,0 1 1,-1-1-1,1 0 1,-1 0-1,-1 1 0,1-1 1,-1 1-1,0-1 0,0 1 1,-1 0-1,0 0 1,-7-11-1,5 11 50,0 0 0,0 1 0,-1 0-1,1 0 1,-13-8 0,17 12-87,0 0-1,-1 0 1,1 0 0,0 0-1,-1 0 1,1 0 0,0 1-1,-1-1 1,1 1 0,-1-1-1,1 1 1,-1-1 0,1 1-1,-1 0 1,1 0 0,-1 0-1,1 0 1,-1 0 0,1 0-1,-1 0 1,1 0 0,-1 1-1,1-1 1,-1 1 0,1-1-1,-1 1 1,1-1 0,0 1-1,-1 0 1,1 0-1,0-1 1,-1 1 0,1 0-1,0 0 1,-1 2 0,1-1-252,0 0 0,0 0 0,0 0 0,1 1 0,-1-1 0,1 0 0,-1 0 0,1 1 0,0-1 0,0 5 1,7 10-6661,7-9-1666</inkml:trace>
  <inkml:trace contextRef="#ctx0" brushRef="#br0" timeOffset="1365.26">820 109 10181,'0'0'8982,"2"-2"-8464,4-2-464,0 1 0,0 0 0,1 0 0,-1 0 0,1 1-1,-1 0 1,1 0 0,0 1 0,0 0 0,7-1 0,79-1-132,-76 3-79,-17 0 7,1 0 0,-1 0 0,1 0 0,0 1 0,-1-1 0,1 0 0,-1 0 1,0 0-1,1 0 0,-1 0 0,1 1 0,-1-1 0,1 0 0,-1 0 1,1 1-1,-1-1 0,0 0 0,1 1 0,-1-1 0,1 0 0,-1 1 1,0-1-1,0 0 0,1 1 0,-1-1 0,0 1 0,0-1 0,1 1 0,-1-1 1,0 1-1,0-1 0,0 1 0,0-1 0,0 1 0,1-1 0,-1 1 1,0-1-1,0 1 0,-1-1 0,1 1 0,0-1 0,0 1 0,0-1 1,0 1-1,0-1 0,0 1 0,-1-1 0,1 1 0,0-1 0,0 0 0,-1 1 1,-5 9-5742</inkml:trace>
  <inkml:trace contextRef="#ctx0" brushRef="#br0" timeOffset="1721.66">869 149 8548,'0'0'10194,"0"-1"-10190,0 1 0,0 0 0,0 0 0,0 0 1,0 0-1,0-1 0,0 1 0,-1 0 0,1 0 0,0 0 0,0 0 1,0 0-1,0 0 0,-1-1 0,1 1 0,0 0 0,0 0 0,0 0 1,-1 0-1,1 0 0,0 0 0,0 0 0,0 0 0,-1 0 0,1 0 1,0 0-1,0 0 0,0 0 0,-1 0 0,1 0 0,0 0 0,0 0 1,0 0-1,-1 0 0,1 0 0,0 0 0,0 0 0,0 0 0,0 1 1,-1-1-1,1 0 0,0 0 0,0 0 0,0 0 0,0 0 0,0 1 1,-1-1-1,1 0 0,0 0 0,0 0 0,0 0 0,0 1 0,0-1 1,0 0-1,0 0 0,0 0 0,0 1 0,21 59 19,-16-48-11,-1-1-1,1 1 1,-2 0-1,0 0 0,0 0 1,-1 0-1,0 14 1,-2-25-6,-1 0-1,1 0 1,0 0 0,-1 0 0,1 0-1,-1 0 1,0 0 0,1 0 0,-1 0 0,0-1-1,0 1 1,1 0 0,-1 0 0,0-1 0,0 1-1,0 0 1,0-1 0,0 1 0,0-1 0,0 0-1,0 1 1,0-1 0,0 0 0,0 1 0,0-1-1,-1 0 1,1 0 0,0 0 0,0 0-1,0 0 1,-1 0 0,-47 0 315,37-1-235,9 1-24,-1 0 1,1-1-1,-1 1 1,1-1-1,0 0 0,-1 0 1,1 0-1,0 0 0,-6-4 1,8 4-159,0 1 0,0-1 0,0 0 1,-1 1-1,1-1 0,0 0 0,0 0 0,1 0 0,-1 0 1,0 0-1,0 0 0,0 0 0,1-1 0,-1 1 0,0 0 1,1 0-1,-1 0 0,1-1 0,0 1 0,-1 0 0,1-1 1,0 1-1,0 0 0,0-1 0,0 1 0,0-3 0,5-4-3268,12 1-2209</inkml:trace>
  <inkml:trace contextRef="#ctx0" brushRef="#br0" timeOffset="2087.11">1128 168 2865,'0'0'17390,"-1"5"-16867,-9 21-268,6-17-176,1-1 1,0 1 0,0 1-1,0-1 1,1 0-1,1 1 1,0-1-1,0 1 1,1 13 0,0-21-74,1-1 1,0 1-1,0 0 1,-1-1-1,1 1 1,0-1 0,1 1-1,-1-1 1,0 1-1,0-1 1,1 0-1,-1 0 1,0 0 0,1 0-1,-1 0 1,1 0-1,0 0 1,-1 0-1,1 0 1,0-1 0,-1 1-1,1-1 1,0 1-1,0-1 1,0 0-1,-1 0 1,1 0 0,2 0-1,58 1-308,-55-1 187,-5 0 109,0 0-1,-1 0 1,1 0 0,0-1-1,0 1 1,0-1 0,0 1-1,-1-1 1,1 1 0,0-1-1,0 0 1,-1 0 0,1 0-1,-1 0 1,1 0 0,-1 0-1,1-1 1,-1 1 0,1 0-1,-1-1 1,0 1 0,0-1-1,0 0 1,0 1 0,0-1-1,0 0 1,-1 1 0,1-1-1,0 0 1,-1 0 0,1 0-1,-1 1 1,0-1 0,0 0-1,1 0 1,-1 0 0,-1-3-1,1 1 24,0-1 0,-1 0 0,0 0 0,0 1 0,0-1 0,0 1 0,-1-1 0,0 1 0,0-1 0,0 1 0,0 0-1,-1 0 1,0 0 0,-3-3 0,4 3-48,-2 1 1,1-1-1,0 1 0,-1 0 0,1 0 1,-1 0-1,0 1 0,0 0 0,0-1 1,0 1-1,0 1 0,-1-1 0,1 0 1,-1 1-1,1 0 0,-10-1 0</inkml:trace>
  <inkml:trace contextRef="#ctx0" brushRef="#br0" timeOffset="2770.04">1387 167 12742,'0'0'6219,"0"12"-5787,0 95 1038,0-54-2123,0-46-1538,0-19-1822,-5-94 5000,0 0 5830,5 105-6791,1-1 1,-1 1-1,1 0 0,-1-1 1,1 1-1,0 0 0,0 0 1,-1-1-1,1 1 0,0 0 1,0 0-1,0 0 0,0 0 0,0 0 1,0 0-1,0 1 0,1-1 1,-1 0-1,0 0 0,0 1 1,1-1-1,-1 1 0,0-1 1,1 1-1,-1 0 0,2-1 1,42-8-7,-41 9-1,4-2-62,1 1 1,-1 1 0,0-1-1,1 2 1,9 0-1,-17-1 21,0 0-1,0 1 0,0-1 1,-1 0-1,1 0 0,0 1 1,0-1-1,0 0 0,0 1 1,-1-1-1,1 1 0,0-1 1,0 1-1,-1 0 0,1-1 1,0 1-1,-1 0 1,1-1-1,-1 1 0,1 0 1,-1 0-1,2 1 0,-2 0 4,0-1 0,0 1-1,0 0 1,0 0 0,-1-1-1,1 1 1,0 0 0,-1-1-1,1 1 1,-1 0 0,0-1-1,1 1 1,-1-1 0,0 1-1,0-1 1,0 1 0,-2 1-1,-32 32 107,30-31-81,0-1 1,1 1-1,-1 0 1,1 1-1,0-1 1,0 1-1,1 0 1,-1 0-1,1 0 0,-5 10 1,8-14-27,0 0 0,0 0 1,0 0-1,0 0 0,0 0 1,0 0-1,0 0 0,0 0 0,0 1 1,0-1-1,1 0 0,-1 0 0,0 0 1,1 0-1,-1 0 0,1 0 1,-1 0-1,1 0 0,0 0 0,-1 0 1,1-1-1,0 1 0,0 0 0,-1 0 1,1-1-1,0 1 0,0 0 1,0-1-1,0 1 0,0-1 0,1 1 1,41 15-1095,-23-9 327,-14-5 566,0 1 0,0 0 0,-1 1 0,1-1 0,8 8 1,-13-10 232,-1-1 1,1 1-1,0 0 1,-1-1 0,1 1-1,-1 0 1,1-1 0,-1 1-1,1 0 1,-1 0-1,1-1 1,-1 1 0,1 0-1,-1 0 1,0 0 0,0 0-1,1-1 1,-1 1-1,0 0 1,0 0 0,0 0-1,0 0 1,0 0 0,0 0-1,0 0 1,0 0-1,-1-1 1,1 1 0,0 0-1,0 0 1,-1 0 0,1 0-1,-1-1 1,1 1-1,0 0 1,-1 0 0,0-1-1,1 1 1,-1 0 0,1-1-1,-1 1 1,0 0-1,1-1 1,-1 1 0,0-1-1,0 1 1,0-1 0,1 0-1,-1 1 1,0-1 0,0 0-1,-1 1 1,-12 5 373,0 0 1,0-1 0,0-1 0,-1 0-1,0-1 1,-27 2 0,-46-5-2211,68-4-2509,2-8-3900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4:24.88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 0 7876,'0'0'9166,"0"32"-6866,1-4-1905,0-18-245,-1 0 1,0 0-1,0 0 0,-1 0 1,0-1-1,0 1 1,-1 0-1,-1 0 0,0-1 1,-4 11-1,7-18 139,-1 0-950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4:25.75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42 13670,'0'0'8007,"4"-4"-7623,-2 2-375,31-24 447,-32 25-447,1-1 0,0 1 0,0 0 1,0 0-1,0 1 0,0-1 1,0 0-1,0 1 0,0-1 1,0 1-1,0 0 0,1-1 1,-1 1-1,0 0 0,0 0 1,0 1-1,0-1 0,0 0 0,4 2 1,-5-1-31,0 0 0,0 0 0,0 0 0,0 1 0,0-1 0,-1 0 0,1 1 0,0-1 0,-1 1 0,1-1 1,-1 1-1,0-1 0,1 1 0,-1-1 0,0 1 0,0-1 0,0 1 0,0-1 0,0 1 0,0-1 0,0 1 0,-1-1 0,0 3 1,-10 37-172,-11-11 202,19-27-16,0 0-1,0 0 1,0 1 0,1 0-1,-1-1 1,1 1 0,0 0-1,0 0 1,0 0 0,1 0-1,-1 1 1,1-1-1,0 0 1,0 5 0,44-7-445,-32-2 507,-4 1-29,0-1 0,1 0 0,-1 0 0,1-1 0,-1 0-1,0 0 1,0-1 0,1 0 0,10-5 0,-14 4-408,-4-2-2703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4:26.49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60 21 8292,'0'0'11410,"0"0"-11358,0 0 0,0-1 0,0 1 0,0 0 0,-1 0 0,1-1 0,0 1 0,0 0 0,0 0 0,0 0 0,0-1 0,0 1-1,0 0 1,0 0 0,0-1 0,0 1 0,0 0 0,0 0 0,0 0 0,1-1 0,-1 1 0,0 0 0,0 0 0,0 0 0,0-1 0,0 1-1,0 0 1,0 0 0,1 0 0,-1-1 0,0 1 0,0 0 0,0 0 0,0 0 0,1 0 0,-1 0 0,0-1 0,0 1 0,0 0 0,1 0-1,-1 0 1,0 0 0,6-3-40,0 1-1,1 0 0,-1 0 0,0 1 1,1 0-1,-1 0 0,1 0 0,8 1 1,-14 0-119,-3 21-162,-1-16 291,1-1 0,-1 1 1,0-1-1,-1 0 1,1 0-1,-1 0 1,-6 5-1,-19 24-1063,29-33 859,0 1-1,0-1 1,0 0 0,0 1 0,0-1-1,0 1 1,0-1 0,0 1-1,0-1 1,0 1 0,0-1 0,0 0-1,1 1 1,-1-1 0,0 1 0,0-1-1,0 0 1,1 1 0,-1-1-1,0 1 1,0-1 0,1 0 0,-1 1-1,0-1 1,1 0 0,-1 0 0,0 1-1,1-1 1,-1 0 0,1 0 0,-1 1-1,0-1 1,1 0 0,-1 0-1,1 0 1,-1 0 0,1 0 0,-1 1-1,0-1 1,1 0 0,-1 0 0,1 0-1,31 6-1779,-13-2 511,-19-4 1502,1 0 1,-1 0-1,0 0 0,0 0 0,1 0 0,-1 0 0,0 0 0,0 0 0,1 0 0,-1 0 0,0 0 0,0 0 0,0 0 0,1 1 0,-1-1 0,0 0 1,0 0-1,0 0 0,1 0 0,-1 0 0,0 1 0,0-1 0,0 0 0,0 0 0,0 0 0,1 1 0,-1-1 0,0 0 0,0 0 0,0 0 0,0 1 1,0-1-1,0 0 0,0 0 0,0 1 0,0-1 0,0 0 0,0 0 0,0 1 0,0-1 0,0 0 0,0 0 0,0 0 0,0 1 0,0-1 0,0 0 1,0 0-1,-1 1 0,-14 6 1945,-34 3 149,39-9-2066,-43 11-1586,46-12-1684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4:31.50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0 7603,'0'0'15858,"26"0"-15484,-1 0-221,146 5 360,-141-3-478,-1 2 0,1 1 0,49 15 0,-71-15-132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4:32.05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 1 4482,'0'0'16509,"0"0"-16441,-1 0 0,1 0 0,0 0 0,-1 0 0,1 0 0,0 0 0,0 0 0,-1 0 0,1 0 0,0 0 0,0 0 0,-1 0 0,1 0 0,0 0 0,0 0 0,-1 0 0,1 1 1,0-1-1,0 0 0,-1 0 0,1 0 0,0 1 0,0-1 0,0 0 0,-1 0 0,1 0 0,0 1 0,0-1 0,0 0 0,0 0 0,0 1 0,-1-1 0,1 0 0,0 0 0,0 1 0,0-1 0,0 1 0,27 5-26,1-1-1,-1-1 0,51 1 1,-7-5-9332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4:32.46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 12134,'0'0'10196,"0"0"-10175,0 1 0,0-1 0,0 0 0,0 1 0,0-1 0,0 0 0,0 1 0,0-1 0,0 0 0,0 1 0,1-1 0,-1 0 0,0 1 0,0-1 0,0 0 0,0 0 0,0 1 0,1-1 0,-1 0-1,0 1 1,0-1 0,1 0 0,-1 0 0,0 1 0,0-1 0,1 0 0,-1 0 0,0 0 0,0 1 0,1-1 0,-1 0 0,0 0 0,1 0 0,-1 0 0,0 0 0,1 0 0,-1 0 0,0 0 0,1 0 0,-1 0 0,1 0 0,68 5 257,78-6 0,-51-1-215,-95 2-513,-12-1-549,-18 0-3096,6 1-1385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3:04.21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101 379 9620,'0'0'10584,"0"-7"-8108,0 90-2139,-20 157 1,19-231-872,-2 7-1791,-3-9-2214</inkml:trace>
  <inkml:trace contextRef="#ctx0" brushRef="#br0" timeOffset="270.62">4 427 8644,'0'0'7812,"-3"-72"-6820,9 62-240,8 1-383,6 1-161,3 4-160,3 0 80,4 4-128,-3 0-16,-7 10-385,0 7-991,-10 2-353,0 6-112,-7-1-1792,-3 3-4851</inkml:trace>
  <inkml:trace contextRef="#ctx0" brushRef="#br0" timeOffset="426.76">24 736 3810,'0'0'11717,"0"38"-11301,17-36-128,3-2-176,6 0-112,1 0-1744,-1-10-6356</inkml:trace>
  <inkml:trace contextRef="#ctx0" brushRef="#br0" timeOffset="1007.89">887 451 14231,'0'0'7758,"-6"-5"-7313,-20-15-154,26 20-282,-1-1 0,0 1 0,1-1 0,-1 1 0,0 0 1,0 0-1,1-1 0,-1 1 0,0 0 0,0 0 0,1 0 0,-1 0 0,0 0 0,0 0 0,1 0 0,-1 0 0,0 0 0,0 0 0,0 1 1,1-1-1,-1 0 0,0 0 0,1 1 0,-1-1 0,0 1 0,1-1 0,-1 0 0,0 1 0,1-1 0,-1 1 0,1-1 0,-1 1 0,1 0 1,-1-1-1,1 1 0,-1 1 0,-14 25-5,13-24 19,-2 9 0,-1 0 1,2 0-1,0 0 1,0 0-1,1 1 1,0-1-1,1 1 1,1-1-1,0 1 1,1 0-1,0-1 1,4 18-1,-4-25-64,0 0-1,0 0 1,0 0 0,1 0-1,0-1 1,0 1 0,0-1-1,1 1 1,-1-1-1,1 0 1,0 0 0,0 0-1,0 0 1,1 0-1,0-1 1,-1 0 0,1 1-1,0-1 1,0-1 0,1 1-1,-1-1 1,1 1-1,-1-1 1,1-1 0,0 1-1,0-1 1,-1 1-1,1-1 1,0-1 0,0 1-1,0-1 1,0 0-1,7 0 1,-7-2 2,1 1 0,-1-1 0,0 0 0,1 0 0,-1-1 0,0 1 1,0-1-1,-1 0 0,1-1 0,-1 1 0,1-1 0,-1 0 0,0 0 0,0 0 0,-1 0 0,1-1 0,-1 0 0,4-7 0,0 1 57,-1-1 0,0 1 0,-1-1-1,-1 0 1,1 0 0,-2-1 0,3-16-1,-4 15-12,0 1 0,-2-1-1,1 0 1,-2 0 0,0 0-1,-1 0 1,-3-15-1,4 25 13,0 1 0,-1-1 0,1 1 0,0 0 0,-1-1 0,0 1 1,0 0-1,0 0 0,0 0 0,-1 0 0,1 1 0,-1-1 0,1 0 0,-1 1 0,0 0 0,0 0 0,0 0 0,0 0 0,-1 0 0,1 1 0,0-1 0,-1 1 0,1 0 0,-1 0 0,1 0 0,-1 0 0,0 1 0,1-1 0,-1 1 0,0 0 0,-6 1 0,7-1-312,0 1 0,0 0 0,0 0-1,0 0 1,0 0 0,0 0 0,0 0 0,1 1 0,-1-1 0,0 1-1,1 0 1,-1 0 0,1 0 0,-1 0 0,1 0 0,-3 4 0,1-2-944,-12 11-6263</inkml:trace>
  <inkml:trace contextRef="#ctx0" brushRef="#br0" timeOffset="83020.92">24 85 9124,'0'0'10370,"0"-11"-7881,-1 29-2612,2 23 307,-1-40-215,0 0 0,0 1 0,1-1 0,-1 0 0,1 0 0,-1 0 0,1-1 0,-1 1 0,1 0 0,-1 0 1,1 0-1,0 0 0,0 0 0,-1-1 0,1 1 0,0 0 0,0-1 0,0 1 0,0 0 0,0-1 0,0 0 0,0 1 0,0-1 0,0 1 0,0-1 1,0 0-1,0 0 0,0 1 0,0-1 0,0 0 0,0 0 0,2 0 0,-1 0-31,0 0 1,0 0-1,0 0 1,0 0-1,0-1 1,0 1-1,0 0 1,0-1-1,0 1 0,0-1 1,0 0-1,0 0 1,0 0-1,0 0 1,-1 0-1,1 0 1,0 0-1,-1 0 0,1-1 1,0 1-1,-1-1 1,0 1-1,1-1 1,-1 0-1,0 1 0,0-1 1,0 0-1,0 0 1,0 0-1,-1 0 1,1 0-1,0 0 1,-1 0-1,1 0 0,-1 0 1,0 0-1,0 0 1,0 0-1,0 0 1,0-3-1,-6 109 2186,5-86-1983,1-13-4039</inkml:trace>
  <inkml:trace contextRef="#ctx0" brushRef="#br0" timeOffset="83570.71">854 49 9268,'0'0'9498,"-7"0"-9127,4-1-318,1 0-35,0 0 0,0 1 0,0-1 0,0 1 0,0-1 0,0 1 0,0 0 0,0 0 0,0 0 0,0 0 0,0 0 0,0 1 0,0-1 0,-4 1 0,5 1-6,0-1 1,-1 1-1,1-1 1,0 1 0,0-1-1,0 1 1,1-1-1,-1 1 1,0 0-1,0 0 1,1-1 0,-1 1-1,1 0 1,0 0-1,0 0 1,-1-1 0,1 1-1,0 0 1,0 0-1,1 0 1,-1 0 0,0 0-1,1-1 1,0 4-1,0 1 2,1 0 0,-1 1 0,2-1-1,-1 0 1,0 0 0,4 5-1,-2-6 61,-1-1-1,0 0 1,-1 1-1,1 0 1,-1-1-1,0 1 1,0 0-1,-1 0 1,1 1-1,-1-1 1,0 0-1,0 7 1,-21-9-27,7-5-6060</inkml:trace>
  <inkml:trace contextRef="#ctx0" brushRef="#br0" timeOffset="83755.07">821 48 13478,'0'0'4898,"89"-33"-4417,-75 28 207,-4 1-288,-4 2-144,-3-2-256</inkml:trace>
  <inkml:trace contextRef="#ctx0" brushRef="#br0" timeOffset="91077.6">1192 872 9764,'0'0'6137,"-10"0"-5177,-44 4 552,-65 11 1,31-2-2209,11-7-5576,87-6 909</inkml:trace>
  <inkml:trace contextRef="#ctx0" brushRef="#br0" timeOffset="91538.89">406 905 13142,'0'0'4728,"-15"0"-3867,-229 13 1639,172-2-2118,71-11-673,14 0-14868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3:05.80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0 343 9236,'0'0'7142,"6"-3"-5080,41-3-558,91-1 0,-8 2-1417,-125 5-983,6-1 1610,-26 0-18465</inkml:trace>
  <inkml:trace contextRef="#ctx0" brushRef="#br0" timeOffset="323.2">219 352 3794,'0'0'13950,"-6"21"-13408,15 102-386,-4-92-153,-2-1 0,-1 1 0,-2 0-1,-4 37 1,4-66 11,-1 1 0,1-1 0,-1 1-1,1-1 1,-1 1 0,0-1-1,0 1 1,0-1 0,-1 0-1,1 0 1,0 1 0,-1-1-1,0 0 1,1 0 0,-1 0 0,0-1-1,0 1 1,0 0 0,0-1-1,0 1 1,0-1 0,-1 0-1,1 0 1,0 0 0,-1 0-1,1 0 1,-1 0 0,1-1 0,-1 1-1,1-1 1,-1 1 0,1-1-1,-1 0 1,0 0 0,1 0-1,-1-1 1,1 1 0,-1-1-1,-2 0 1,-3-1 30,1 1 1,-1-2-1,1 1 0,0-1 0,0 0 1,0 0-1,0-1 0,1 0 1,0 0-1,-1-1 0,1 0 0,-5-5 1,7 2-2014,6 3-3111,6 0-3017</inkml:trace>
  <inkml:trace contextRef="#ctx0" brushRef="#br0" timeOffset="825.85">660 411 8468,'0'0'6952,"-4"5"-6602,-2 6-133,-1-1-1,2 2 1,-1-1-1,1 1 1,1-1 0,0 1-1,1 1 1,0-1 0,1 0-1,1 1 1,-1-1-1,2 1 1,0-1 0,3 25-1,-3-34-209,1 0-1,-1-1 0,1 1 1,0 0-1,0-1 1,0 1-1,0-1 0,0 1 1,0-1-1,1 0 0,-1 1 1,1-1-1,-1 0 0,1 0 1,0 0-1,0 0 0,0 0 1,0 0-1,1-1 0,-1 1 1,0-1-1,1 1 1,-1-1-1,1 0 0,-1 0 1,1 0-1,-1-1 0,1 1 1,0 0-1,-1-1 0,1 0 1,0 1-1,0-1 0,-1 0 1,1-1-1,0 1 1,0 0-1,-1-1 0,1 1 1,0-1-1,-1 0 0,1 0 1,-1 0-1,1 0 0,-1-1 1,1 1-1,-1-1 0,0 1 1,0-1-1,0 0 0,0 0 1,0 0-1,0 0 1,3-4-1,1-5 107,-1 1 0,1-1 0,-2 0 0,0-1 0,0 1 0,-1-1 0,0 0-1,-1 0 1,0 0 0,0-21 0,-2 25-56,0-1-1,0 1 1,-1 0-1,0 0 1,-1 0 0,0 0-1,0 1 1,0-1-1,-1 0 1,0 1-1,-1-1 1,1 1-1,-1 0 1,-1 0-1,0 1 1,-9-12 0,12 17-34,1-1 1,-1 0 0,0 1-1,1-1 1,-1 1 0,0 0 0,0-1-1,0 1 1,0 0 0,0 0 0,0 1-1,0-1 1,0 0 0,-1 1-1,1-1 1,0 1 0,0-1 0,0 1-1,-1 0 1,1 0 0,0 0-1,0 0 1,-1 1 0,1-1 0,0 1-1,0-1 1,0 1 0,-1 0 0,1 0-1,0 0 1,0 0 0,-2 1-1,1 1-171,1-1-1,-1 1 0,1 0 0,-1-1 0,1 1 0,0 0 0,0 1 0,1-1 0,-1 0 0,0 1 0,1-1 1,0 0-1,0 1 0,0 0 0,0-1 0,1 1 0,-1 0 0,1 5 0,0 12-2849,0-1-1541</inkml:trace>
  <inkml:trace contextRef="#ctx0" brushRef="#br0" timeOffset="1175.09">1099 351 5138,'0'0'11742,"0"7"-11222,3 34 667,-3 0 0,-5 59 0,1-75-1643,0 0 0,-16 48 0,18-65-885,0 1-5415</inkml:trace>
  <inkml:trace contextRef="#ctx0" brushRef="#br0" timeOffset="1716.38">1095 385 3826,'0'0'11920,"13"-11"-11229,43-35-171,-50 42-428,1 0 0,0 1 0,0 0 1,0 0-1,0 1 0,0 0 0,1 0 0,-1 0 0,1 1 0,-1 0 0,1 1 0,-1 0 0,1 0 1,0 0-1,8 2 0,-15-2-80,1 1 9,-1 0 1,1-1-1,0 1 0,-1 0 1,1 0-1,-1 0 0,0 0 1,1 0-1,-1 0 0,0 0 1,0 0-1,1 1 0,-1-1 1,0 0-1,0 1 0,-1-1 1,1 1-1,0-1 0,0 1 1,-1 0-1,1-1 0,-1 1 1,1-1-1,-1 1 0,0 0 1,1 0-1,-1-1 0,0 1 1,0 0-1,0-1 0,-1 1 1,1 0-1,-1 3 0,1 1 12,-1 0 0,0 0-1,0 0 1,0 0 0,-1 0-1,1 0 1,-2-1 0,-3 10-1,-106 115 240,111-128-281,0-1-1,1 0 0,-1 1 1,0-1-1,0 0 0,0 1 0,1-1 1,-1 1-1,1-1 0,-1 1 1,1-1-1,0 1 0,0 0 1,0-1-1,-1 1 0,1-1 0,1 1 1,-1-1-1,0 1 0,0 0 1,1-1-1,-1 1 0,0-1 1,1 1-1,0-1 0,-1 1 0,1-1 1,0 0-1,0 1 0,0-1 1,0 0-1,0 1 0,0-1 1,0 0-1,0 0 0,0 0 0,0 0 1,3 1-1,7 6-242,-1-2-1,1 0 1,0 0-1,12 4 1,-7-2-223,-1-2 186,21 11 69,-35-17 225,1 1 0,-1 0 0,0 0 0,0-1 0,0 1 0,0 0 0,1 0 0,-1 0 0,0 0 0,0 0 0,-1 0 1,1 1-1,0-1 0,0 0 0,-1 0 0,1 1 0,0-1 0,-1 0 0,1 1 0,-1 1 0,0-1 81,0-1-1,-1 0 1,0 1-1,1-1 1,-1 0 0,0 0-1,1 1 1,-1-1 0,0 0-1,0 0 1,0 0 0,0 0-1,0 0 1,0 0 0,0-1-1,-1 1 1,1 0-1,0-1 1,0 1 0,-2 0-1,-34 15 1116,28-12-812,-19 7-101,-70 25 1391,87-33-2735,0-1 0,0 0 0,-22 0 0,23-2-3653</inkml:trace>
  <inkml:trace contextRef="#ctx0" brushRef="#br0" timeOffset="83068.39">272 49 12038,'0'0'8086,"0"-1"-8013,0 0 0,0 1 0,0-1 1,0 0-1,0 0 0,0 1 0,0-1 0,-1 0 0,1 0 0,0 1 1,-1-1-1,1 0 0,0 0 0,-1 1 0,1-1 0,-1 1 1,1-1-1,-1 0 0,1 1 0,-1-1 0,0 1 0,1-1 1,-1 1-1,0-1 0,0 1 0,-3 1-63,1 1 1,0 0-1,-1 1 0,1-1 1,0 0-1,0 1 0,1 0 0,-1 0 1,0 0-1,1 0 0,0 0 1,0 0-1,0 0 0,0 1 0,0-1 1,-1 5-1,0-1-16,1 1-1,0 0 1,0 0 0,0 0-1,1 0 1,0 13 0,1-19-70,1 0 1,0 0-1,0-1 1,0 1-1,0-1 0,0 1 1,0-1-1,0 1 1,0-1-1,1 0 1,-1 0-1,0 1 0,1-1 1,-1 0-1,1 0 1,0 0-1,-1-1 1,1 1-1,0 0 1,-1 0-1,1-1 0,0 1 1,0-1-1,0 0 1,-1 0-1,1 1 1,0-1-1,0 0 0,0-1 1,0 1-1,-1 0 1,1 0-1,2-1 1,-3 0 95,-1 1 0,1 0 1,-1-1-1,1 1 0,0-1 1,-1 1-1,0-1 0,1 1 1,-1-1-1,1 0 0,-1 1 1,0-1-1,1 1 1,-1-1-1,0 0 0,1 1 1,-1-1-1,0 0 0,0 1 1,0-1-1,0 0 0,0 1 1,0-1-1,0 0 0,0 1 1,0-1-1,0 0 0,0 0 1,0 1-1,0-1 1,0 0-1,-1 1 0,1-1 1,0 1-1,-1-1 0,1 0 1,0 1-1,-1-1 0,1 1 1,-1-1-1,1 1 0,-1-2 1,-1 1 51,1-1 0,-1 0 0,1 1 1,-1-1-1,1 1 0,-1 0 0,0-1 1,0 1-1,0 0 0,0 0 0,0 0 1,-3-1-1,-26 2-1340,30 0 1187,1 0 1,-1 1-1,0-1 1,0 0-1,0 1 1,1-1-1,-1 1 1,0-1-1,0 1 1,1-1-1,-1 1 1,0 0-1,1-1 1,-1 1-1,1 0 1,-1 0-1,1-1 1,-1 1-1,1 0 1,0 0-1,-1 0 1,1-1-1,0 1 0,-1 0 1,1 0-1,0 0 1,0 0-1,0 0 1,0 0-1,0-1 1,0 2-1,3 5-3131,11-1-1577</inkml:trace>
  <inkml:trace contextRef="#ctx0" brushRef="#br0" timeOffset="83537.03">574 77 8964,'0'0'10482,"-18"0"-9535,42 0-1115,-13-1 162,-1 1 1,0 0-1,0 0 0,1 1 0,-1 0 0,0 1 0,0 1 0,11 3 0,-20-6 11,0 1 1,0 0-1,0 0 1,0-1-1,0 1 0,0 0 1,0 0-1,0 0 1,-1 0-1,1 0 1,0 0-1,-1 0 0,1 0 1,0 0-1,-1 0 1,1 0-1,-1 1 0,0-1 1,1 0-1,-1 0 1,0 0-1,0 1 1,0-1-1,0 0 0,0 0 1,0 1-1,0-1 1,0 0-1,0 0 0,-1 0 1,1 1-1,0-1 1,-1 0-1,1 0 1,-1 0-1,1 0 0,-1 0 1,0 0-1,0 2 1,-3 3 32,0 0 0,0 0 0,0 0 0,-1 0 0,-6 5 0,-19 25-4733,27-30-582</inkml:trace>
  <inkml:trace contextRef="#ctx0" brushRef="#br0" timeOffset="84287.68">1088 123 10277,'0'0'10300,"-37"-4"-8509,34 5-1760,1 0 1,-1 0 0,1 0-1,-1 1 1,0-1 0,1 1-1,0-1 1,-1 1 0,1 0-1,0 0 1,0 0-1,0 1 1,0-1 0,1 0-1,-1 1 1,1-1 0,-1 1-1,1-1 1,0 1 0,0 0-1,0 0 1,0 0 0,0-1-1,1 1 1,-1 0 0,1 0-1,0 0 1,0 0 0,0 3-1,1-5-35,-1 0 0,1-1-1,-1 1 1,1 0 0,0-1 0,-1 1-1,1-1 1,0 1 0,-1-1-1,1 1 1,0-1 0,0 0 0,0 1-1,-1-1 1,1 0 0,0 0-1,0 1 1,0-1 0,-1 0 0,1 0-1,0 0 1,0 0 0,0 0-1,0 0 1,1-1 0,32 1-102,-26 0 73,-4 0 22,-1 0 0,0 0 1,0-1-1,0 1 0,0-1 1,0 0-1,0 0 0,0 0 1,0 0-1,0 0 0,0-1 1,-1 1-1,1-1 0,0 0 1,-1 0-1,0 0 0,1 0 0,3-4 1,-5 4 7,0 1-1,0-1 1,0 0 0,-1 1-1,1-1 1,0 0 0,-1 0-1,1 1 1,-1-1 0,0 0-1,1 0 1,-1 0 0,0 0-1,0 0 1,0 1 0,-1-1-1,1 0 1,0 0 0,-1 0 0,1 0-1,-1 1 1,1-1 0,-1 0-1,0 1 1,0-1 0,0 0-1,0 1 1,0-1 0,0 1-1,0-1 1,-1 1 0,-1-2-1,-30-27-21,26 25 4,-1-1-1,2 0 1,-1 0-1,1-1 1,0 1-1,0-2 1,-7-12-1,13 20-8,0-1 0,0 0-1,0 1 1,0-1 0,0 0 0,1 1 0,-1-1 0,0 1-1,0-1 1,1 0 0,-1 1 0,0-1 0,1 1 0,-1-1-1,1 1 1,-1-1 0,1 1 0,-1-1 0,1 1 0,-1 0-1,1-1 1,-1 1 0,1 0 0,-1-1 0,1 1 0,-1 0-1,1 0 1,0-1 0,-1 1 0,1 0 0,0 0 0,-1 0-1,1 0 1,0 0 0,-1 0 0,1 0 0,0 0 0,0 0-1,32-3-380,-31 3 422,8-1-28,-3 1-70,-1-1 1,0 1-1,1 0 1,-1 1-1,0-1 1,9 3-1,-14-3 88,0 1 1,0-1-1,0 1 0,0 0 1,0-1-1,0 1 0,0 0 1,0-1-1,0 1 0,0 0 0,0 0 1,0 0-1,-1 0 0,1 0 1,0 0-1,-1 0 0,1 0 1,0 0-1,-1 0 0,1 0 1,-1 1-1,0-1 0,1 0 0,-1 0 1,0 0-1,0 1 0,0-1 1,0 0-1,0 0 0,0 0 1,0 1-1,0-1 0,-1 0 1,1 0-1,0 0 0,-1 1 0,1-1 1,-1 0-1,0 2 0,0-1 29,-1 1-1,0-1 0,1 1 0,-1-1 1,0 1-1,0-1 0,0 0 0,0 0 1,-1 0-1,1 0 0,0 0 0,-6 2 1,-40 21-278,28-16-728,-3 3-2962,0-3-3958</inkml:trace>
  <inkml:trace contextRef="#ctx0" brushRef="#br0" timeOffset="88090.85">1384 955 2881,'-1'1'18620,"-7"0"-18319,-274 11 1201,281-12-1494</inkml:trace>
  <inkml:trace contextRef="#ctx0" brushRef="#br0" timeOffset="88565.06">734 914 7571,'0'0'11160,"-6"0"-7219,-19 0-3541,-146 11-96,170-6-4305</inkml:trace>
  <inkml:trace contextRef="#ctx0" brushRef="#br0" timeOffset="89001.63">319 904 8244,'0'0'10719,"-8"0"-7506,-15 0-2531,-218 2-201,241-2-617,22 0-8367,-11 0 2815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4:40.92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71 1 2673,'0'0'13804,"0"20"-13732,-3-8-22,1 1 0,-2 0 0,0-1 1,-1 0-1,-11 22 0,10-23-34,1 1 1,0 0-1,0 0 1,1 0-1,1 1 1,-4 20-1,7-30-16,-1 0 1,1 0-1,0 1 1,-1-1-1,1 0 0,1 0 1,-1 1-1,0-1 1,1 0-1,0 0 0,0 0 1,0 0-1,0 0 1,0 0-1,0 0 0,1 0 1,0 0-1,3 4 0,-2-5-100,1 0-1,-1 0 0,1-1 0,-1 1 0,1-1 0,0 0 1,0 0-1,0 0 0,0 0 0,-1-1 0,1 0 0,0 0 1,0 0-1,0 0 0,5-1 0,-4 0-286,0 1-1,-1-1 1,1-1-1,0 1 0,0-1 1,-1 1-1,1-2 1,-1 1-1,0 0 1,0-1-1,7-5 1,4-4-3535</inkml:trace>
  <inkml:trace contextRef="#ctx0" brushRef="#br0" timeOffset="216.12">11 183 9476,'0'0'2690,"77"-21"-2738,-54 11-161,-6-1-1039,-4 2-2786</inkml:trace>
  <inkml:trace contextRef="#ctx0" brushRef="#br0" timeOffset="421.32">32 41 10229,'0'0'3409,"83"-38"-3265,-60 36-144,0 2-512,-3 0-1009,0 0-1440,-4 7-1617</inkml:trace>
  <inkml:trace contextRef="#ctx0" brushRef="#br0" timeOffset="653.75">307 78 10341,'0'0'7971,"-43"25"-7875,26-2 209,-3 3-177,0-1-112,7 0 48,0-1-64,3-5-497,7-2-1519,3-7-1042</inkml:trace>
  <inkml:trace contextRef="#ctx0" brushRef="#br0" timeOffset="844.08">168 137 5731,'0'0'9588,"13"-3"-9300,-3 16-32,0 0-48,3 2-208,0 1-160,1-3-368,-1-2-737,0-3-1264,-6-4-2081</inkml:trace>
  <inkml:trace contextRef="#ctx0" brushRef="#br0" timeOffset="1376.6">383 18 10613,'0'0'9193,"0"0"-9181,0 0 0,0 1 0,0-1-1,0 0 1,0 0 0,0 0 0,-1 0 0,1 1-1,0-1 1,0 0 0,0 0 0,0 0-1,0 0 1,0 1 0,0-1 0,0 0-1,0 0 1,0 0 0,1 1 0,-1-1 0,0 0-1,0 0 1,0 0 0,0 0 0,0 1-1,0-1 1,0 0 0,0 0 0,0 0-1,1 0 1,-1 0 0,0 1 0,0-1 0,0 0-1,0 0 1,0 0 0,1 0 0,-1 0-1,0 0 1,0 0 0,0 0 0,0 0-1,1 0 1,-1 0 0,0 0 0,0 1 0,0-1-1,0 0 1,1 0 0,-1 0 0,0 0-1,0-1 1,0 1 0,1 0 0,-1 0-1,0 0 1,0 0 0,0 0 0,0 0 0,1 0-1,-1 0 1,0 0 0,0 0 0,0 0-1,0 0 1,0-1 0,1 1 0,17 142 804,-16-81-7603,-2-55 1643</inkml:trace>
  <inkml:trace contextRef="#ctx0" brushRef="#br0" timeOffset="1798.82">327 185 9845,'0'0'8075,"3"-4"-7829,0 1-245,1 1 1,0-1-1,0 1 1,1-1 0,-1 1-1,0 0 1,1 1-1,-1-1 1,1 1 0,0 0-1,-1 0 1,1 0-1,0 1 1,9 0 0,-11-1-107,0 1 0,0 0 0,0 0 0,0 0 0,0 0 0,-1 0 0,1 1 0,0-1 0,0 1 0,0 0 0,0 0 0,0 0 0,-1 0 1,1 1-1,-1-1 0,1 1 0,-1-1 0,1 1 0,-1 0 0,0 0 0,0 0 0,0 0 0,0 1 0,0-1 0,0 0 0,2 6 0,-3-5 81,0 0 0,0 0-1,0 1 1,0-1-1,-1 0 1,1 0 0,-1 1-1,0-1 1,0 0-1,-1 1 1,1-1 0,-1 0-1,0 5 1,0-7 130,0 1 1,0-1-1,0 1 0,0-1 1,0 0-1,0 1 0,0-1 1,-1 0-1,1 0 0,0 0 1,-1 0-1,1 0 0,-1 0 1,1 0-1,-1-1 0,1 1 1,-1 0-1,0-1 0,1 1 1,-1-1-1,0 0 0,1 1 1,-1-1-1,0 0 0,0 0 1,1 0-1,-3 0 0,3-4 5,0 1-1,0 0 1,1 0 0,-1 0-1,1 0 1,0 0-1,0-1 1,0 1 0,0 0-1,1-5 1,0 4-179,1 1 0,-1 0 1,1 0-1,-1 0 0,1 0 0,0 1 1,0-1-1,1 0 0,-1 1 0,0-1 1,1 1-1,0 0 0,-1 0 0,1 0 1,0 0-1,0 0 0,0 1 0,0-1 1,4 0-1,-2-1-384,1 1 1,-1 0-1,1 1 0,-1-1 1,1 1-1,0 1 0,0-1 1,0 1-1,-1 0 1,11 1-1,-15-1 125,0 1 0,0-1 0,0 1 0,0-1 0,0 1 0,0 0 0,0 0 1,0-1-1,0 1 0,0 0 0,0 0 0,0 0 0,-1 0 0,1 0 0,0 0 0,-1 0 0,1 0 0,-1 0 0,1 2 0,1 1-794,2 5-3081</inkml:trace>
  <inkml:trace contextRef="#ctx0" brushRef="#br0" timeOffset="2340.08">592 208 4018,'0'0'9503,"-6"3"-8842,3-1-550,-1 0-1,1 0 1,-1 1-1,1-1 0,0 1 1,-1-1-1,1 1 1,1 0-1,-1 0 0,0 0 1,1 1-1,0-1 1,-1 0-1,1 1 0,1 0 1,-1 0-1,0-1 1,1 1-1,0 0 0,-1 7 1,2-10-168,1-1 0,-1 1 0,1-1-1,-1 1 1,1-1 0,-1 0 0,1 1 0,-1-1 0,1 1 0,0-1 0,-1 0 0,1 0-1,0 1 1,-1-1 0,1 0 0,0 0 0,-1 0 0,1 0 0,0 0 0,-1 0-1,1 0 1,0 0 0,-1 0 0,1 0 0,0 0 0,-1 0 0,1-1 0,0 1 0,-1 0-1,1 0 1,0-1 0,25-7-1290,7-16 171,-30 22 1203,-1 1 1,-1-1 0,1 1-1,0-1 1,0 0-1,-1 0 1,1 0 0,-1 0-1,1 0 1,-1 0 0,0-1-1,0 1 1,2-5 1816,-3 54-1324,-1-46-517,1-1-1,0 1 1,0 0-1,0 0 1,0 0-1,0 0 1,0 0-1,0 0 1,0 0-1,0 0 1,0 0-1,0 0 1,1 0-1,-1 0 1,0 0-1,1 0 1,-1 0-1,1 0 1,-1 0-1,1-1 1,-1 1-1,1 0 1,0 0-1,-1-1 1,1 1-1,0 0 1,0-1-1,-1 1 1,1-1-1,0 1 1,0-1-1,0 1 1,0-1-1,0 1 1,0-1-1,-1 0 1,1 0-1,0 1 1,0-1-1,0 0 1,0 0-1,0 0 1,0 0-1,0 0 1,0 0-1,0 0 1,0-1-1,0 1 1,0 0-1,2-1 1,6 1-56,-2-1-217,0 0 1,0 0-1,0-1 0,0 1 0,0-2 1,0 1-1,-1-1 0,1 0 0,-1 0 1,0-1-1,0 0 0,0 0 0,0 0 1,-1-1-1,7-6 0,-6 5 168,0 0 0,-1 0 1,0-1-1,0 0 0,0 0 0,-1 0 0,0 0 0,0-1 1,-1 1-1,0-1 0,0 0 0,2-16 0,-2-47-481,-3 67 939,-1 0 1,1 0-1,-1 0 1,0 0-1,0 0 1,0 0-1,-1 0 1,-3-7-1,5 11-283,0 0 0,0 0-1,0 0 1,0-1 0,0 1-1,0 0 1,0 0 0,0 0-1,0 0 1,0 0 0,-1 0-1,1-1 1,0 1 0,0 0-1,0 0 1,0 0 0,0 0-1,0 0 1,0 0-1,0 0 1,-1 0 0,1 0-1,0 0 1,0-1 0,0 1-1,0 0 1,0 0 0,-1 0-1,1 0 1,0 0 0,0 0-1,0 0 1,0 0 0,0 0-1,-1 0 1,1 0 0,0 0-1,0 0 1,0 0-1,0 0 1,0 1 0,0-1-1,-1 0 1,1 0 0,0 0-1,0 0 1,0 0 0,0 0-1,0 0 1,0 0 0,0 0-1,-1 0 1,1 1 0,0-1-1,0 0 1,0 0 0,0 0-1,0 0 1,0 0-1,0 0 1,0 1 0,-4 14 692,1 19-1059,3-30 246,2 148 550,2-88-3699,-3-48-1012</inkml:trace>
  <inkml:trace contextRef="#ctx0" brushRef="#br0" timeOffset="2579.17">718 169 12598,'0'0'3361,"87"-17"-3009,-47 8-336,3-2 16,3-1-64,-6 3-352,-10 1 192,-7 2-528,-13 6-1057,-7 0-1264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4:48.54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24 16 4434,'0'0'9180,"0"-16"-1824,-1 33-7234,-1 0 1,-7 29-1,5-29-32,1 0 0,-2 33 0,5-48-100,0-1-1,1 1 1,-1 0-1,0 0 1,0-1-1,1 1 0,-1 0 1,1-1-1,-1 1 1,1 0-1,0-1 1,0 1-1,0-1 1,0 1-1,0-1 1,0 0-1,0 1 1,0-1-1,0 0 1,1 0-1,-1 0 0,0 0 1,1 0-1,-1 0 1,1 0-1,-1 0 1,3 0-1,-1 0-139,0 0 0,0 0 0,1 0 0,-1-1 0,0 0 0,1 1 0,-1-1 0,1-1 0,-1 1 0,0 0 0,1-1 0,-1 1 0,0-1 0,4-2 0,-4 1 59,0 0 1,0-1-1,0 1 1,0-1-1,-1 0 1,1 0-1,-1 0 0,0 0 1,0 0-1,0-1 1,0 1-1,0-1 1,-1 1-1,1-1 0,-1 0 1,0 0-1,-1 1 1,2-7-1,-1 6 312,-1 7 119,10 204 1719,-10-206-2065,-1-1-1,1 1 1,0-1-1,-1 1 1,1-1-1,0 1 1,-1-1-1,1 0 1,0 1-1,-1-1 1,1 0-1,-1 1 1,1-1-1,-1 0 1,1 1-1,-1-1 1,1 0-1,-1 0 1,1 0-1,-1 0 1,1 1-1,-1-1 1,1 0-1,-1 0 1,1 0-1,-1 0 1,1 0-1,-2 0 1,-9 0-5720</inkml:trace>
  <inkml:trace contextRef="#ctx0" brushRef="#br0" timeOffset="1030.22">475 292 3698,'0'0'13886,"-7"-4"-13139,2 2-670,0-1 0,0 0 0,0-1 0,0 1 0,0-1 0,1 0 0,0 0 0,0 0 0,0-1 0,0 1 0,1-1 0,-1 0 0,1 0 0,1 0 0,-1-1 0,1 1 0,0-1 0,0 1 0,0-1 0,1 0 1,0 1-1,-1-9 0,2 13-66,-1-14 9,0-1 0,1 1-1,0 0 1,2 0-1,3-22 1,-4 33-46,0 1 1,0 0-1,0 0 0,0 1 1,0-1-1,1 0 1,-1 0-1,1 0 0,0 1 1,0-1-1,0 1 0,0 0 1,0-1-1,0 1 0,1 0 1,-1 0-1,1 1 0,0-1 1,-1 0-1,1 1 0,0-1 1,0 1-1,0 0 0,0 0 1,0 0-1,0 1 0,0-1 1,0 1-1,0-1 0,0 1 1,1 0-1,-1 0 0,0 1 1,3 0-1,-5 0 21,1 0 0,-1 0 1,0 0-1,0 0 0,-1 1 0,1-1 0,0 0 0,0 1 0,0-1 0,-1 1 0,1-1 1,-1 1-1,1-1 0,-1 1 0,0-1 0,0 1 0,1-1 0,-1 1 0,0-1 1,0 1-1,-1 0 0,1 2 0,-3 42-16,0-41 26,1 1 1,-1 0 0,1-1-1,-2 0 1,1 1-1,0-1 1,-1 0 0,0-1-1,0 1 1,-1-1-1,1 0 1,-1 0 0,0 0-1,0-1 1,0 1-1,-1-1 1,1 0 0,-7 2-1,-10 4-14,1 0 0,-1-2-1,-32 7 1,52-14 11,1 0-1,-1 0 1,1 1-1,-1-1 0,1 1 1,-1-1-1,1 1 1,0-1-1,-1 1 1,1 0-1,0 0 1,-1 0-1,1 0 1,0 0-1,0 0 1,0 0-1,-1 1 1,2-1-4,-1 0 1,1-1-1,0 1 1,0 0 0,0 0-1,-1 0 1,1-1 0,0 1-1,0 0 1,0 0 0,0 0-1,1-1 1,-1 1-1,0 0 1,0 0 0,0-1-1,1 1 1,-1 0 0,0 0-1,1-1 1,-1 1-1,1 1 1,2 1-2,-1 0 1,1 0-1,-1-1 0,1 1 1,0-1-1,0 1 0,0-1 1,1 0-1,-1 0 0,0-1 0,6 3 1,2-1-46,-1 0 0,0-1 0,1 0 0,-1-1 0,20 0 0,-27-1 84,-1 0 0,1 0 0,0 0 0,0 0 0,-1 0 0,1-1 0,0 1 0,-1-1 0,1 0 0,-1 0 0,1 0 0,-1 0 0,1 0 0,-1-1 0,0 1 0,0-1 0,1 1 0,-1-1 0,0 0 0,0 0 0,-1 0 0,1 0 0,0 0 0,-1 0 0,1-1 0,-1 1 0,2-3 0,-2-8 672,-2 6-5858</inkml:trace>
  <inkml:trace contextRef="#ctx0" brushRef="#br0" timeOffset="4430.67">909 50 8004,'0'0'7686,"3"-4"-7361,-3 4-217,0-1 1,1 1-1,-1-1 0,1 1 0,-1-1 0,1 1 0,-1-1 0,0 0 0,0 1 0,1-1 0,-1 1 0,0-1 0,0 0 1,0 1-1,1-1 0,-1 0 0,0 1 0,0-1 0,0 0 0,0 1 0,0-1 0,-1 0 0,1 1 0,0-1 0,0 0 1,0 1-1,0-1 0,-1 0 0,1 1 0,0-1 0,-1 1 0,1-1 0,0 0 0,-1 1 0,0-1 0,-1 0-17,0 1 0,-1 0 0,1 0 0,0 0-1,0 0 1,0 1 0,0-1 0,0 1 0,0-1-1,0 1 1,0 0 0,0-1 0,0 1 0,0 0-1,-3 3 1,-7 2-79,2 1-1,-1 0 0,1 1 1,0 0-1,1 1 1,0 0-1,0 0 0,1 1 1,0 0-1,-11 19 1,14-20-6,1 0 1,-1 0-1,1 0 1,1 0-1,0 1 1,1 0 0,-1-1-1,2 1 1,-1 0-1,1 0 1,1 0-1,0 0 1,1 0 0,1 13-1,-1-20-19,0 0-1,1-1 1,-1 1 0,1-1-1,-1 1 1,1-1 0,0 1-1,0-1 1,0 0 0,0 0-1,0 0 1,0 0-1,1 0 1,-1 0 0,1-1-1,-1 1 1,1-1 0,0 0-1,0 0 1,-1 0 0,1 0-1,5 1 1,-3-1-77,-1 0 0,1 0-1,-1 0 1,1 0 0,-1-1 0,1 0 0,-1 0 0,1 0 0,0-1-1,-1 0 1,1 1 0,-1-1 0,1-1 0,5-2 0,-9 4 112,0-1 1,0 0 0,0 1-1,0-1 1,0 0 0,0 0-1,0 0 1,-1 0 0,1 0-1,0 0 1,-1 0 0,1 0-1,0 0 1,-1 0 0,1 0-1,-1 0 1,0 0 0,1 0-1,-1-1 1,0 1-1,0 0 1,1 0 0,-1 0-1,0-1 1,0 1 0,-1 0-1,1 0 1,0 0 0,0-1-1,0 1 1,-1 0 0,1 0-1,-1 0 1,1 0 0,-1 0-1,1-1 1,-1 1 0,0 0-1,1 0 1,-1 1 0,0-1-1,0 0 1,0 0-1,0 0 1,0 0 0,0 1-1,0-1 1,0 0 0,0 1-1,-2-1 1,-11-2 79,0 2-1,0 0 1,0 1 0,0 0-1,0 1 1,-21 4 0,29-4-296,1 0 1,0 0-1,0 0 0,0 1 1,0 0-1,1 0 1,-1 0-1,0 0 0,1 1 1,0 0-1,-1 0 1,1 0-1,0 0 1,0 1-1,1-1 0,-1 1 1,1 0-1,0 0 1,0 0-1,-5 10 0,7-2-4010,1-4-3122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4:58.50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36 56 9124,'0'0'4973,"-16"24"-2334,16-22-2600,1-1 0,-1 0 1,1 0-1,-1 1 0,1-1 0,0 0 1,-1 0-1,1 0 0,0 0 1,0 0-1,0 0 0,0 0 1,0 0-1,0 0 0,0 0 0,0-1 1,1 1-1,-1 0 0,0-1 1,0 1-1,0-1 0,1 1 0,-1-1 1,0 0-1,1 1 0,-1-1 1,0 0-1,1 0 0,-1 0 1,3 0-1,53 1-107,-43-2 124,37 1-1219,-19 0-5913</inkml:trace>
  <inkml:trace contextRef="#ctx0" brushRef="#br0" timeOffset="264.81">0 234 6563,'0'0'7155,"53"0"-6723,-33 0-79,3 0 47,-3 0-272,-3 0 0,-1 0-48,-9-2-80,3 0-48,-7 2-464,4 0-929,-4-1-2177</inkml:trace>
  <inkml:trace contextRef="#ctx0" brushRef="#br0" timeOffset="857.22">113 20 10325,'0'0'8265,"-5"-3"-7331,-12-10-67,12 10 848,24 9-1363,7 6-253,42 12 1,-50-19-138,-1 0 0,1 1 0,-2 2 0,1-1 0,-1 2 0,30 20 1,-44-27 32,-1-1 1,0 0 0,1 1 0,-1-1 0,0 1 0,0-1 0,0 1-1,0 0 1,0-1 0,-1 1 0,1 0 0,0 0 0,-1-1 0,1 1-1,-1 0 1,0 0 0,0 0 0,1 0 0,-1 0 0,0 0 0,-1 0-1,1-1 1,0 1 0,-1 0 0,1 0 0,-1 0 0,1 0 0,-1-1-1,0 1 1,0 0 0,1 0 0,-1-1 0,-1 1 0,0 1 0,-6 7 26,0 0-1,0 0 1,-20 17 0,17-16-42,-28 26 104,15-16-65,1 1 0,2 1 0,-24 33 0,41-39-691,17-13-13943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5:01.09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101 91 7716,'0'0'7856,"2"-5"-6652,4-16-46,0 3 2672,-4 44-2968,-2 197-566,0-223-258,-92 6-350,91-6 365,7 0-274,144 4-4663,-104-4 3122,-39-1-2381</inkml:trace>
  <inkml:trace contextRef="#ctx0" brushRef="#br0" timeOffset="367.56">34 8 7652,'0'0'10404,"-33"-8"-9667,36 8-721,17 8 128,3-3 16,11 3-16,5-6-48,1 0-96,3-2-1057,-9 0-1216,-8 0-1793,-6 0-3121</inkml:trace>
  <inkml:trace contextRef="#ctx0" brushRef="#br0" timeOffset="1112.88">492 144 3506,'0'0'10895,"0"-6"-9942,-1 4-1216,-6-33 3837,7 34-3521,0 1 1,-1-1 0,1 0 0,0 0-1,-1 1 1,1-1 0,-1 1-1,1-1 1,-1 0 0,1 1 0,-1-1-1,1 1 1,-1-1 0,1 1-1,-1-1 1,0 1 0,1 0 0,-1-1-1,0 1 1,1 0 0,-1 0-1,0-1 1,0 1 0,1 0 0,-1 0-1,0 0 1,0 0 0,1 0-1,-1 0 1,0 0 0,0 0 0,1 0-1,-1 0 1,0 0 0,0 0-1,1 1 1,-1-1 0,0 0 0,0 1-1,1-1 1,-1 0 0,1 1-1,-1-1 1,0 1 0,1-1 0,-1 1-1,1-1 1,-1 1 0,1-1-1,-1 1 1,0 1 0,-2 1-40,0 0 0,0 1 1,0 0-1,1 0 0,-1-1 0,1 2 0,0-1 1,0 0-1,1 0 0,-1 1 0,1-1 1,0 1-1,0-1 0,0 6 0,-2 70 69,3-58-19,0-19-61,0 0 1,1 1-1,-1-1 1,1 0-1,0 0 1,0 1-1,0-1 1,0 0-1,0 0 1,1 0-1,-1 0 0,1 0 1,0-1-1,0 1 1,0 0-1,0-1 1,0 1-1,1-1 1,-1 0-1,1 0 1,0 0-1,-1 0 0,1 0 1,0-1-1,0 1 1,0-1-1,0 0 1,0 0-1,1 0 1,-1 0-1,0 0 0,0-1 1,6 1-1,-2 0-13,-1-1-1,0 0 1,1 0-1,-1 0 1,0-1-1,0 0 1,1 0-1,-1 0 1,0-1-1,0 0 1,0 0-1,-1-1 1,1 0-1,0 0 1,-1 0-1,0 0 0,7-6 1,-8 4 9,-1 1-1,0 0 1,0-1-1,-1 0 1,1 0 0,-1 0-1,0 0 1,0 0-1,-1 0 1,1 0 0,-1-1-1,0 1 1,-1 0-1,1-1 1,-1 1 0,0-1-1,0 1 1,-1 0 0,0-1-1,0 1 1,0 0-1,0-1 1,-1 1 0,0 0-1,0 0 1,-4-6-1,4 6 12,-1-1 0,0 1 0,0-1 0,0 1 0,-1 0 0,0 1 0,0-1 0,0 0 0,-1 1-1,1 0 1,-1 0 0,0 0 0,0 1 0,0 0 0,-1 0 0,1 0 0,-1 0 0,0 1 0,0 0-1,1 0 1,-1 1 0,-1 0 0,-6-1 0,9 2 14,0-1 0,0 2-1,0-1 1,0 0 0,0 1 0,0 0-1,0-1 1,0 2 0,-4 0 0,7-1-204,-1 1 1,1-1 0,0 0 0,0 0 0,0 1-1,0-1 1,0 0 0,0 1 0,0-1 0,0 1-1,0-1 1,1 1 0,-1 0 0,0-1 0,1 1-1,0 0 1,-1-1 0,1 1 0,0 0 0,0-1-1,0 1 1,0 0 0,0 2 0,3 6-2799,8-3-1474</inkml:trace>
  <inkml:trace contextRef="#ctx0" brushRef="#br0" timeOffset="1582.18">847 61 6787,'0'0'12891,"-3"-1"-11848,-11-6-336,11 6 0,28 1-432,17-2 135,53-10-1,-26 3-1340,1 5-5170</inkml:trace>
  <inkml:trace contextRef="#ctx0" brushRef="#br0" timeOffset="1955.78">983 61 6963,'0'0'12006,"-20"-6"-9309,21 27-2585,2 1-1,0-1 1,1 0 0,2 0-1,9 27 1,2 8 24,-16-54-128,0 0 1,-1 1-1,1-1 1,-1 0 0,1 0-1,-1 1 1,0-1 0,0 0-1,0 1 1,0-1-1,0 0 1,-1 1 0,1-1-1,-1 0 1,1 1 0,-1-1-1,0 0 1,0 0-1,0 0 1,0 0 0,0 0-1,-1 0 1,1 0 0,-1 0-1,1 0 1,-1-1-1,1 1 1,-1-1 0,0 1-1,0-1 1,0 0 0,0 1-1,0-1 1,0 0-1,0 0 1,0 0 0,-1-1-1,1 1 1,0-1 0,0 1-1,-5 0 1,-8 1 44,1-1 1,-1 0-1,0-1 1,0-1-1,-18-2 1,29 2-72,0 1 1,1-1-1,-1 0 1,1 0 0,-1-1-1,1 1 1,-1-1-1,1 0 1,0 0-1,-4-2 1,6 3-391,0 0 0,-1 0 0,1-1 1,0 1-1,0 0 0,0-1 0,0 1 0,0 0 0,0-1 0,0 0 1,0 1-1,1-1 0,-1 1 0,0-4 0,0-4-5040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5:04.79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31 148 10405,'0'0'9839,"-3"-4"-9063,-7-7-102,4 12 252,0 30 204,4-15-1421,-1 90 395,3-73-91,0-32-13,0 0 0,0 0 0,0 0 0,1 0-1,-1 0 1,0 1 0,1-1 0,-1 0 0,1 0 0,-1 0 0,1 0 0,-1 0-1,1 0 1,0 0 0,-1 0 0,1 0 0,0-1 0,0 1 0,0 0 0,-1 0-1,1-1 1,0 1 0,0 0 0,0-1 0,0 1 0,0-1 0,1 1 0,-1-1-1,0 0 1,0 1 0,0-1 0,0 0 0,0 0 0,1 0 0,-1 0 0,2 0-1,-1 0-7,1 0-1,0 0 0,-1 0 0,1-1 0,-1 1 0,1-1 0,-1 0 0,1 1 1,-1-1-1,1 0 0,-1-1 0,0 1 0,1 0 0,-1-1 0,3-2 0,2-4-30,-1 0 0,-1-1 0,1 1 0,-2-1 0,1 0 0,-1-1 0,0 1 0,-1-1 0,0 0 0,-1 1 0,0-1 0,-1 0 0,1-17-1,-2 26 70,0 24 50,-8 77 234,0-2-3088,10-94-697,9-1-1312</inkml:trace>
  <inkml:trace contextRef="#ctx0" brushRef="#br0" timeOffset="263.04">217 313 11829,'0'0'7972,"33"4"-7492,-13-4-208,3 0-256,1 0-16,-1 0-64,-7-4-1312,-2 4-1874,-8-4-1040</inkml:trace>
  <inkml:trace contextRef="#ctx0" brushRef="#br0" timeOffset="443.43">250 396 9748,'0'0'10005,"-7"31"-9813,24-29 176,13-2-304,0 0-64,6-8-256,1-5-1633,-4 1-1024,-10-1-2241,-6 0-3106</inkml:trace>
  <inkml:trace contextRef="#ctx0" brushRef="#br0" timeOffset="702.52">369 216 13510,'0'0'5875,"11"3"-5787,15 7-45,-1 0 0,0 1 0,0 2 0,-1 1 0,-1 0 0,27 22 0,-48-34 5,0-1-1,-1 1 1,1 0-1,0-1 1,-1 1-1,1 0 1,-1 0-1,0 0 1,0 0-1,1 0 1,-1 0-1,0 0 0,-1 1 1,1-1-1,0 0 1,-1 1-1,1-1 1,-1 0-1,0 1 1,0-1-1,0 0 1,0 1-1,0-1 1,0 0-1,-1 1 0,1-1 1,-1 0-1,1 1 1,-1-1-1,0 0 1,0 0-1,0 0 1,0 0-1,-1 0 1,1 0-1,0 0 1,-1 0-1,-1 2 1,-9 7 215,0 1 0,-1-2 1,0 0-1,-25 15 0,-5 5-821,26-17-1782,0-4-2625</inkml:trace>
  <inkml:trace contextRef="#ctx0" brushRef="#br0" timeOffset="2362.85">881 402 8932,'0'0'8868,"-7"-2"-8548,7 10 209,-10 1-273,0 3 16,0-1-128,-3 2-96,0 1-48,-4-3-288,4 2-1969,-1-5-1713,8 0-5026</inkml:trace>
  <inkml:trace contextRef="#ctx0" brushRef="#br0" timeOffset="3228.95">1083 248 6707,'0'0'10760,"-13"-11"-6348,13 9-4378,1 0 0,0-1 0,-1 1 0,1 0 0,0 0 0,0 0-1,0 1 1,1-1 0,-1 0 0,0 0 0,1 1 0,-1-1 0,1 0-1,-1 1 1,1 0 0,0-1 0,0 1 0,-1 0 0,1 0 0,0 0 0,0 0-1,0 0 1,0 0 0,1 1 0,-1-1 0,4 0 0,4-1-28,1-1 0,0 1 0,-1 1 0,13 0 0,-22 1-7,0 1 0,0-1 1,0 1-1,0-1 0,0 1 0,0 0 0,0-1 1,0 1-1,0 0 0,-1 0 0,1-1 1,0 1-1,0 0 0,-1 0 0,1 0 1,-1 0-1,1 0 0,-1 0 0,1 0 1,-1 0-1,0 0 0,1 0 0,-1 0 1,0 1-1,0-1 0,0 0 0,0 0 1,0 0-1,0 0 0,0 0 0,0 0 1,0 0-1,-1 1 0,1-1 0,0 0 0,-1 1 1,0 4 9,0-1-1,0 0 1,0 1 0,-1-1 0,0 0 0,0 0 0,-3 7-1,-24 23 30,21-27-66,1 1 0,0 0 1,0 1-1,-7 13 0,17-21-92,0 0 0,0 0 0,1 0 0,-1 0 0,1-1-1,-1 1 1,1-1 0,0 0 0,-1 0 0,1 0 0,4 0 0,11 4-90,-17-5 201,0 1 1,0 0 0,0 0 0,0 0 0,0 1 0,0-1-1,0 0 1,0 1 0,0-1 0,0 1 0,-1 0-1,1-1 1,-1 1 0,1 0 0,-1 0 0,0 0 0,0 0-1,0 0 1,0 0 0,1 4 0,-2-4 26,0-1-1,0 1 1,0-1 0,0 1-1,-1-1 1,1 0 0,-1 1 0,1-1-1,-1 1 1,1-1 0,-1 0-1,0 0 1,0 1 0,0-1-1,0 0 1,0 0 0,0 0 0,0 0-1,0 0 1,0 0 0,0 0-1,0 0 1,-1 0 0,1-1 0,0 1-1,-1 0 1,1-1 0,0 1-1,-1-1 1,1 1 0,-4-1 0,-3 3-239,-1-1 0,0 0 1,0-1-1,-1 0 1,-14-1-1,24 0 109,-1 0 0,1 0 0,0 0 0,0 0 0,-1 0 0,1 0 0,0 0 0,0 0 1,0 0-1,-1-1 0,1 1 0,0 0 0,0 0 0,0 0 0,0 0 0,-1-1 0,1 1 0,0 0 0,0 0 0,0 0 0,0 0 0,0-1 0,0 1 0,0 0 0,-1 0 0,1-1 0,0 1 0,0 0 0,0 0 0,0 0 0,0-1 0,0 1 0,0 0 0,0 0 0,0-1 0,0 1 0,0 0 0,0 0 0,0-1 0,1 1 1,-1 0-1,0-3-1002,0-11-3891</inkml:trace>
  <inkml:trace contextRef="#ctx0" brushRef="#br0" timeOffset="3976.49">1285 74 9877,'0'0'8281,"-8"-10"-7534,-29-34-118,35 42-557,-1 0 0,1 0 0,0 1 0,0-1-1,-1 1 1,1-1 0,-1 1 0,1 0 0,-1 0 0,0 0-1,1 0 1,-1 0 0,0 1 0,1-1 0,-1 1 0,0 0 0,0-1-1,-3 2 1,-40 8 345,34-4-378,0 0-1,0 0 1,1 1-1,0 1 1,0 0-1,0 0 1,1 1-1,0 0 1,1 1-1,0 0 1,0 1-1,0 0 0,2 0 1,-1 0-1,-6 15 1,5-8-18,1 1 0,1 0 0,1 1-1,1 0 1,0 0 0,1 0 0,2 0 0,0 1 0,0 27 0,2-31-9,0 0 1,1 0-1,0 0 0,2 0 1,0-1-1,6 19 0,-7-27-7,1-1-1,1 1 0,0-1 0,0 1 1,0-1-1,0 0 0,1 0 0,0-1 1,1 0-1,-1 1 0,1-2 0,0 1 1,0-1-1,0 0 0,10 5 1,-4-4-5,-1 0 1,1-1 0,0-1 0,1 0 0,-1 0 0,1-1 0,-1-1 0,1 0-1,-1 0 1,1-2 0,0 1 0,-1-2 0,1 1 0,-1-2 0,1 0 0,-1 0-1,22-10 1,-20 7 0,-1 0 0,0-1-1,0 0 1,-1-1 0,0 0-1,0-1 1,0-1 0,-2 0-1,1 0 1,-1-1 0,-1 0-1,0-1 1,0 0 0,-1 0 0,8-18-1,-12 21 9,-1-1 0,0 0 0,-1 0 0,0 0 0,-1-1 0,0 1 0,0 0 0,-1-1 0,0 1 0,-1 0 0,0-1 0,-1 1 0,0 0 0,0 0 0,-1 0 0,-1 0 0,0 1 0,-9-19 0,4 13 12,0 1-1,-1-1 1,0 2-1,-1-1 1,-1 1 0,0 1-1,-1 0 1,0 1-1,-1 0 1,-23-13 0,35 23-171,0-1 1,0 1 0,-1 0-1,1 1 1,0-1 0,-1 0 0,1 1-1,0-1 1,-1 1 0,1 0-1,-1 0 1,1-1 0,-1 2-1,1-1 1,0 0 0,-1 0-1,1 1 1,-3 0 0,-24 16-10215,19-10 845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5:58.55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229 186 1889,'0'0'12923,"-6"-11"-10866,-27-50 806,30 70-2451,0 1 0,0-1-1,1 0 1,-1 13 0,-137 704-238,126-675-163,9-37-20,0 0-1,2 0 1,0 1 0,-3 28 0,42-39-15,119-1 107,176 11-43,151 68-559,-21-1 27,-443-79 553,0 0 1,-1-1 0,1-1 0,0-1 0,-1 0 0,26-6-1,-35 4-30,0 1 0,0-2 0,0 1 0,0-1 0,-1 0-1,0 0 1,0-1 0,0 0 0,-1 0 0,1-1-1,-1 0 1,0 0 0,-1-1 0,0 1 0,7-11-1,2-6-2,-2-1-1,-1 0 0,0-1 1,-2 0-1,-1 0 0,7-39 1,16-162 7,-29 208-32,8-79 204,-4 1 0,-13-185 0,-2 237 55,-1-10-417,10 62-9775,0 8 3810</inkml:trace>
  <inkml:trace contextRef="#ctx0" brushRef="#br0" timeOffset="1026.91">498 637 6275,'0'0'6363,"-7"-20"-1406,5 19-4833,0 0 0,-1 0 0,1 0 0,0 0 1,0 0-1,-1 1 0,1-1 0,0 1 0,-1 0 0,1-1 0,0 1 1,-1 0-1,1 1 0,-1-1 0,1 0 0,0 1 0,-1-1 1,1 1-1,0 0 0,-4 1 0,0 1-63,0 1 0,1-1 0,0 1 0,0 0-1,0 0 1,0 1 0,-7 8 0,-4 8 14,2 0 0,0 1-1,-12 27 1,21-39-40,0 0 0,1 0 0,1 1 0,0 0 0,0-1 0,1 1-1,0 0 1,1 0 0,0 0 0,0 0 0,2 0 0,1 20 0,0-29-30,-1 1 1,0-1-1,1 1 0,-1-1 1,1 1-1,0-1 1,0 0-1,0 0 0,0 0 1,0 0-1,0-1 1,1 1-1,-1 0 0,1-1 1,-1 0-1,1 1 1,-1-1-1,1 0 0,0 0 1,-1-1-1,1 1 1,0 0-1,0-1 0,0 0 1,-1 0-1,7 0 1,3 1 21,1-1 1,-1 0 0,1-1 0,23-5 0,-24 2-16,0 0-1,1 0 1,-2-1-1,1-1 1,0 0-1,-1-1 1,0 0-1,-1 0 1,0-1-1,0-1 1,0 0-1,-1 0 1,12-16-1,-15 17-11,0-1 0,0 0 0,-1 0 0,-1 0 0,0-1 0,0 1 0,0-1 0,-1 0 0,-1 0 0,0-1 0,0 1 0,-1 0 0,0-1 0,-1 1-1,0 0 1,-1-1 0,-2-14 0,1 20-7,0 1-1,0-1 0,0 1 0,-1 0 0,1 0 0,-1 0 0,0 0 1,0 0-1,-1 1 0,1-1 0,-1 1 0,1 0 0,-1 0 0,0 0 1,0 1-1,-1 0 0,1-1 0,0 1 0,-1 0 0,1 1 1,-1-1-1,0 1 0,0 0 0,1 0 0,-1 1 0,0-1 0,0 1 1,0 0-1,0 1 0,1-1 0,-1 1 0,0 0 0,-8 2 1,12-2-84,-1-1 1,1 1-1,-1-1 1,1 1-1,0 0 1,-1 0 0,1 0-1,0 0 1,0 0-1,0 0 1,0 0-1,0 0 1,0 1 0,0-1-1,0 0 1,0 1-1,0-1 1,1 0-1,-1 1 1,0-1-1,1 1 1,-1-1 0,1 1-1,0-1 1,0 1-1,-1-1 1,1 1-1,0 0 1,0-1 0,0 1-1,1-1 1,-1 1-1,0-1 1,1 1-1,-1-1 1,1 1 0,-1-1-1,1 1 1,0-1-1,0 2 1,1 1-743,0 1 0,1-1 0,-1 0 0,1 0 0,0 0 1,0-1-1,0 1 0,1-1 0,-1 1 0,1-1 0,7 5 0,24 7-6093</inkml:trace>
  <inkml:trace contextRef="#ctx0" brushRef="#br0" timeOffset="1461.04">1039 700 6243,'0'0'11960,"-4"-5"-10853,3 2-1061,-1 1 0,1 0-1,-1 1 1,1-1 0,-1 0 0,0 0 0,0 1-1,0-1 1,0 1 0,0-1 0,0 1-1,0 0 1,0 0 0,0 0 0,-1 0-1,1 0 1,0 0 0,-1 1 0,1-1-1,-1 1 1,1 0 0,0-1 0,-1 1 0,1 0-1,-1 1 1,1-1 0,-1 0 0,1 1-1,0-1 1,-1 1 0,1 0 0,0 0-1,-1 0 1,1 0 0,0 0 0,0 0-1,0 0 1,-3 4 0,-9 6 5,1 1 0,0 0-1,1 1 1,1 0 0,0 1 0,-11 18-1,17-24-26,1 0 0,0 0 0,0 0 0,1 1 0,0-1 0,0 1 0,1 0 0,0 0 0,1 0 0,-1 0 0,2 0 0,0 0 0,1 16 0,-1-23-22,1 0 0,-1 0 0,1 0 0,0 0 0,-1 0 0,1 0 0,0 0 0,0 0 0,1 0 0,-1 0 0,0-1 0,0 1 0,1 0 0,-1-1 0,1 0 0,0 1 0,-1-1 0,1 0 0,3 2 0,-1-1 8,1 0 0,0 0 0,0 0 0,0-1 0,0 1 0,0-1 0,0-1-1,6 1 1,-3 0 4,1-1 0,0 0 0,-1-1-1,1 0 1,-1 0 0,1-1 0,-1 0-1,0 0 1,14-7 0,-14 4-8,0 0 0,0-1 0,-1 0-1,1-1 1,-1 1 0,-1-2 0,1 1 0,-1 0 0,-1-1 0,1 0 0,-1-1 0,-1 1 0,0-1 0,7-18 0,-10 23-2,0-1 1,0 1 0,0-1-1,-1 1 1,1-1 0,-1 0-1,0 1 1,0-1 0,-1 1-1,1-1 1,-1 1 0,0-1-1,0 1 1,-1-1 0,1 1 0,-1 0-1,0-1 1,0 1 0,-1 0-1,1 1 1,-1-1 0,0 0-1,0 1 1,0-1 0,0 1-1,0 0 1,-1 0 0,0 0-1,1 1 1,-1-1 0,0 1 0,0 0-1,-5-2 1,4 2-129,0 0 0,0 0 0,-1 1 0,1-1-1,0 1 1,-1 1 0,-9-1 0,-19 6-8762,24-2 1202</inkml:trace>
  <inkml:trace contextRef="#ctx0" brushRef="#br0" timeOffset="1786.03">976 590 4482,'0'0'9031,"-4"6"-8476,1 16-177,2 0-1,0 0 1,2 26 0,0-3-387,-1-44-128,0-1 0,0 0-1,-1 1 1,1-1 0,0 0 0,0 1 0,-1-1 0,1 0 0,0 1 0,0-1-1,-1 0 1,1 1 0,0-1 0,-1 0 0,1 0 0,0 0 0,-1 1 0,1-1-1,-1 0 1,1 0 0,0 0 0,-1 0 0,1 0 0,0 1 0,-1-1 0,1 0 0,-1 0-1,1 0 1,-1 0 0,1 0 0,0 0 0,-1-1 0,1 1 0,-1 0 0,1 0-1,-2 0-621,-7 0-4297</inkml:trace>
  <inkml:trace contextRef="#ctx0" brushRef="#br0" timeOffset="2079.03">564 474 5955,'0'0'6915,"-13"8"-6771,13 7 80,-3 2-128,3 2-16,0 2 0,0 2-80,0-1-16,10-1-1168,3-2-3074</inkml:trace>
  <inkml:trace contextRef="#ctx0" brushRef="#br0" timeOffset="2586.22">1387 738 7892,'0'0'9932,"-2"-3"-8753,2 2-1120,0 0 0,0 0 0,-1 1 0,1-1 0,0 0 0,-1 0 0,1 1 0,-1-1 0,1 0 0,-1 1 0,0-1 0,1 0 0,-1 1 0,1-1 0,-1 1 0,0-1 0,0 1 0,1-1 0,-1 1 0,0 0 0,0-1 0,1 1 0,-1 0 0,0 0 0,0-1 0,0 1 0,0 0 0,1 0 0,-1 0 0,0 0 0,0 0 0,0 0 0,0 0 0,-1 1 0,0 0-21,-1 1 0,1-1 0,0 1 0,-1 0 0,1 0-1,0-1 1,0 2 0,0-1 0,1 0 0,-1 0 0,-1 3 0,-3 5-22,0 0 1,1 0 0,0 1 0,1-1-1,-4 14 1,7-18-13,0 0-1,0 1 0,0-1 1,1 0-1,-1 0 1,2 0-1,-1 1 0,1-1 1,2 11-1,-2-15 2,0 1 0,0-1 1,0 0-1,0 0 0,1 0 0,-1 0 0,1 0 1,-1-1-1,1 1 0,0 0 0,0-1 0,0 1 0,0-1 1,0 0-1,0 1 0,0-1 0,0 0 0,0 0 0,1-1 1,-1 1-1,0 0 0,0-1 0,1 1 0,-1-1 0,1 0 1,-1 0-1,4 0 0,0 0 9,0-1-1,-1 1 1,1-1 0,-1-1-1,1 1 1,-1-1 0,1 0-1,-1 0 1,0-1-1,0 1 1,0-1 0,0 0-1,0 0 1,-1-1 0,0 0-1,1 1 1,-1-1 0,-1-1-1,1 1 1,0-1 0,-1 1-1,0-1 1,0 0 0,-1 0-1,1 0 1,-1-1 0,0 1-1,-1 0 1,1-1-1,-1 1 1,0-1 0,0 0-1,-1 1 1,1-1 0,-1 0-1,-1 1 1,1-1 0,-1 0-1,0 1 1,0-1 0,-1 1-1,-2-7 1,3 9-29,-1 0 1,0 0-1,1 0 0,-1 0 1,0 0-1,-1 1 1,1-1-1,0 1 0,-1 0 1,1 0-1,-1 0 0,0 0 1,0 0-1,0 0 1,0 1-1,0-1 0,0 1 1,0 0-1,-3-1 0,-30-5-2639,1 6-5642,24 1 560</inkml:trace>
  <inkml:trace contextRef="#ctx0" brushRef="#br0" timeOffset="2863.97">1334 594 9732,'0'0'8124,"-1"-4"-7700,-2 4-291,1 14 12,-1 40 163,2 69 254,1-111-901,1 14 849,5-17-2737,7-6-3822,-6-3-1320</inkml:trace>
  <inkml:trace contextRef="#ctx0" brushRef="#br0" timeOffset="3405.01">2310 364 9076,'0'0'9682,"-1"-11"-8268,-4-38-342,5 44-1013,1 0-1,-1-1 0,1 1 1,0 0-1,0 0 1,0 0-1,1 0 0,0 0 1,0 0-1,0 1 0,1-1 1,-1 1-1,1-1 1,0 1-1,1 0 0,-1 0 1,0 0-1,1 0 0,0 1 1,0 0-1,5-4 0,7-4-38,1 0-1,0 1 0,33-13 0,-37 17-149,0 1 1,0 0-1,1 0 0,0 2 0,0 0 1,0 0-1,20 0 0,-33 3-73,-1 0-1,1 1 0,0-1 1,-1 0-1,1 1 0,0-1 1,-1 0-1,1 1 0,-1-1 1,1 0-1,-1 1 0,1-1 1,-1 1-1,1-1 0,-1 1 1,1 0-1,-1-1 0,0 1 1,1-1-1,-1 1 0,0 0 1,0-1-1,1 1 0,-1 0 1,0-1-1,0 1 0,0 0 1,0-1-1,0 1 0,0 0 1,0-1-1,0 1 0,0 0 1,0-1-1,0 1 0,0 0 1,0-1-1,-1 1 0,1 0 1,0-1-1,0 1 0,-1 0 1,1-1-1,0 1 0,-1-1 0,0 2 1,-13 17-6462</inkml:trace>
  <inkml:trace contextRef="#ctx0" brushRef="#br0" timeOffset="3590.97">2373 376 8036,'0'0'6098,"69"-21"-5953,-26 2-145,4 2-753,-7-2-687,-10 2-1906,-11 2-1616</inkml:trace>
  <inkml:trace contextRef="#ctx0" brushRef="#br0" timeOffset="3924.73">2578 25 4274,'0'0'13310,"-4"-6"-12224,-9-13-399,34 36-462,30 25-126,6-8 13,-41-26-103,0 0-1,-1 1 0,-1 0 1,1 2-1,-2-1 0,1 2 0,19 21 1,-32-31 0,0-1 0,0 1 1,0-1-1,-1 1 1,1 0-1,0-1 0,-1 1 1,1 0-1,-1-1 0,0 1 1,1 0-1,-1 0 0,0-1 1,0 1-1,0 0 1,0 0-1,0-1 0,-1 1 1,1 0-1,-1-1 0,1 1 1,-1 0-1,1-1 0,-1 1 1,0 0-1,0-1 1,0 1-1,0-1 0,0 0 1,0 1-1,0-1 0,0 0 1,-1 0-1,-2 3 0,-5 3 62,-1 1-1,-1-1 1,0-1-1,-12 6 0,-3 3-74,23-13-137,-27 20-320,16-3-4647,13-13-1457</inkml:trace>
  <inkml:trace contextRef="#ctx0" brushRef="#br0" timeOffset="4138.63">3000 186 1377,'0'0'18808,"6"46"-18536,-6-16-80,0 4-63,0 1-49,-6-1-64,-1-2-32,4-4-609,3-7-2048,0-8-2289,16-11-4018</inkml:trace>
  <inkml:trace contextRef="#ctx0" brushRef="#br0" timeOffset="4752.11">3239 222 3698,'0'0'18320,"-5"-6"-17909,5 6-407,0-1 0,-1 0 1,1 0-1,-1 0 0,1 0 0,-1 0 0,0 1 1,1-1-1,-1 0 0,0 1 0,0-1 1,1 0-1,-1 1 0,0-1 0,0 1 0,0-1 1,0 1-1,0-1 0,0 1 0,0 0 1,1 0-1,-1-1 0,0 1 0,0 0 0,0 0 1,0 0-1,0 0 0,0 0 0,0 0 1,0 0-1,0 0 0,0 1 0,-2-1 0,-1 3 12,1 1-1,-1-1 1,1 1-1,-1-1 1,1 1-1,0 0 1,1 0-1,-3 5 1,0 0-4,0-1 1,1 1-1,1 0 1,0 0-1,0 1 0,0-1 1,1 1-1,1-1 1,-1 1-1,2-1 1,0 16-1,0-24-14,0 0-1,0 0 1,0 0 0,0 0-1,0 0 1,0 0-1,1 0 1,-1 0 0,0-1-1,1 1 1,-1 0-1,1 0 1,-1 0 0,1 0-1,-1-1 1,1 1 0,-1 0-1,1-1 1,0 1-1,-1 0 1,1-1 0,0 1-1,0-1 1,-1 1-1,1-1 1,0 1 0,0-1-1,0 0 1,0 1-1,0-1 1,-1 0 0,1 0-1,0 1 1,0-1 0,0 0-1,0 0 1,0 0-1,1 0 1,0-1-1,1 1 1,-1 0-1,0 0 1,0-1-1,0 1 1,0-1-1,0 1 1,0-1-1,0 0 1,0 0-1,0 0 1,0 0-1,-1 0 1,1-1-1,0 1 1,1-2-1,1-2 14,-2 1-1,1-1 1,0 1 0,-1-1-1,0 0 1,0 0 0,0 0-1,-1 0 1,0-1 0,0 1-1,0 0 1,-1 0 0,1-1-1,-1 1 1,-1-1 0,1 1-1,-1 0 1,1 0 0,-2-1 0,1 1-1,-1 0 1,1 0 0,-1 0-1,-1 0 1,1 0 0,-4-4-1,6 8-25,0 1 0,-1 0 0,1-1 0,0 1 0,0-1 0,0 1 0,-1-1 0,1 1 0,0-1 0,0 1 0,0-1 0,0 1 0,0-1 0,0 1 0,0-1 0,0 1 0,0-1 0,0 1 0,0-1 0,0 1-1,0-1 1,1 1 0,-1-1 0,0 1 0,0 0 0,0-1 0,1 1 0,-1-1 0,0 1 0,1-1 0,-1 1 0,0 0 0,1-1 0,-1 1 0,0 0 0,1-1 0,-1 1 0,1 0 0,-1 0 0,0-1 0,1 1 0,-1 0 0,1 0 0,-1 0 0,1 0 0,0-1 0,30-7-1054,-23 6 843,14-3-224,0 0-1,0 2 1,0 0 0,0 2-1,40 1 1,-61 1 482,0 0 1,-1 0 0,1-1 0,0 1-1,0 0 1,0 0 0,-1 0 0,1 0-1,0 0 1,-1 0 0,1 0 0,-1 0-1,1 0 1,-1 0 0,0 0 0,1 0-1,-1 1 1,0-1 0,0 0 0,0 0-1,0 0 1,0 0 0,0 1 0,0 1-1,-1 41 1630,1-32-1378,-1 6 89,1-14-325,0 0-1,0 0 1,0 0-1,0 0 0,0 0 1,1 0-1,0 0 1,0 0-1,2 6 1,-2-8-43,0-1 1,1 0 0,-1 1 0,1-1 0,-1 0 0,1 0 0,0 0 0,-1 0 0,1 0 0,0 0 0,0-1 0,-1 1-1,1 0 1,0-1 0,0 0 0,0 1 0,0-1 0,0 0 0,0 0 0,0 0 0,-1 0 0,1 0 0,3-1-1,1 0 19,-1 0-1,1-1 1,-1 1-1,0-1 1,0 0-1,0 0 1,0-1-1,0 1 1,-1-1-1,1 0 1,-1 0-1,1-1 1,-1 0-1,0 1 1,-1-1-1,1 0 1,-1-1-1,1 1 1,-1-1-1,3-7 1,-4 9-15,0 0 0,0 0-1,-1 0 1,1 0 0,-1-1 0,0 1 0,0-1 0,0 1-1,0 0 1,-1-1 0,1 0 0,-1 1 0,0-1 0,0 1-1,-1-1 1,1 1 0,-1-1 0,1 1 0,-1-1 0,0 1 0,0-1-1,-1 1 1,1 0 0,-1 0 0,1 0 0,-1 0 0,0 0-1,-1 0 1,1 0 0,0 0 0,-5-3 0,0 1 10,0 1 0,0 0 1,0 0-1,0 1 0,0 0 0,-1 1 1,1-1-1,-1 1 0,0 1 1,0-1-1,0 1 0,1 1 0,-1 0 1,0 0-1,0 0 0,-8 2 0,4 0-335,1 0-1,-1 1 0,1 0 0,-14 6 0,16-4-1135,-1-1-1,1 2 1,0-1 0,-13 11-1,-3 6-11123</inkml:trace>
  <inkml:trace contextRef="#ctx0" brushRef="#br0" timeOffset="8076.78">1779 1083 9652,'0'0'2215,"-13"-1"-951,-35-3 182,201 4 2805,-50-2-3497,-49 1-468,-26-1-235,0 1 0,-1 2 0,1 1 0,-1 1 0,0 1 0,1 1 0,40 14 0,-52-7-1697,-13-5-6574,-8-7 3220</inkml:trace>
  <inkml:trace contextRef="#ctx0" brushRef="#br0" timeOffset="8324.62">2144 1019 8228,'0'0'4933,"17"2"-4643,0 5-101,0 1-1,-1 1 0,-1 0 0,1 2 1,-2-1-1,1 2 0,-1 0 0,22 25 1,-34-35-123,0 1 0,0-1 1,0 0-1,0 1 1,0-1-1,-1 1 0,1 0 1,-1-1-1,0 1 1,1 0-1,-1 0 0,-1 0 1,1 0-1,0 0 1,-1 0-1,1 0 1,-1 0-1,0 0 0,0 0 1,0 0-1,-1 0 1,1 0-1,-1 0 0,0 0 1,1 0-1,-1-1 1,0 1-1,-1 0 0,1 0 1,0 0-1,-1-1 1,0 1-1,0-1 0,1 0 1,-1 1-1,-1-1 1,-2 3-1,-10 6 144,0 0-1,0-1 1,-1-1-1,0-1 1,-22 9-1,-10 6-940,38-18-1833</inkml:trace>
  <inkml:trace contextRef="#ctx0" brushRef="#br0" timeOffset="8844.41">2638 1257 10261,'0'0'9209,"0"-12"-8870,3-40-131,-2 49-192,0 0-1,0 1 0,0-1 1,1 0-1,-1 1 0,1-1 1,-1 1-1,1-1 0,0 1 1,0 0-1,0 0 0,0 0 1,1 0-1,-1 0 0,0 0 1,1 1-1,-1-1 0,1 1 1,0 0-1,3-2 0,53-14 322,-56 16-318,-1 0-15,1 1 1,0-1 0,0 0-1,0 1 1,-1-1 0,1 1-1,0 0 1,0 0 0,0 0-1,0 1 1,0-1-1,-1 0 1,1 1 0,0 0-1,4 1 1,-6 0-6,1 0 1,-1 0-1,0 0 0,0 0 1,0 0-1,0 0 0,0 0 1,0 0-1,-1 1 0,1-1 1,0 0-1,-1 0 0,0 1 1,0-1-1,0 0 0,0 1 1,0-1-1,0 4 0,-1-1 23,0 1-1,-1-1 0,1 1 1,-1-1-1,0 1 1,0-1-1,-1 0 0,1 0 1,-1 0-1,0 0 1,-1-1-1,1 1 0,-1-1 1,0 0-1,0 0 1,0 0-1,0-1 0,-9 6 1,5-3-9,1 0 0,0 0 0,1 1 1,0 0-1,0 0 0,-8 13 0,13-19-20,1 1-1,-1-1 1,1 0 0,0 1-1,0-1 1,-1 1 0,1-1-1,0 1 1,0-1 0,0 1-1,0-1 1,1 1 0,-1-1-1,0 1 1,1-1 0,-1 1-1,1-1 1,-1 0 0,1 1-1,0-1 1,-1 0 0,1 1-1,0-1 1,0 0 0,0 0-1,0 0 1,0 0 0,0 0-1,0 0 1,0 0 0,1 0-1,-1 0 1,3 1 0,52 26 18,-44-23-32,-11-5 25,49 28-26,-49-27 25,0-1 1,-1 0 0,1 1-1,0-1 1,0 1 0,0 0-1,-1-1 1,1 1 0,0 0-1,0-1 1,-1 1 0,1 0-1,-1 0 1,1 0 0,-1 0-1,1-1 1,-1 1 0,1 0-1,-1 0 1,0 0 0,0 0-1,1 0 1,-1 0 0,0 0-1,0 0 1,0 0 0,0 0-1,0 0 1,0 0 0,0 0 0,0 0-1,-1 0 1,1 0 0,0 0-1,-1 0 1,1 0 0,0 0-1,-1-1 1,1 1 0,-1 0-1,1 0 1,-1 0 0,0 0-1,1-1 1,-1 1 0,0 0-1,0-1 1,1 1 0,-1-1-1,0 1 1,0-1 0,-1 1-1,-8 5 23,-1-1 0,0 0-1,0-1 1,-1-1-1,1 0 1,-22 4-1,-7-8-3125,35-5-824,5-10-2271</inkml:trace>
  <inkml:trace contextRef="#ctx0" brushRef="#br0" timeOffset="9366.93">2854 873 9508,'-13'-3'2055,"-11"-2"-1388,0 1 1,-43 0 0,57 3-508,1 2 0,-1-1 0,0 1 0,1 1 1,-1 0-1,1 0 0,0 1 0,-1 0 0,1 0 0,1 1 0,-15 9 0,8-2-77,1 1-1,0 1 1,1 1 0,1 0-1,0 0 1,1 1 0,0 1-1,1 0 1,1 0 0,1 1-1,0 0 1,1 1 0,-4 18-1,0 4 155,2 0-1,1 0 1,3 1-1,-1 76 1,7-96-189,0-1 1,1 0-1,2 0 1,0 0-1,0-1 1,2 1-1,1-1 1,17 35-1,-20-45-46,1 0-1,0-1 1,1 1-1,-1-1 1,2-1 0,-1 1-1,1-1 1,0 0-1,0-1 1,1 0-1,0 0 1,0 0 0,1-1-1,-1 0 1,1-1-1,0 0 1,0 0 0,1-1-1,-1 0 1,11 1-1,-4-2 14,0-1-1,0-1 1,-1 0-1,1-1 0,0-1 1,0-1-1,-1 0 1,1-1-1,-1 0 0,0-1 1,21-11-1,-16 6 7,-1-1-1,-1-1 1,0-1-1,-1 0 1,0-2-1,-1 0 1,26-31 0,-25 25 45,-1-1 0,0-1 0,-2-1 0,-1 0 0,-1-1 0,-1 0 0,-1 0 0,-2-1 0,0-1 0,-2 1 0,-1-1 0,-1 0 0,1-52 0,-5 70 6,0 0 0,-1 0 0,-1 0 0,0 0 1,0 0-1,0 0 0,-1 1 0,-1-1 0,1 1 0,-2 0 0,1 0 0,-1 0 0,0 0 0,0 1 0,-1 0 0,0 0 0,0 1 0,-1-1 0,0 1 0,0 1 0,0-1 0,-1 1 0,0 0 0,0 1 0,0 0 1,0 0-1,-1 1 0,0 0 0,-14-3 0,7 3-166,0 0 1,-1 1 0,0 0-1,1 1 1,-1 1 0,-30 4-1,30-1-490,1 0-1,-1 1 0,1 1 0,1 0 1,-1 1-1,-24 13 0,-3 8-3908,2 1-3377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9:30.41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2609 513 10101,'0'0'7472,"-6"-1"-6530,146 0 242,20-1-6343,-134 4 1461,-11 4-1253</inkml:trace>
  <inkml:trace contextRef="#ctx0" brushRef="#br0" timeOffset="316.12">2762 532 7475,'0'0'8164,"-5"6"-7894,1 3-197,0-1 1,0 1 0,1 0 0,1-1 0,-1 1-1,2 1 1,-1-1 0,1 0 0,0 0 0,1 1 0,0-1-1,1 0 1,0 0 0,4 18 0,2 18 128,-1-9-87,4 66 0,-10-101-79,0-1 0,0 1 0,-1 0 0,1 0 0,0 0 1,0 0-1,-1-1 0,1 1 0,0 0 0,-1 0 0,1-1 0,-1 1 0,1 0 0,-1 0 0,1-1 0,-1 1 1,1-1-1,-1 1 0,0 0 0,1-1 0,-1 1 0,0-1 0,0 0 0,1 1 0,-1-1 0,-1 1 1,-31 5 948,23-6-742,0-1 1,-1 0-1,1 0 1,-11-4-1,14 3-255,0 0 0,0-1-1,0 0 1,0-1-1,1 1 1,-1-1 0,1 0-1,0-1 1,1 0-1,-1 0 1,1 0 0,0 0-1,0-1 1,0 0-1,1 0 1,-7-11 0,11 16-245,0-1-1,0 1 1,0 0 0,0 0 0,0 0 0,0-1 0,0 1 0,1 0 0,-1 0 0,0 0 0,1 0-1,-1-1 1,1 1 0,-1 0 0,1 0 0,-1 0 0,1 0 0,0 0 0,-1 0 0,1 0 0,0 0-1,0 1 1,0-1 0,0 0 0,0 0 0,0 1 0,0-1 0,0 1 0,0-1 0,0 1 0,0-1-1,0 1 1,1-1 0,-1 1 0,0 0 0,0 0 0,2 0 0,26-10-5410</inkml:trace>
  <inkml:trace contextRef="#ctx0" brushRef="#br0" timeOffset="667.14">3064 687 10213,'0'0'6533,"-13"12"-5455,-39 41-168,50-51-867,0 0 1,0 0 0,0 0-1,1 0 1,-1 0-1,0 0 1,1 0-1,0 1 1,0-1 0,0 1-1,0-1 1,0 1-1,0-1 1,0 1-1,1 0 1,-1-1-1,1 1 1,0 0 0,0-1-1,0 1 1,0 0-1,0-1 1,1 1-1,-1 0 1,1-1 0,0 1-1,0 0 1,1 2-1,0-2-52,0-1 1,0 1-1,0-1 0,0 1 0,1-1 1,-1 0-1,1 0 0,-1 0 0,1 0 0,0 0 1,0-1-1,0 1 0,0-1 0,0 0 1,0 0-1,0 0 0,0 0 0,5 0 0,1 0 19,0-1 0,1 0 0,-1 0 0,0-1 0,1 0 0,-1-1 0,0 0 0,0 0 0,0-1 0,0 0 0,10-6 0,-16 8 9,0-1 0,0 0 0,1 1 0,-1-1 0,0-1 0,0 1 0,-1 0 0,1-1 0,0 1 0,-1-1 0,0 0 0,1 0-1,-1 0 1,0 0 0,-1 0 0,1-1 0,-1 1 0,1 0 0,-1-1 0,0 1 0,0-1 0,0 0 0,-1 1 0,1-1 0,-1 1 0,0-1-1,0 0 1,0 0 0,0 1 0,-1-1 0,-1-4 0,0 4 5,0-1 0,0 0-1,-1 1 1,1-1 0,-1 1-1,0 0 1,-1 0 0,1 0 0,-1 1-1,1-1 1,-1 1 0,0-1-1,-1 1 1,1 1 0,0-1 0,-1 1-1,1-1 1,-7-1 0,0-1-11,-1 1 1,1 1 0,-1 0 0,1 0-1,-1 1 1,-22-1 0,22 9-1155,12-6 975,0 1 0,0-1 1,0 1-1,0-1 0,0 1 0,-1-1 0,1 1 0,0-1 0,0 1 0,1-1 0,-1 1 0,0-1 0,0 1 0,0-1 0,0 1 0,0-1 1,0 1-1,1-1 0,-1 0 0,0 1 0,0-1 0,1 1 0,-1-1 0,0 0 0,1 1 0,-1-1 0,1 1 0,15 9-4665</inkml:trace>
  <inkml:trace contextRef="#ctx0" brushRef="#br0" timeOffset="894.39">3548 592 11845,'0'0'5219,"-27"66"-4627,24-37-288,-3-1-32,2 1-64,1-3-192,0 3-16,3-1-832,0-3-2305,0-4-3474</inkml:trace>
  <inkml:trace contextRef="#ctx0" brushRef="#br0" timeOffset="1379.59">3469 630 6707,'0'0'8134,"-1"-13"-6477,-2-42-149,3 52-1442,0 1 0,1 0 0,-1 0 0,1-1 0,-1 1 1,1 0-1,0 0 0,0 0 0,0 0 0,0 0 0,0 0 1,1 0-1,-1 0 0,1 0 0,-1 0 0,1 1 0,-1-1 1,1 1-1,0-1 0,0 1 0,3-3 0,41-13 151,-40 15-150,10-2-6,0 0 1,0 1-1,0 1 0,22-1 1,-38 3-65,1 0 1,-1 1-1,0-1 0,1 0 1,-1 0-1,0 0 0,1 0 1,-1 0-1,1 0 0,-1 1 0,0-1 1,1 0-1,-1 0 0,0 0 1,1 1-1,-1-1 0,0 0 1,0 0-1,1 1 0,-1-1 1,0 0-1,0 1 0,1-1 1,-1 0-1,0 1 0,0-1 1,0 1-1,0-1 0,0 0 1,1 1-1,-1-1 0,0 0 1,0 1-1,0-1 0,0 1 1,-3 22 133,-13 17 402,-3-15-286,-22 36 80,39-56-328,-1-1 0,1 1-1,0 0 1,1 0-1,-1 0 1,1 0 0,0 0-1,1 0 1,-1 0-1,1 0 1,0 10 0,1-13-29,0 0 0,0 1 0,0-1 1,0 0-1,0 0 0,1 0 0,-1 0 0,1 0 1,-1 0-1,1 0 0,0 0 0,0-1 1,0 1-1,0-1 0,0 1 0,0-1 0,0 0 1,0 0-1,0 0 0,1 0 0,-1 0 0,0 0 1,5 0-1,63 13-1123,-58-12 860,-6-1 127,27 5-94,-25 0 283,-20 4 54,-28 5 738,0-1 0,-83 15-1,87-22-841,-16 1-1464,18-7-5027,10-1-3075</inkml:trace>
  <inkml:trace contextRef="#ctx0" brushRef="#br0" timeOffset="-3651.61">638 249 12454,'0'0'976,"4"-4"-1440,-1 4-224,4 0-481,-4 0-1952,3 2-3666</inkml:trace>
  <inkml:trace contextRef="#ctx0" brushRef="#br0" timeOffset="-2412.36">27 713 3265,'0'0'9426,"-4"3"-8116,-14 6-171,14-7 1113,11-25-358,55-116-1312,18-45-342,-79 182-246,-1 0 0,0 1 0,1-1-1,-1 0 1,1 1 0,0-1 0,0 0 0,-1 1 0,1-1 0,0 1 0,0 0 0,1-1 0,-1 1 0,0 0-1,0 0 1,1-1 0,-1 1 0,0 0 0,1 0 0,-1 0 0,4-1 0,-4 2-12,1 1 0,-1-1 1,0 0-1,0 1 0,1-1 0,-1 1 1,0-1-1,0 1 0,0-1 1,1 1-1,-1 0 0,0 0 0,0 0 1,0-1-1,0 1 0,0 0 0,-1 0 1,1 0-1,0 1 0,0-1 1,0 1-1,6 11-15,0-1 0,-1 1 0,8 25 0,3 24-36,-2 1 1,-3 1-1,-3 0 1,-3 0-1,-2 68 1,-4-131-83,0-1 1,0 0 0,0 1-1,0-1 1,0 1 0,0-1-1,0 1 1,0-1 0,-1 0 0,1 1-1,0-1 1,0 1 0,0-1-1,-1 0 1,1 1 0,0-1-1,0 0 1,-1 1 0,1-1-1,0 0 1,-1 1 0,1-1-1,-1 0 1,1 0 0,0 1-1,-1-1 1,1 0 0,0 0-1,-1 0 1,1 0 0,-1 0 0,1 1-1,-1-1 1,1 0 0,-1 0-1,1 0 1,0 0 0,-1 0-1,1 0 1,-1 0 0,1-1-1,-1 1 1,1 0 0,0 0-1,-1 0 1,1 0 0,-1 0-1,1-1 1,0 1 0,-1 0-1,1 0 1,-1-1 0,1 1-1,0 0 1,0-1 0,-1 1 0,1 0-1,0-1 1,-1 1 0,1 0-1,0-1 1,0 1 0,-1-1-1,-9-17-6884</inkml:trace>
  <inkml:trace contextRef="#ctx0" brushRef="#br0" timeOffset="-2181.71">87 615 7347,'0'0'6035,"80"-10"-5283,-40 1-239,0-1-33,0 3-272,-7 1-208,-3 2-368,-7 2-1121,-3 2-976,-10 0-1825</inkml:trace>
  <inkml:trace contextRef="#ctx0" brushRef="#br0" timeOffset="-1818.08">900 553 7475,'0'0'6195,"-8"-5"-5755,6 3-399,-1 0-1,0 0 0,0 0 0,-1 0 0,1 1 1,0-1-1,-1 1 0,1 0 0,0 0 0,-1 0 1,1 1-1,-1-1 0,0 1 0,1 0 0,-1 0 1,1 0-1,-1 0 0,1 1 0,-1-1 0,1 1 0,-1 0 1,1 0-1,-1 0 0,1 0 0,0 1 0,0 0 1,-1-1-1,1 1 0,1 0 0,-6 5 0,-2 1 106,0 1-1,1 0 1,0 0-1,1 1 1,0 0-1,0 0 1,1 1-1,0 0 1,1 1-1,1-1 0,0 1 1,0 0-1,1 0 1,1 1-1,0-1 1,0 1-1,1 0 1,1 0-1,0-1 1,2 22-1,0-31-168,0 1 1,0-1-1,0 0 0,1 0 0,-1 0 1,1 0-1,0-1 0,-1 1 0,1 0 1,1-1-1,-1 1 0,0-1 1,0 0-1,1 0 0,0 0 0,-1 0 1,1 0-1,0 0 0,0-1 0,0 1 1,0-1-1,0 0 0,0 0 0,0 0 1,0 0-1,1 0 0,5 0 0,45 0-2643,-7-13-3334,-17-5-2548</inkml:trace>
  <inkml:trace contextRef="#ctx0" brushRef="#br0" timeOffset="-1499.6">1182 556 6339,'0'0'4399,"-12"6"-3212,-39 19-74,47-21-937,0 0 1,0 0-1,0 0 1,0 1-1,1-1 0,-1 1 1,1 0-1,1 0 0,-1 1 1,1-1-1,-1 1 1,2-1-1,-1 1 0,1-1 1,-1 1-1,1 0 1,0 7-1,0-5 32,-1 2 8,1 0 0,-1 0 0,2 0 0,0 0 1,0 1-1,3 18 0,-2-26-230,-1 0 0,1 0 1,0-1-1,0 1 0,1 0 1,-1-1-1,0 1 0,1-1 0,0 0 1,-1 1-1,1-1 0,0 0 0,0 0 1,0 0-1,0 0 0,1-1 1,-1 1-1,1-1 0,-1 1 0,1-1 1,-1 0-1,1 0 0,0 0 1,-1 0-1,1 0 0,0 0 0,0-1 1,3 1-1,8 0-565,0 0 0,0-1 0,0 0 0,19-4 0,-16 1-1704,1-1 0,31-11 1,1-6-2838</inkml:trace>
  <inkml:trace contextRef="#ctx0" brushRef="#br0" timeOffset="-1262.87">1620 534 8932,'0'0'5683,"-1"6"-5441,-16 179 3370,15-104-8277</inkml:trace>
  <inkml:trace contextRef="#ctx0" brushRef="#br0" timeOffset="-1039.98">1517 541 9861,'0'0'3537,"103"-30"-3329,-70 30-112,1 3-96,-8 9-480,-9 5-1521,-7 2-3633</inkml:trace>
  <inkml:trace contextRef="#ctx0" brushRef="#br0" timeOffset="-842.3">1438 905 8228,'0'0'7443,"20"32"-7443,23-33 0,13-13-928,4-3-785,0-2-3730</inkml:trace>
  <inkml:trace contextRef="#ctx0" brushRef="#br0" timeOffset="-515.15">2002 628 12182,'0'0'2678,"-10"14"-1488,-27 45-315,35-56-858,0 0 0,0 1 0,0-1 1,1 1-1,0-1 0,0 1 0,0-1 0,0 1 0,0 0 0,1-1 1,-1 1-1,1 0 0,0 0 0,0-1 0,0 1 0,1 0 0,-1-1 0,1 1 1,0 0-1,0-1 0,1 1 0,-1-1 0,1 1 0,-1-1 0,1 0 1,0 1-1,0-1 0,0 0 0,1-1 0,-1 1 0,1 0 0,0-1 1,0 1-1,0-1 0,0 0 0,0 0 0,0 0 0,0 0 0,1 0 0,-1-1 1,1 0-1,-1 1 0,8 0 0,-6-1-42,0 0 0,-1 0 0,1 0 0,0-1 0,0 0 1,0 0-1,0 0 0,0-1 0,0 1 0,0-1 0,0 0 0,0-1 0,8-3 0,-10 4 55,0-1-1,0 0 1,-1 1-1,1-1 1,-1 0-1,1 0 0,-1-1 1,0 1-1,0 0 1,0-1-1,0 1 1,0-1-1,-1 0 1,1 1-1,-1-1 1,0 0-1,0 0 1,0 0-1,0 0 1,0 0-1,0 0 1,-1-1-1,1-2 1,-1-2 82,0 0 1,0 0-1,-1 0 1,1 0-1,-2 0 1,1 0-1,-1 1 1,-1-1-1,1 1 1,-1-1 0,0 1-1,-1 0 1,-7-11-1,8 13-129,-1 0 1,0 1-1,-1-1 0,1 1 0,-1 0 0,1 1 1,-1-1-1,0 1 0,0 0 0,-1 0 0,1 0 1,-1 1-1,1 0 0,-1 0 0,0 0 1,0 1-1,0 0 0,-11-1 0,-6 3-6319,13 5-1500</inkml:trace>
  <inkml:trace contextRef="#ctx0" brushRef="#br0" timeOffset="4717.64">223 1042 4914,'0'0'8412,"0"-4"-7489,0-11-141,0 11 723,0 17-1041,-16 224 3036,16-237-3209,-21-2-325,8 0-7882,7-1 678</inkml:trace>
  <inkml:trace contextRef="#ctx0" brushRef="#br0" timeOffset="5651.36">714 1148 5715,'0'0'7462,"0"-7"-6681,0 5-722,0-1 0,0 0 0,0 0-1,0 1 1,1-1 0,-1 0 0,1 1 0,0-1-1,0 0 1,0 1 0,0-1 0,0 1-1,1 0 1,-1-1 0,1 1 0,-1 0-1,1 0 1,0 0 0,0 0 0,0 0 0,0 0-1,0 0 1,0 1 0,1-1 0,-1 1-1,1 0 1,-1-1 0,1 1 0,-1 0-1,1 1 1,-1-1 0,1 0 0,0 1-1,0-1 1,4 1 0,-6 0-37,0 0 0,-1-1 0,1 1 0,0 0 0,0 0 0,0 0 0,0 0 0,0 0 0,-1 0 0,1 0 0,0 1 0,0-1 0,0 0-1,0 0 1,0 1 0,-1-1 0,1 0 0,0 1 0,0-1 0,-1 1 0,1-1 0,0 1 0,-1 0 0,1-1 0,0 1 0,-1-1 0,2 2 0,-1 23 93,-1-11-50,-1-7-49,-1-1 0,1 1 0,-1-1 0,0 0 0,-1 1-1,1-1 1,-1 0 0,0 0 0,-1-1 0,1 1 0,-1-1 0,-1 0 0,1 0 0,0 0 0,-1 0-1,0-1 1,-6 5 0,2-1 4,1 0 0,0 0 1,0 1-1,-8 13 0,56-24 335,-24-5-257,6-2-135,-11 6-7228</inkml:trace>
  <inkml:trace contextRef="#ctx0" brushRef="#br0" timeOffset="6223.9">1056 1129 5955,'0'0'8892,"10"-8"-8369,-7 5-495,4-2 96,0 0 0,0 0 0,0 0-1,0 1 1,1 0 0,0 0 0,0 1 0,0 0-1,0 0 1,0 1 0,0 0 0,17-1 0,-24 3-118,-1 0 0,1 0-1,-1 0 1,0 0 0,1 0 0,-1 0 0,0 0 0,1 1 0,-1-1 0,0 0 0,1 0 0,-1 0 0,0 0-1,1 1 1,-1-1 0,0 0 0,0 0 0,1 1 0,-1-1 0,0 0 0,0 0 0,0 1 0,1-1-1,-1 0 1,0 1 0,0-1 0,0 0 0,0 1 0,0-1 0,1 0 0,-1 1 0,0-1 0,0 0-1,0 1 1,0 0 0,-3 19 266,-12 17 260,0-19-392,12-16-142,0 1-1,1-1 1,-1 1-1,1 0 0,0 0 1,0 0-1,0 0 1,0 1-1,0-1 1,1 1-1,0-1 0,-1 1 1,0 3-1,4-6-26,0 0 0,-1 0 0,1 0 0,0 0 0,0 0 1,-1 0-1,1 0 0,0-1 0,0 1 0,0-1 0,0 0 0,0 1 0,0-1 0,3 0 0,27 9-174,-31-9 198,-1 0 1,0 1 0,0-1 0,1 0-1,-1 1 1,0-1 0,0 0 0,0 1-1,0-1 1,0 0 0,0 1 0,1-1-1,-1 0 1,0 1 0,0-1 0,0 1-1,0-1 1,0 0 0,0 1 0,-1-1-1,1 0 1,0 1 0,0-1-1,0 0 1,0 1 0,0-1 0,0 0-1,-1 1 1,1-1 0,0 0 0,0 1-1,0-1 1,-1 0 0,1 1 0,-18 11 64,-25 5 189,39-15-247,-5 1-224,-17 5 572,17-4-4856</inkml:trace>
  <inkml:trace contextRef="#ctx0" brushRef="#br0" timeOffset="6786.28">1524 1161 7475,'0'0'9021,"-7"-6"-6023,5 11-2937,1 0-1,-1 0 1,1 0-1,0 1 1,0-1 0,1 1-1,0-1 1,0 0-1,1 7 1,-1-11-110,1 0 1,0 1 0,-1-1 0,1 1-1,0-1 1,0 0 0,0 0 0,0 1 0,0-1-1,0 0 1,1 0 0,-1 0 0,0 0-1,0 0 1,1-1 0,-1 1 0,1 0-1,-1 0 1,1-1 0,-1 1 0,1-1-1,-1 0 1,1 1 0,-1-1 0,1 0-1,0 0 1,-1 0 0,1 0 0,-1 0-1,1 0 1,-1 0 0,1-1 0,0 1-1,2-2 1,-1 2-47,-1-1-1,1 1 1,-1-1-1,1 0 1,-1 0-1,1 0 1,-1-1-1,0 1 1,1 0-1,-1-1 1,0 1-1,0-1 1,0 0-1,0 0 1,0 0-1,-1 0 1,3-4-1,21-42 194,-19 33 405,-10 65 1549,1-42-2264,-11 38 1095,11-13-5457</inkml:trace>
  <inkml:trace contextRef="#ctx0" brushRef="#br0" timeOffset="7168.2">2155 1010 11493,'0'0'4858,"-10"6"-4415,-28 21-56,36-25-336,1 0 0,-1 1 0,0-1 0,1 0 0,0 1 0,0 0 0,-1-1 0,1 1 0,1 0 0,-1-1 0,0 1 0,1 0 0,0 0 1,-1 0-1,1 0 0,0-1 0,0 1 0,1 3 0,0 0 10,-1 0 1,1-1-1,0 1 1,1-1-1,0 0 1,0 1 0,2 5-1,6 2-397,9 19 1989,-21-21-2689,-18-6-3220</inkml:trace>
  <inkml:trace contextRef="#ctx0" brushRef="#br0" timeOffset="7318.97">2118 1083 6451,'0'0'9220,"56"-68"-8195,-36 55-49,-3 3-224,-1 1-127,-6 1-81,0 5-272,0-1-272,-3 4-384,-4 0-1793</inkml:trace>
  <inkml:trace contextRef="#ctx0" brushRef="#br0" timeOffset="8023.66">2842 1203 7764,'0'0'7966,"-12"-1"-7200,-37-1-107,47 3-599,-1 0 0,0-1 1,1 1-1,-1 0 1,1 1-1,0-1 1,-1 0-1,1 1 0,0-1 1,0 1-1,0 0 1,0 0-1,0 0 1,0 0-1,0 0 0,1 0 1,-1 0-1,1 1 1,-1-1-1,1 1 1,0-1-1,0 1 1,-1 3-1,1-4-59,0 0 0,1 0 0,-1 0-1,0 0 1,1-1 0,-1 1 0,1 0 0,0 0 0,0 0 0,0 0-1,0 0 1,0 0 0,0 0 0,0 0 0,1 0 0,-1 0 0,0 0-1,1 0 1,0-1 0,0 1 0,-1 0 0,1 0 0,0-1 0,0 1-1,0 0 1,1-1 0,-1 1 0,2 1 0,2-1-33,0 0 0,0-1 0,1 1 1,-1-1-1,0-1 0,0 1 0,1 0 0,-1-1 1,0 0-1,1-1 0,-1 1 0,6-2 0,-10 2 47,-1 0 0,0-1 0,1 1 0,-1 0 0,1 0 1,-1 0-1,0-1 0,1 1 0,-1 0 0,0 0 0,1-1 0,-1 1 0,0 0 0,0-1 0,1 1 0,-1 0 0,0-1 0,0 1 0,1-1 0,-1 1 0,0 0 0,0-1 0,0 1 0,0-1 0,0 1 0,0 0 0,0-1 0,0 1 0,0-1 0,0 1 0,0-1 0,0 1 0,0 0 0,0-1 0,0 1 0,0-1 0,0 1 1,0-1-1,-1 1 0,1 0 0,0-1 0,0 1 0,0 0 0,-1-1 0,1 1 0,0 0 0,-1-1 0,1 1 0,0 0 0,-1-1 0,1 1 0,0 0 0,-1 0 0,1-1 0,0 1 0,-2 0 0,-20-14 534,15 12-528,-1 0-1,1 1 0,0 0 0,0 0 1,-1 0-1,1 1 0,0 0 1,-1 0-1,-12 3 0,12 12-1529,8-14 1239,0 0-1,0-1 0,0 1 1,0 0-1,0 0 0,0 0 1,0 0-1,0-1 0,0 1 1,0 0-1,0 0 0,1 0 1,-1 0-1,0-1 0,1 1 1,-1 0-1,0 0 0,1-1 1,-1 1-1,1 1 0,16 4-6166</inkml:trace>
  <inkml:trace contextRef="#ctx0" brushRef="#br0" timeOffset="8353.39">3011 1192 11221,'0'0'5918,"-4"-3"-5377,4 3-542,0 0 1,0 0-1,0 0 1,-1 0-1,1 0 0,0 0 1,0 0-1,-1 0 0,1 0 1,0 0-1,0 0 0,-1 0 1,1 0-1,0-1 1,0 1-1,0 0 0,-1 0 1,1 0-1,0 0 0,0 0 1,0-1-1,0 1 0,0 0 1,-1 0-1,1 0 1,0-1-1,0 1 0,0 0 1,0 0-1,0 0 0,0-1 1,0 1-1,0 0 1,0 0-1,0-1 0,0 1 1,0 0-1,0 0 0,0-1 1,0 1-1,0 0 0,0 0 1,0-1-1,0 1 1,0 0-1,0 0 0,0 0 1,0-1-1,0 1 0,0 0 1,1 0-1,-1 0 0,0-1 1,0 1-1,0 0 1,0 0-1,1 0 0,-1 0 1,0-1-1,24-2 107,44 5 435,-61-1-435,-5-1-62,-1 0 0,0 0 0,1 0-1,-1 1 1,0-1 0,1 1 0,-1-1 0,0 1 0,1-1 0,-1 1-1,0 0 1,0 0 0,0 0 0,0-1 0,0 1 0,0 0 0,0 0-1,0 0 1,0 1 0,0-1 0,0 0 0,-1 0 0,1 0-1,0 1 1,-1-1 0,1 0 0,-1 1 0,1-1 0,-1 0 0,0 1-1,0-1 1,0 1 0,1-1 0,-1 0 0,0 1 0,-1-1-1,1 1 1,0-1 0,0 0 0,-1 1 0,0 1 0,-1 9 163,-1 0 0,-1 0 1,-8 18-1,9-21-234,2-7-130,-9 31-228,13-14-6175,5-15-862</inkml:trace>
  <inkml:trace contextRef="#ctx0" brushRef="#br0" timeOffset="8869.48">3389 1242 9989,'0'0'10039,"-7"5"-9615,4-4-399,0 0 1,0 1-1,1-1 1,-1 1-1,1 0 0,-1 0 1,1 0-1,-1 0 1,1 0-1,0 1 0,0-1 1,0 1-1,1-1 0,-1 1 1,0 0-1,1-1 1,0 1-1,0 0 0,0 0 1,0 0-1,0 0 1,0 0-1,1 0 0,-1 0 1,1 1-1,0-1 0,0 0 1,0 0-1,1 0 1,-1 0-1,1 0 0,0 4 1,0-6-29,0 0-1,0 1 1,0-1 0,0 0 0,0 0 0,0 0 0,0 0 0,0 0-1,1 0 1,-1 0 0,0 0 0,1-1 0,-1 1 0,0 0 0,1-1 0,-1 1-1,1-1 1,-1 1 0,1-1 0,-1 0 0,1 0 0,-1 0 0,1 0-1,-1 0 1,1 0 0,-1 0 0,1 0 0,-1 0 0,1-1 0,2 0-1,-2 1 19,0-1 0,-1 1 0,1 0 0,0-1 0,0 0-1,0 1 1,-1-1 0,1 0 0,0 0 0,0 0-1,-1 0 1,1 0 0,-1-1 0,1 1 0,-1 0 0,0-1-1,0 1 1,1-1 0,-1 1 0,0-1 0,0 0 0,0 1-1,-1-1 1,1 0 0,1-2 0,-2-3-16,1 0 0,-1 0 0,-1 0 0,1 1 0,-1-1 0,0 0 0,-1 1 0,1-1 0,-1 1 0,-4-10 0,-3 0 53,0 0 0,-17-22 0,4 5 27,22 33-92,0 0 0,0 0 1,-1 0-1,1-1 0,0 1 0,0 0 0,0-1 0,0 1 1,0 0-1,-1 0 0,1-1 0,0 1 0,0 0 0,0-1 1,0 1-1,0 0 0,0-1 0,0 1 0,0 0 0,0-1 1,0 1-1,0 0 0,0 0 0,1-1 0,-1 1 0,0 0 1,0-1-1,0 1 0,0 0 0,0 0 0,1-1 1,-1 1-1,0 0 0,0 0 0,0-1 0,1 1 0,-1 0 1,0 0-1,0 0 0,1-1 0,-1 1 0,0 0 0,0 0 1,1 0-1,0 0 0,21-4-365,-17 4 316,0 0-1,-1 1 0,1-1 0,0 1 0,-1 0 1,1 0-1,7 3 0,-10-3 65,-1 0 0,1 1-1,-1-1 1,0 1 0,0-1 0,0 1 0,0-1 0,0 1 0,0 0-1,0-1 1,-1 1 0,1 0 0,-1 0 0,1-1 0,-1 1-1,1 0 1,-1 0 0,0 0 0,0 0 0,0 0 0,0-1 0,0 1-1,-1 0 1,1 0 0,0 0 0,-1 0 0,1-1 0,-1 1-1,-1 2 1,0 0 39,0 1 1,0-1-1,0 0 0,-1 1 0,0-1 0,0 0 0,0 0 1,-1-1-1,-5 6 0,-3 1 3,-10 7-2187,3-9-3807,-1-4-6352</inkml:trace>
  <inkml:trace contextRef="#ctx0" brushRef="#br0" timeOffset="9643.26">3475 97 1761,'0'0'14468,"-10"-13"-10701,-10 189-3020,20-164-861</inkml:trace>
  <inkml:trace contextRef="#ctx0" brushRef="#br0" timeOffset="10149.05">3044 164 2481,'0'0'11035,"9"-5"-10294,30-15-149,-39 19-575,1 1 0,-1 0 0,0 0-1,1-1 1,-1 1 0,1 0 0,-1 0-1,1 0 1,-1 0 0,1-1 0,-1 1-1,1 0 1,-1 0 0,1 0 0,-1 0-1,0 0 1,1 0 0,-1 0 0,1 1-1,-1-1 1,1 0 0,-1 0 0,1 0-1,-1 0 1,1 1 0,-1-1 0,0 0-1,1 0 1,-1 1 0,1-1 0,-1 0-1,0 1 1,1-1 0,3 19 211,-10 20-4,-19-1-51,21-34-154,1 0 0,0 0 1,0 0-1,0 0 0,0 1 1,1-1-1,0 1 1,-1 0-1,2 0 0,-1 0 1,1 0-1,-2 9 0,4-14-16,0 1 1,0 0-1,0 0 0,0-1 0,0 1 0,0-1 0,1 1 0,-1-1 0,0 1 0,0-1 0,1 0 0,-1 1 0,0-1 0,0 0 0,1 0 0,-1 0 0,0 0 0,0 0 0,2-1 0,35 1 147,-35 0-110,7-1-136,0 0 0,-1-1-1,1 0 1,-1 0 0,0-1-1,1 0 1,-1 0 0,0-1-1,14-9 1,-18 3-3983,-5 5-1582</inkml:trace>
  <inkml:trace contextRef="#ctx0" brushRef="#br0" timeOffset="10720.15">2652 103 8788,'0'0'6619,"4"-17"-5949,-3 17-668,-1 0 0,1 1 1,0-1-1,0 0 0,0 0 1,0 1-1,0-1 1,-1 0-1,1 1 0,0-1 1,0 1-1,-1-1 0,1 1 1,0-1-1,-1 1 0,1-1 1,0 1-1,-1 0 0,1-1 1,-1 1-1,1 0 1,-1 0-1,1-1 0,-1 1 1,0 0-1,1 0 0,-1 0 1,0 0-1,0-1 0,0 1 1,1 0-1,-1 0 0,0 0 1,0 0-1,0 0 1,-1 0-1,1 0 0,0-1 1,0 1-1,-1 2 0,-11 52 291,3-19-205,10-34-85,0-1-1,-1 1 0,1-1 0,0 1 1,0-1-1,0 0 0,0 1 0,0-1 1,0 0-1,0 0 0,0 0 0,0 1 1,1-1-1,-1 0 0,0-1 0,1 1 1,-1 0-1,1 0 0,-1 0 0,1-1 1,-1 1-1,1-1 0,0 0 0,-1 1 1,1-1-1,-1 0 0,4 0 0,16 7 239,-21-7-235,1 0-1,-1 1 0,0-1 1,1 0-1,-1 0 0,0 1 1,0-1-1,0 0 0,1 1 1,-1-1-1,0 0 0,0 1 1,0-1-1,1 0 0,-1 1 1,0-1-1,0 0 0,0 1 1,0-1-1,0 0 0,0 1 1,0-1-1,0 1 0,0-1 0,0 0 1,0 1-1,0-1 0,0 1 1,0-1-1,-1 0 0,1 1 1,0-1-1,0 0 0,0 1 1,0-1-1,-1 0 0,1 1 1,0-1-1,0 0 0,-1 0 1,1 1-1,0-1 0,0 0 1,-1 0-1,1 1 0,0-1 1,-1 0-1,1 0 0,-1 1 1,-17 9 21,-12-1-1116,-2-5-3478,6-3-2031</inkml:trace>
  <inkml:trace contextRef="#ctx0" brushRef="#br0" timeOffset="11304.96">2035 188 9076,'0'0'5736,"-9"23"-5269,8-20-426,0-1 0,1 1 1,0-1-1,-1 1 0,1-1 0,0 1 0,0-1 1,0 1-1,1-1 0,-1 1 0,1-1 0,-1 1 0,1-1 1,0 0-1,0 1 0,0-1 0,0 0 0,0 1 1,1-1-1,-1 0 0,1 0 0,-1 0 0,3 2 1,0-3-61,-1 1 0,1-1 0,0 0 0,0 1 0,-1-2 0,1 1 0,0 0 0,0-1 0,0 0 0,0 0 0,0 0 0,0 0 0,0-1 0,5 0 0,-7 1-28,-1-1-1,0 1 0,1 0 1,-1 0-1,1-1 1,-1 1-1,0-1 0,1 1 1,-1-1-1,0 0 1,1 0-1,-1 1 0,0-1 1,0 0-1,0 0 1,0 0-1,0 0 0,0 0 1,0-1-1,0 1 0,0 0 1,0 0-1,-1-1 1,1 1-1,0-3 0,-1 4 142,-1 29 149,-1-12-473,-14 56 1181,15-69-1258,-1 0 0,1-1 0,-1 1 0,1 0 0,-1-1 1,0 0-1,0 1 0,-1-1 0,1 0 0,0 0 0,-1 0 0,0 0 1,0-1-1,0 1 0,-5 3 0,-6 0-4423</inkml:trace>
  <inkml:trace contextRef="#ctx0" brushRef="#br0" timeOffset="11750.39">1667 177 9012,'0'0'5451,"-8"-3"-4747,1 0-537,4 2-121,1-1-1,0 1 1,-1 0-1,1 0 0,-1 0 1,1 1-1,-1-1 1,0 1-1,1-1 0,-5 1 1,12 30 362,31 2 169,-33-30-549,1 0 0,-1 0-1,0 0 1,0 0 0,0 1 0,0 0 0,0-1-1,0 1 1,-1 0 0,0 0 0,1 1 0,-1-1-1,0 0 1,0 1 0,-1-1 0,1 1-1,-1-1 1,0 1 0,0 0 0,1 4 0,-15-4-2305,3-5-3530,3-2 474</inkml:trace>
  <inkml:trace contextRef="#ctx0" brushRef="#br0" timeOffset="11913.18">1667 164 4978,'-17'7'3458,"17"-16"-2258,10 0-863,10-1 399,0-1-176,3-1-80,-3 5-175,-7 1-49,-6 4-256,-24 2-5075,-6 10 1698</inkml:trace>
  <inkml:trace contextRef="#ctx0" brushRef="#br0" timeOffset="12410.68">1192 262 6099,'0'0'7718,"1"-5"-6715,2-11-180,-8 28-318,-7 39-224,12-47-246,-1 1-1,1-1 1,0 1-1,0-1 1,0 1 0,0-1-1,1 1 1,0-1 0,0 0-1,0 1 1,0-1 0,2 4-1,-1-6-6,0 0 1,0 0-1,0 0 0,0-1 0,0 1 0,1-1 0,-1 1 1,0-1-1,1 0 0,-1 0 0,0 0 0,1 0 0,0 0 0,-1-1 1,1 1-1,-1-1 0,1 0 0,0 0 0,-1 0 0,1 0 1,3-1-1,-4 1-9,-1 0 0,0 0 1,1 0-1,-1-1 1,0 1-1,0-1 0,1 1 1,-1-1-1,0 1 0,0-1 1,0 0-1,0 0 1,0 1-1,0-1 0,0 0 1,0 0-1,0 0 0,0 0 1,0 0-1,0 0 1,-1 0-1,1-1 0,-1 1 1,1 0-1,0 0 0,-1 0 1,0-1-1,1 1 0,-1 0 1,0-1-1,0 1 1,0 0-1,0-1 0,0 1 1,0 0-1,0-1 0,0 1 1,0 0-1,-1 0 1,1-1-1,0 1 0,-1 0 1,1 0-1,-1-1 0,0 1 1,1 0-1,-1 0 1,0 0-1,0 0 0,1 0 1,-1 0-1,0 0 0,0 0 1,0 0-1,0 0 1,0 1-1,-1-1 0,1 0 1,0 1-1,0-1 0,0 1 1,-1-1-1,1 1 1,-2-1-1,-4 1-339,1 1 0,0-1 0,-1 1 0,1 0 0,0 1 0,0-1 0,-1 1 0,1 1 0,1-1 0,-1 1 0,0 0 0,1 0 0,-1 1 0,-8 7 0,-13 6-4215,4-3-2007</inkml:trace>
  <inkml:trace contextRef="#ctx0" brushRef="#br0" timeOffset="12812.76">747 257 6099,'0'0'2569,"14"-6"-1118,-4 2-1142,1-1 154,0 0 0,0 1-1,0 1 1,1-1-1,-1 2 1,1 0 0,14-1-1,-25 4-431,0-1 0,0 1 1,0 0-1,-1 0 0,1 0 0,0 0 0,-1 0 0,1 0 0,-1 0 0,1 0 1,-1 0-1,1 0 0,-1 0 0,0 0 0,1 0 0,-1 0 0,0 0 1,0 0-1,0 0 0,0 0 0,0 1 0,0-1 0,0 0 0,0 0 0,-1 0 1,1 0-1,0 0 0,-1 1 0,-7 38 624,3-26-853,-32 72 526,6-35-6954,19-37 1021</inkml:trace>
  <inkml:trace contextRef="#ctx0" brushRef="#br0" timeOffset="13500.65">207 133 8052,'0'0'4436,"-1"6"-3945,-2 9-287,1-8-34,0 0 0,1 0 0,0 0-1,0 0 1,1 0 0,0 0-1,1 12 1,0-17-146,0 1 1,0-1-1,0 0 0,0 0 0,0 0 1,0 0-1,1 0 0,-1-1 0,1 1 0,-1 0 1,1 0-1,0-1 0,-1 1 0,1-1 1,0 0-1,0 1 0,0-1 0,0 0 1,0 0-1,0 0 0,1-1 0,-1 1 1,0 0-1,0-1 0,1 0 0,-1 1 1,0-1-1,1 0 0,3 0 0,2 0 7,50 3 115,-56-3-130,0 0 0,0 0 1,0 0-1,0 0 0,0 0 0,0 0 0,0-1 0,1 1 0,-1-1 0,0 0 0,0 1 0,0-1 0,-1 0 1,1 0-1,0 0 0,0 0 0,0-1 0,-1 1 0,1 0 0,1-3 0,-3 3-1,0 0 0,0 0 0,0-1 0,0 1 0,0 0 0,0 0 0,-1 0 0,1 0 0,0 0 0,-1 0 0,1 0 0,-1 0 0,1 0 0,-1 0 0,1 0 0,-1 0 0,0 0 0,0 0 0,1 0 0,-1 0 0,0 1 0,0-1 0,0 0 0,0 0 1,0 1-1,0-1 0,0 1 0,-1-1 0,-37-20-61,32 18 48,-11-6 11,-76-42-65,87 47 68,1-1-1,0 0 1,0 0-1,0 0 1,0 0-1,1-1 1,0 0-1,0 0 1,1 0-1,-1-1 1,-3-7-1,8 12-17,-1 1 1,0-1-1,1 1 0,-1-1 0,1 1 0,-1-1 1,1 1-1,0-1 0,0 0 0,0 1 0,0-1 1,0 1-1,0-1 0,0 0 0,0 1 0,1-1 0,-1 1 1,1-1-1,-1 1 0,1-1 0,-1 1 0,1-1 1,0 1-1,0 0 0,0-1 0,0 1 0,0 0 1,0 0-1,0 0 0,0-1 0,0 1 0,0 0 1,1 0-1,-1 1 0,0-1 0,1 0 0,-1 0 1,1 1-1,-1-1 0,1 1 0,-1-1 0,4 0 1,4-1-17,0 0 0,1 1 0,-1 0 1,1 0-1,16 2 0,-24-1 9,-1 1 1,1 0-1,-1 0 0,1-1 1,-1 1-1,1 0 0,-1 0 1,1 0-1,-1 1 0,0-1 1,0 0-1,0 0 0,0 1 1,0-1-1,0 1 0,0-1 0,0 1 1,0-1-1,0 1 0,-1-1 1,1 1-1,-1 0 0,1-1 1,-1 4-1,11 51 94,-9-41-33,15 49 76,-1-4-1510,-12-18-3842,-4-23-1042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17:49.61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 62 12630,'0'0'3233,"-6"-62"-3009,18 62-224,6 0-1792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17:51.20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61 349 2657,'0'0'9735,"-10"0"-8611,-40 0 63,60-7-1019,37-7 151,1 1 0,1 3 0,66-5 0,26-5-176,208-42-66,112-22-163,-9-29-1151,-452 112 1207,38-9 419,-25 10-1031,-25 11-3322,-20 8 354</inkml:trace>
  <inkml:trace contextRef="#ctx0" brushRef="#br0" timeOffset="259.62">1267 123 5747,'0'0'3460,"-1"22"-2726,0 0-485,-2 31 447,2 0 0,10 89 0,59 138 1127,4 27-77,-70-270-2472,-2-36 507,0 0 0,0 0 0,0 0 0,-1 0 0,1 0 0,0 0 0,-1-1 0,1 1 0,-1 0 0,1 0 0,-1 0 0,1 0 0,-1-1 0,0 1 0,1 0 0,-1-1 0,0 1 0,0 0 0,0-1 0,1 1 0,-1-1 0,0 1 0,0-1 0,0 0 0,0 1 0,0-1 0,0 0 0,0 1 0,-2-1 0,-25 3-7163</inkml:trace>
  <inkml:trace contextRef="#ctx0" brushRef="#br0" timeOffset="602.58">1074 1079 7684,'0'0'2974,"13"20"-2139,44 65-395,-50-76-393,-1 0 0,1-1 0,1 0 0,-1 0 0,1-1-1,1 0 1,-1 0 0,1-1 0,0 0 0,1-1-1,-1 0 1,1 0 0,0-1 0,0 0 0,1-1-1,-1 0 1,1 0 0,0-1 0,-1-1 0,1 0-1,16-1 1,-24 0-23,-1 0 0,1 0 0,-1 0 0,1-1 0,-1 0 0,1 1 0,-1-1 0,0 0 0,1 0 0,-1 0 0,0 0 0,0-1 0,1 1 0,-1-1 0,0 1 0,-1-1 0,1 0 0,0 1 0,2-5 0,0 1 52,0-1-1,-1 0 1,0 0 0,0 0 0,-1 0-1,0 0 1,2-10 0,1-7 134,-2-1 0,0 0 0,-2-29 0,-1-14-442,0 67 142,0 0-1,-1 0 1,1-1-1,0 1 1,-1 0-1,1 0 1,0 0-1,-1-1 1,1 1-1,0 0 1,-1 0-1,1 0 1,-1 0-1,1 0 1,0 0-1,-1 0 1,1 0-1,-1 0 1,1 0-1,0 0 1,-1 0-1,1 0 1,-1 0-1,1 0 1,0 0 0,-1 0-1,1 0 1,-1 1-1,1-1 1,0 0-1,-1 0 1,1 1-1,0-1 1,-1 0-1,1 0 1,0 1-1,-1-1 1,-16 10-3013,-6 15-1940</inkml:trace>
  <inkml:trace contextRef="#ctx0" brushRef="#br0" timeOffset="1905.59">1321 1669 7860,'0'0'3492,"14"-2"-2879,-7 1-544,0 0-18,0 0-1,0 0 0,0-1 0,0 0 0,0 0 0,0-1 1,0 1-1,-1-1 0,1-1 0,-1 0 0,0 1 1,0-2-1,0 1 0,6-7 0,-5 2-39,0 0-1,-1 0 0,0-1 1,0 0-1,-1 0 0,-1 0 1,0 0-1,0-1 0,-1 1 1,0-1-1,-1 0 0,0 0 1,-1 0-1,0 0 1,0-1-1,-3-15 0,2 22-23,-1 0 1,-1 1-1,1-1 0,0 1 0,-1-1 0,0 1 0,0 0 0,-1 0 1,1 0-1,-4-4 0,5 6 10,1 1 0,-1-1 0,0 1 0,0 0 0,0-1-1,0 1 1,-1 0 0,1 0 0,0 0 0,0 0 0,-1 0 0,1 0 0,-1 0 0,1 0 0,-1 0 0,1 1 0,-1-1 0,1 0-1,-1 1 1,0 0 0,1-1 0,-1 1 0,0 0 0,1 0 0,-1 0 0,0 0 0,1 0 0,-1 0 0,0 0 0,1 1 0,-1-1 0,-2 1-1,3 3 10,-1 0-1,1 0 0,0 0 0,0-1 1,0 1-1,0 0 0,1 1 0,-1-1 1,1 0-1,0 0 0,0 0 0,2 7 1,-2-1 11,0 38 11,-1 1 176,7 58 1,-4-90-128,1-1-1,1 1 1,0-1 0,1 0 0,1 0-1,1-1 1,10 21 0,-14-31-55,1 0 1,-1 0-1,1 0 0,0 0 1,0 0-1,1-1 0,-1 0 1,1 0-1,0 0 0,0-1 1,7 4-1,-10-5-8,1-1-1,-1 0 1,1-1-1,-1 1 1,1 0 0,0-1-1,-1 1 1,1-1-1,0 0 1,-1 0-1,1 0 1,0 0 0,0 0-1,-1-1 1,1 1-1,-1-1 1,1 0-1,0 0 1,-1 0 0,1 0-1,-1 0 1,0 0-1,1-1 1,-1 1-1,0-1 1,0 1 0,0-1-1,2-2 1,3-4 24,-1 1-1,0-1 1,-1 0 0,1 0 0,-2-1 0,1 1 0,-1-1 0,-1 0 0,1-1 0,-1 1-1,1-12 1,-1 7-9,-1-1 0,0 0 0,-1 0 0,-1 0-1,-1 0 1,-3-23 0,4 36-37,0 0 0,0 0 0,-1 0 0,1 1 1,-1-1-1,1 0 0,-1 1 0,0-1 0,1 0 0,-1 1 0,0-1 1,0 1-1,0-1 0,0 1 0,0-1 0,-1 1 0,1 0 0,0 0 0,-1 0 1,1-1-1,-1 1 0,1 1 0,-1-1 0,1 0 0,-1 0 0,0 0 0,1 1 1,-1-1-1,0 1 0,0 0 0,0-1 0,1 1 0,-1 0 0,0 0 0,0 0 1,0 0-1,1 0 0,-1 1 0,-2-1 0,3 1 10,0-1-1,1 1 1,-1 0-1,0-1 1,0 1 0,0 0-1,1 0 1,-1-1-1,0 1 1,0 0-1,1 0 1,-1 0 0,1 0-1,-1 0 1,1 0-1,0 0 1,-1 0-1,1 0 1,0 0 0,-1 0-1,1 0 1,0 0-1,0 0 1,0 0-1,0 2 1,0 35 57,0-29-52,0 0-9,0 2-21,0-1 1,0 0-1,1 1 0,1-1 1,3 16-1,-4-23 18,0-1-1,0 1 1,1-1 0,-1 1-1,1-1 1,-1 1 0,1-1-1,0 0 1,0 0-1,0 1 1,0-2 0,0 1-1,0 0 1,1 0 0,-1-1-1,1 1 1,-1-1-1,1 0 1,-1 1 0,1-1-1,0 0 1,-1-1 0,1 1-1,0 0 1,3-1-1,0 1-123,0 0-1,0 0 0,0-1 0,0 0 0,0 0 1,0-1-1,0 0 0,0 0 0,0 0 0,0-1 0,-1 1 1,1-2-1,-1 1 0,1 0 0,-1-1 0,0 0 1,0 0-1,0-1 0,0 0 0,0 1 0,-1-1 1,0-1-1,0 1 0,0-1 0,0 1 0,-1-1 0,1 0 1,-1-1-1,-1 1 0,1 0 0,-1-1 0,0 0 1,0 1-1,1-9 0,7-14 71,-7 44 1189,-3-11-1044,0-1 1,0 1-1,0-1 1,1 1-1,0-1 1,0 0-1,0 1 1,1-1 0,0 0-1,-1 0 1,1 0-1,4 6 1,-5-9-99,0 0 1,0 0 0,0 0-1,0 0 1,0-1 0,0 1 0,0 0-1,1-1 1,-1 1 0,0-1-1,0 1 1,0-1 0,1 0 0,-1 1-1,0-1 1,1 0 0,-1 0-1,0 0 1,1 0 0,-1 0 0,0 0-1,0 0 1,1 0 0,-1-1-1,0 1 1,0-1 0,1 1-1,-1-1 1,0 1 0,0-1 0,0 1-1,0-1 1,1 0 0,-1 0-1,1-1 1,4-4-149,-1 0 1,0-1-1,0 0 0,8-14 0,-11 16 105,0 1 0,1-1 0,0 1 0,0 0 0,0 0 0,1 0 0,5-5 0,-8 8 167,34 1 130,-22 0-97,-9 1-201,0-1 0,1 0-1,-1 0 1,0-1-1,0 1 1,0-1-1,1 0 1,5-2 0,-9 2-9,0 0 0,1 0 0,-1 0 0,0 0 0,0-1 0,0 1 0,0 0 1,0-1-1,0 1 0,0-1 0,0 1 0,0-1 0,-1 0 0,1 1 0,-1-1 0,1 1 1,-1-1-1,0 0 0,1 0 0,-1 1 0,0-1 0,0 0 0,0 1 0,-1-4 0,0-12 877,-1 27 491,-1 28-624,5-11-448,1 0 1,1 0 0,14 49 0,-10-50 15,-2 0 0,-1 0 0,3 51 0,-7-53-9,0-12-124,-1 1 1,0-1 0,-1 1-1,0-1 1,-4 13-1,5-22-86,-1-1 0,0 0 0,1 0 0,-1 0 0,0 0 0,0 0-1,0 0 1,0-1 0,-1 1 0,1 0 0,0 0 0,-1-1-1,0 1 1,1-1 0,-1 1 0,0-1 0,1 0 0,-1 0-1,0 1 1,0-1 0,0-1 0,0 1 0,0 0 0,0 0-1,0-1 1,-1 1 0,1-1 0,0 0 0,0 0 0,0 1-1,0-1 1,-1-1 0,1 1 0,-3-1 0,4 1-25,0-1 1,0 1-1,0-1 1,0 1-1,0-1 1,0 0-1,0 0 0,0 1 1,0-1-1,0 0 1,0 0-1,0 0 1,1 0-1,-1 0 1,0 0-1,1 0 0,-1-1 1,1 1-1,-1 0 1,1 0-1,0 0 1,-1 0-1,1-1 1,0 1-1,0 0 0,0 0 1,0-3-1,-1-42-300,1 35 127,1-8-233,0 0 0,2 0 0,0 0-1,1 1 1,0-1 0,2 1 0,8-19 0,10-14-2058,31-51 1,-14 30-826,-5 4 231</inkml:trace>
  <inkml:trace contextRef="#ctx0" brushRef="#br0" timeOffset="2454.87">2286 1217 2273,'0'0'9479,"-22"-3"-8796,5 1-540,0 1 1,0 0-1,-22 3 1,38-2-122,-1 1 1,0-1 0,1 1 0,-1-1 0,1 1 0,-1-1 0,1 1-1,0 0 1,-1 0 0,1 0 0,0 0 0,-1 0 0,1 0-1,0 0 1,0 0 0,0 0 0,0 1 0,0-1 0,0 0-1,0 1 1,1-1 0,-1 1 0,0-1 0,1 1 0,-1-1 0,0 3-1,0 40 441,1-30-318,-1 20 138,2 0-1,1 0 0,1 0 1,2 0-1,16 58 0,-8-56-202,-5-15-132,0 0 0,-2 0 0,0 1 0,-2-1 0,4 43 0,-25-73-321,15 6 277,1-1 1,-1 0 0,1 0-1,0 0 1,0 0 0,0 0-1,0 0 1,1 0 0,0 0-1,0 0 1,0 0 0,0 0-1,1 0 1,0-5 0,1 1-174,0-1 0,0 0 0,1 1 0,0 0 0,7-15 0,56-73-3111,-43 66 1693,20-38 1,-35 55 1954,-1-2-1,-1 1 1,5-18-1,-14 64 5326,5 16-4076,-1-41-1487,0 0 0,0 1 0,0-1-1,1 0 1,0-1 0,1 1 0,-1 0-1,1-1 1,1 1 0,-1-1 0,6 7-1,-6-10-13,-1 0 0,1 0 0,0-1 0,0 1 0,0-1 0,0 0 0,1 0 0,-1 0 0,1 0 0,-1 0 0,1-1 0,-1 0 0,1 1 0,0-1 0,0-1 0,0 1 0,0-1 0,-1 1-1,1-1 1,0 0 0,0 0 0,0-1 0,0 1 0,0-1 0,0 0 0,-1 0 0,1 0 0,0-1 0,-1 1 0,1-1 0,-1 0 0,1 0 0,-1 0 0,0 0 0,0-1 0,0 1 0,0-1-1,0 0 1,-1 1 0,1-1 0,-1-1 0,0 1 0,0 0 0,2-4 0,-3 5 22,-1 0-1,1 0 0,0 1 1,0-1-1,0 0 1,0 1-1,1-1 1,-1 1-1,0-1 1,1 1-1,-1 0 0,0-1 1,1 1-1,0 0 1,-1 0-1,1 0 1,0 0-1,0 0 1,-1 0-1,1 1 1,0-1-1,0 1 0,0-1 1,0 1-1,0 0 1,0-1-1,0 1 1,0 0-1,2 1 1,0 1-24,1 0 0,-1 1 0,1 0 1,-1 0-1,0 0 0,0 1 1,0-1-1,0 1 0,-1 0 0,4 5 1,24 24-1275,-3-2-3288,-15-17-1831</inkml:trace>
  <inkml:trace contextRef="#ctx0" brushRef="#br0" timeOffset="2639.48">2874 1565 10965,'0'0'4770,"78"-44"-4770,-48 37-304,-12 4-1473,-6 3-848,0 0-2241</inkml:trace>
  <inkml:trace contextRef="#ctx0" brushRef="#br0" timeOffset="2764.18">2874 1565 2865,'90'72'3842,"-90"-68"-1185,18-4-2737,12-10-544,6-11-2898</inkml:trace>
  <inkml:trace contextRef="#ctx0" brushRef="#br0" timeOffset="2963.66">3319 1405 11813,'0'0'5411,"-6"137"-5235,6-109-80,6-1-96,12-10-688,0-7-1313,6-10-624,0 0-2594</inkml:trace>
  <inkml:trace contextRef="#ctx0" brushRef="#br0" timeOffset="3218.03">3481 1490 9524,'0'0'7783,"-7"17"-7146,-19 52-327,25-67-308,1-1-1,0 0 1,-1 1 0,1-1 0,0 1 0,0-1 0,0 0-1,0 1 1,0-1 0,0 1 0,0-1 0,0 1 0,1-1 0,-1 0-1,0 1 1,1-1 0,0 0 0,-1 1 0,1-1 0,0 0-1,-1 0 1,1 0 0,0 1 0,0-1 0,0 0 0,0 0 0,0 0-1,0 0 1,0-1 0,0 1 0,1 0 0,-1 0 0,0-1-1,0 1 1,1-1 0,-1 1 0,0-1 0,3 1 0,4 1-8,1-1 0,-1 0 0,0 0 0,0-1 0,10-1 0,-8 1 12,-4-1 12,1 1-1,-1-1 0,0 0 1,1-1-1,-1 0 0,0 0 0,0 0 1,0-1-1,0 1 0,0-1 1,-1-1-1,1 1 0,-1-1 1,0 0-1,0 0 0,-1-1 0,1 1 1,-1-1-1,0 0 0,0 0 1,0-1-1,-1 1 0,0-1 1,0 0-1,0 0 0,-1 0 0,1 0 1,-2 0-1,1 0 0,-1-1 1,0 1-1,1-10 0,-2 14-2,0 0 0,0 1 1,0-1-1,0 0 0,0 0 0,0 0 0,0 0 0,-1 0 0,1 0 0,-1 0 0,1 0 0,-1 0 0,0 1 0,0-1 0,0 0 0,0 1 0,0-1 1,0 0-1,0 1 0,0-1 0,-2 0 0,-1 0-5,1 1 1,-1-1-1,0 1 0,0 0 1,0 1-1,0-1 0,0 1 1,1-1-1,-1 1 0,-6 1 1,0-1-192,1 1 0,-1 0 0,1 1-1,-1 0 1,1 0 0,0 1 0,0 0 0,0 1 0,0 0 0,0 0 0,1 1 0,0 0 0,0 1-1,0-1 1,1 2 0,-11 10 0,-19 18-3695</inkml:trace>
  <inkml:trace contextRef="#ctx0" brushRef="#br0" timeOffset="4268.15">2058 2271 10181,'0'0'5050,"27"-10"-4508,427-143 762,-274 98-1175,2 8 0,3 8-1,196-16 1,-283 49 325,-58 5-6572,-33 1 657</inkml:trace>
  <inkml:trace contextRef="#ctx0" brushRef="#br0" timeOffset="4923.91">4039 2391 9508,'0'0'9002,"-5"-15"-8199,-15-52-395,19 62-385,0 1 0,0-1 0,1 1-1,0 0 1,0-1 0,0 1 0,0-1 0,1 1 0,-1-1 0,1 1 0,0 0-1,1-1 1,-1 1 0,1 0 0,3-6 0,1 0 15,1 1 1,0-1-1,0 2 1,11-10-1,0-2 28,-7 8 3,1 0-1,0 0 0,22-15 1,-30 24-164,0 0 0,0 1 1,0-1-1,1 1 0,0-1 1,-1 1-1,1 1 1,0-1-1,0 1 0,0 0 1,0 0-1,0 0 1,0 1-1,0-1 0,9 2 1,-14 0-111,1 0 1,-1 1-1,1-1 0,-1 1 1,1-1-1,-1 0 1,0 1-1,1-1 1,-1 1-1,0-1 0,0 1 1,0-1-1,0 1 1,-1-1-1,1 3 1,0-1-322,-1 56-5936,-4-34-269</inkml:trace>
  <inkml:trace contextRef="#ctx0" brushRef="#br0" timeOffset="5122.04">4189 2237 7587,'0'0'7857,"0"12"-7651,0-3-181,-1 14 343,2 0 0,0-1 0,10 44 0,-2-31-897,-6-17 808,2 0 0,0 0 0,2-1 0,11 23-1,-16-35-639,1-1-1,0 0 1,0 0 0,0 0-1,1 0 1,-1 0-1,1-1 1,6 5-1,-6-6-470,0 0 1,0 0-1,-1 0 0,1 0 0,0-1 1,1 0-1,-1 0 0,0 0 0,0 0 1,0-1-1,8 1 0,0-1-3946</inkml:trace>
  <inkml:trace contextRef="#ctx0" brushRef="#br0" timeOffset="5370.44">4363 2484 5042,'0'0'8887,"3"-9"-8439,-2 4-401,10-21 45,-11 26-88,1-1-1,0 0 1,-1 1 0,1-1 0,-1 1 0,1 0 0,0-1 0,0 1 0,-1 0-1,1-1 1,0 1 0,-1 0 0,1 0 0,0-1 0,0 1 0,0 0-1,-1 0 1,1 0 0,0 0 0,0 0 0,0 0 0,-1 0 0,1 1 0,0-1-1,0 0 1,-1 0 0,1 1 0,0-1 0,-1 0 0,1 1 0,0-1-1,0 0 1,-1 1 0,1-1 0,-1 1 0,1-1 0,0 2 0,9 7 90,-2 1 0,1-1 0,-1 2 0,-1-1 0,0 1 1,-1 0-1,1 0 0,-2 1 0,0 0 0,-1 0 0,0 0 0,0 0 1,1 16-1,-5-40-360,0 0 0,1 0 0,0 0 0,0 0 0,1 0 1,1 0-1,0 0 0,1 0 0,0 1 0,1 0 0,0 0 1,1 0-1,7-11 0,29-37-5497,-24 38 2356</inkml:trace>
  <inkml:trace contextRef="#ctx0" brushRef="#br0" timeOffset="5889.4">4631 2310 2273,'0'0'8521,"3"11"-7013,3 9-993,-3-3-44,2 1 0,1-2 0,0 1 0,9 17 0,-13-30-447,0 0-1,0 0 0,1 0 1,-1-1-1,1 1 0,0-1 1,0 0-1,0 0 0,0 0 1,0 0-1,1-1 0,0 1 1,-1-1-1,1 0 0,0 0 1,0 0-1,0 0 0,0-1 1,0 0-1,0 0 1,1 0-1,-1 0 0,7 0 1,-4-1-63,0 0 1,0 0 0,0-1 0,0 0-1,0 0 1,0 0 0,0-1 0,-1 0-1,1 0 1,-1-1 0,1 0 0,-1 0-1,0-1 1,0 1 0,0-1 0,-1-1-1,1 1 1,-1-1 0,0 0 0,-1 0-1,1 0 1,-1-1 0,6-9 0,-5 7 8,0 0 0,0 0-1,-1-1 1,-1 0 0,0 1 0,0-1 0,0 0 0,-1-1 0,-1 1 0,1 0 0,-1 0-1,-1-1 1,-1-13 0,0 17 1083,-1 13-469,-1 15-452,4-19-135,-1 1 0,1-1 0,0 0 1,0 0-1,0 1 0,0-1 0,0 0 0,1 0 0,-1 0 0,1 0 1,0-1-1,0 1 0,0 0 0,0-1 0,0 1 0,1-1 0,-1 0 0,1 0 1,-1 0-1,1 0 0,0 0 0,0 0 0,0-1 0,0 0 0,0 1 0,0-1 1,1 0-1,-1-1 0,0 1 0,0 0 0,1-1 0,-1 0 0,0 0 1,1 0-1,-1 0 0,0 0 0,1-1 0,-1 1 0,5-3 0,-5 2-46,-1-1 0,0 0-1,1 1 1,-1-1 0,0 0-1,0 0 1,-1-1 0,1 1-1,0 0 1,-1-1 0,1 1-1,-1-1 1,0 1 0,0-1-1,0 1 1,0-1 0,0 0-1,0 0 1,-1 1 0,1-1-1,-1-5 1,1 4 10,-1 1 1,0-1-1,1 1 0,-1-1 1,0 1-1,-1-1 1,1 1-1,-1-1 0,0 1 1,1-1-1,-1 1 0,-1-1 1,1 1-1,-1 0 0,1 0 1,-5-6-1,5 7 29,-1 1 0,1-1 0,-1 1 0,0 0 0,1-1 0,-1 1 0,0 0 0,0 0 0,0 0 0,0 0-1,0 1 1,0-1 0,0 0 0,0 1 0,-1 0 0,1-1 0,0 1 0,0 0 0,0 0 0,0 0 0,0 0 0,-1 1 0,1-1 0,0 0 0,0 1-1,0 0 1,-3 1 0,2 0 11,0 0-1,0-1 0,1 2 0,0-1 1,-1 0-1,1 0 0,0 1 0,0-1 1,0 1-1,0 0 0,0 0 0,1 0 1,0-1-1,-1 1 0,1 1 0,0-1 1,-1 3-1,-1 8 89,0 0 0,0 0 1,1-1-1,1 1 0,0 0 1,1 0-1,1 0 0,2 18 1,-1-27-77,-1 0 1,1-1-1,-1 1 1,1-1-1,1 1 1,-1-1-1,1 0 1,-1 0-1,1 0 1,0 0-1,1 0 1,-1-1-1,0 1 1,1-1-1,0 0 1,0 0-1,0 0 1,0-1-1,1 1 1,-1-1-1,1 0 1,-1 0-1,1-1 1,0 0-1,-1 1 1,9 0-1,4 1-447,-1-1 0,1 0 0,-1-1 0,1-1 0,-1-1 0,1 0 0,-1-1 0,25-6 1,-5-7-3190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18:01.09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1 398 7571,'0'0'2850,"8"3"-1938,13 3-276,1-2 0,0 0 0,0-2 0,0 0-1,29-2 1,-3-4-344,1-2 0,-1-2-1,-1-2 1,1-2 0,62-25-1,67-17-115,89 1 35,3 0-61,191-46-123,-195 45-25,-179 41 37,-1 3 1,2 4-1,165 10 0,10 26-17,-258-30-24,26 10-107,-29-9 56,-1-1-1,1 1 0,0 0 1,-1-1-1,1 1 1,-1 0-1,0-1 0,1 1 1,-1 0-1,0 0 0,1-1 1,-1 1-1,0 0 1,0 0-1,0 0 0,0 0 1,1-1-1,-1 1 1,0 0-1,0 0 0,-1 0 1,1 0-1,0-1 0,0 1 1,0 0-1,-1 0 1,1 0-1,0-1 0,-1 1 1,1 0-1,0 0 1,-1-1-1,1 1 0,-1 0 1,1-1-1,-2 2 0,-21 18-2200,-16 1-2524</inkml:trace>
  <inkml:trace contextRef="#ctx0" brushRef="#br0" timeOffset="886.41">1170 336 3906,'0'0'6613,"0"-15"-5588,0-35-380,0 16 3285,3 102-3762,2 0 1,3-1-1,25 95 0,74 194 664,-101-337-804,-1 0-1,0 1 0,-2-1 1,0 1-1,-1 0 1,-2 21-1,-1-40-16,-1 0-1,0-1 1,0 1-1,1 0 1,-1-1 0,0 1-1,0-1 1,0 0-1,0 1 1,0-1-1,0 0 1,1 0-1,-1 0 1,0 0 0,0-1-1,-3 0 1,1 1 9,-3-1-4,0-1 0,-1 0 1,1 0-1,0-1 0,0 0 0,0 0 0,1-1 0,-1 0 0,1 0 0,-1 0 0,2-1 0,-1 0 0,-6-6 0,-5-6 35,2 0-1,0-1 1,-16-24-1,49 63 9,1 0-1,33 27 1,-43-39-57,0-1 0,0-1 0,1 0 0,0 0-1,1-1 1,-1 0 0,1-1 0,0 0 0,1 0 0,-1-2-1,1 1 1,19 2 0,-25-6 7,-1-1 0,1 0 0,-1 0-1,0 0 1,1-1 0,-1 0 0,0 0 0,0 0 0,0 0-1,0-1 1,-1 0 0,1 0 0,-1 0 0,1-1-1,-1 1 1,0-1 0,0 0 0,-1 0 0,1-1-1,-1 1 1,0-1 0,0 1 0,-1-1 0,1 0 0,2-8-1,1-3 73,-1 0-1,0 0 1,-1 0-1,0-1 0,-1 0 1,-1 0-1,-1-21 1,-1 37-241,0 5-2258,0 2 1477,-1 0-1,0-1 0,0 1 0,-1 0 1,0 0-1,-4 8 0,-11 26-5882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18:12.63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 13942,'0'0'4466,"156"96"-3425,-108-52-161,6 15-223,-6 9-225,6 21-96,0 11-112,-18 13-192,-12 17-32,-24 0-144,-12 4-2001,-60-4-2161,-30-13-6371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18:03.44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6691 178 2113,'0'0'9218,"-7"-13"-2989,6 19-6221,-1-1-1,1 1 1,-1 0 0,1 0-1,1 0 1,-1-1 0,1 1 0,0 0-1,1 0 1,1 8 0,-2 3 6,-2 41 224,1-35-104,0-1 0,2 1 0,3 32-1,-3-53-106,-1-1-1,0 1 0,1-1 0,-1 1 0,1-1 0,-1 1 0,1-1 0,-1 1 0,1-1 0,0 0 0,0 1 0,0-1 0,0 0 0,0 0 0,0 1 0,0-1 0,3 2 1,2-2-2999,1-2-3343,-1-2 2447</inkml:trace>
  <inkml:trace contextRef="#ctx0" brushRef="#br0" timeOffset="2767.34">6703 239 5010,'0'0'6870,"-2"0"-4408,6 0-2117,4 1-299,-1 0 1,1 0-1,-1 1 1,0 0-1,0 0 1,0 1 0,0 0-1,-1 0 1,1 0-1,-1 1 1,1 0-1,-1 0 1,5 6-1,16 13 117,35 40 0,-21-21 479,-31-32-845,2 0 518,3-9-5827,-9-1 305</inkml:trace>
  <inkml:trace contextRef="#ctx0" brushRef="#br0" timeOffset="3060.59">6966 141 3185,'0'0'6718,"1"5"-5861,18 170 3265,-15 7-3981,-3-181-256,-1 0 0,0-1 1,0 1-1,0-1 0,1 1 1,-1-1-1,0 0 0,1 1 1,-1-1-1,0 1 0,1-1 0,-1 0 1,1 1-1,-1-1 0,0 0 1,1 1-1,-1-1 0,1 0 1,-1 1-1,1-1 0,-1 0 1,1 0-1,0 0 0,-1 0 0,1 0 1,-1 1-1,1-1 0,-1 0 1,1 0-1,-1 0 0,1 0 1,-1 0-1,1-1 0,0 1 0,-1 0 1,1 0-1,-1 0 0,1-1 1,5 1-1453,6 0-1877</inkml:trace>
  <inkml:trace contextRef="#ctx0" brushRef="#br0" timeOffset="3418.83">7111 377 4034,'0'0'8777,"12"25"-7936,-10-22-779,1 1 0,-1-1 0,0 0 1,1 0-1,0 0 0,-1 0 0,1-1 1,0 1-1,1-1 0,-1 0 0,0 0 1,1 0-1,-1 0 0,1 0 0,0-1 1,-1 0-1,1 1 0,0-1 0,0-1 1,0 1-1,0 0 0,6-1 0,-7 0-55,1 0 0,-1 0 0,1 0 0,-1-1 0,1 1 0,-1-1 0,1 0 0,-1 0-1,1 0 1,-1-1 0,0 1 0,0-1 0,0 1 0,0-1 0,0 0 0,0-1 0,0 1 0,0 0 0,-1-1 0,1 1-1,-1-1 1,0 0 0,0 0 0,0 0 0,2-5 0,-3 7-3,0 0 0,-1 0 0,1 0 0,-1-1 0,0 1-1,1 0 1,-1 0 0,0 0 0,1-1 0,-1 1 0,0 0 0,0-1 0,0 1 0,0 0 0,-1 0 0,1-1 0,0 1-1,0 0 1,-1 0 0,1-1 0,-1 1 0,1 0 0,-1 0 0,1 0 0,-1 0 0,0 0 0,0 0 0,-1-2-1,0 2-3,0-1 0,-1 0-1,1 1 1,-1 0 0,0-1-1,1 1 1,-1 0 0,0 1-1,0-1 1,0 0-1,0 1 1,-3-1 0,-2 0-6,1 1 1,-1 0 0,0 0 0,1 1-1,-1 0 1,1 0 0,-1 1 0,1 0-1,-12 4 1,13-3-7,0 1 0,1 0 0,-1 1-1,1-1 1,-1 1 0,1 0 0,1 0 0,-1 1 0,1-1 0,0 1-1,0 0 1,1 0 0,-1 0 0,-3 13 0,5-14-292,1-1 1,0 1-1,1 0 1,-1 0 0,1-1-1,0 1 1,0 0-1,1 8 1,6 1-3563,9-6-2609</inkml:trace>
  <inkml:trace contextRef="#ctx0" brushRef="#br0" timeOffset="5520.84">6984 795 8884,'0'0'8169,"-3"-11"-6984,-9-35-321,9 35 129,2 105-592,3 108-154,1-181-234,1 0 0,0 0 0,2-1 0,0 1 0,11 22 0,0 3 5,-14-29-25,-4-11 45,-1-7 147,-36-65-185,5 13-3,29 52 22,3 1-115,2 3 75,0 1 0,-1-1-1,1 1 1,0 0 0,1-1 0,-1 0 0,1 1 0,0-1-1,-1 0 1,1 0 0,1 0 0,-1 0 0,0 0 0,6 5-1,-1-1 6,1 1-1,-1-1 1,1-1-1,9 6 1,-16-11 6,0 0 0,0-1 0,0 1 0,0-1 0,1 0 0,-1 1 0,0-1 0,0 0 0,0 0 0,0 1 0,0-1 0,0 0 0,1 0 0,-1 0 0,0-1 0,0 1 0,0 0 0,0 0 0,0 0 0,0-1 0,0 1 0,0-1 0,1 1 0,-1-1 0,-1 1 0,1-1 0,0 0 0,0 1 0,0-1 0,0 0 0,0 0 0,0 1 0,-1-1 0,1 0 0,0 0 0,-1 0 0,1 0 0,-1 0 0,1 0 0,-1 0 0,1-2 1,3-7 108,0-1 0,-1 1 1,4-19-1,-2 4-120,3 9 27,1-13-263,-9 28-364,0 14-4515,0 13 2575,0 7-982</inkml:trace>
  <inkml:trace contextRef="#ctx0" brushRef="#br0" timeOffset="5798.51">6889 1560 9668,'0'0'6721,"6"-6"-6532,9-7 52,1 0 0,0 1-1,1 1 1,21-11 0,-27 16-621,0 1 0,1 0 1,-1 0-1,1 1 0,0 1 0,0 0 0,1 1 1,19-1-1,-31 3 287,-1 0 1,0 0-1,1 0 0,-1 0 1,0 0-1,1 0 0,-1 0 1,0 1-1,1-1 0,-1 0 1,0 0-1,0 0 1,1 1-1,-1-1 0,0 0 1,0 0-1,1 1 0,-1-1 1,0 0-1,0 0 0,0 1 1,0-1-1,1 0 0,-1 1 1,0-1-1,0 0 0,0 1 1,0-1-1,0 0 1,0 1-1,0-1 0,0 0 1,0 1-1,0-1 0,0 0 1,0 1-1,0-1 0,0 0 1,0 1-1,0-1 0,-1 1 1,1 1-504,0 12-2542</inkml:trace>
  <inkml:trace contextRef="#ctx0" brushRef="#br0" timeOffset="6016.25">7057 1497 6995,'0'0'6915,"-6"55"-5922,6-14-497,6-6-64,0 2 145,0 1-369,0-11-160,12 1 0,-6-11-48,0-7-993,6-10-1072,0 0-3729</inkml:trace>
  <inkml:trace contextRef="#ctx0" brushRef="#br0" timeOffset="6875.02">7183 1546 5507,'0'0'7851,"14"15"-7405,-5-7-394,42 50 183,-46-51-187,0-1 0,0 1 0,-1 1 1,0-1-1,-1 0 0,1 1 0,-1 0 0,-1 0 0,2 8 0,3 12 131,-7-27 256,-3-10 1117,-1 3-1505,0-1-1,1 0 1,-1 1-1,1-2 0,1 1 1,-1 0-1,1 0 1,-1-14-1,2 18-104,0-1 0,1 0-1,-1 1 1,1-1 0,0 0 0,1 0-1,-1 1 1,1-1 0,-1 0 0,1 1-1,0-1 1,0 0 0,1 1-1,-1-1 1,1 1 0,-1 0 0,1 0-1,0-1 1,1 1 0,3-4 0,22-15-881,-21 18 219,-1 1-1,0-1 1,1 1-1,0 1 1,0-1 0,-1 1-1,1 0 1,1 1 0,-1-1-1,0 1 1,12 0 0,-17 33 4076,-2-21-2521,0-2-370,0-1 1,0 1-1,1-1 1,0 1-1,3 13 1,-3-20-445,0 0 1,0-1-1,-1 1 1,1 0-1,0 0 1,0 0-1,1-1 1,-1 1-1,0-1 1,1 1 0,-1-1-1,1 1 1,-1-1-1,1 0 1,-1 0-1,1 0 1,0 0-1,0 0 1,0 0-1,-1 0 1,1 0-1,0-1 1,0 1 0,0-1-1,0 1 1,0-1-1,0 0 1,0 0-1,3 0 1,-2 0-57,1-1 1,-1 1-1,0-1 1,0 0-1,0 0 0,0 0 1,0 0-1,0 0 1,-1-1-1,1 1 1,0-1-1,-1 0 1,1 0-1,-1 0 0,1 0 1,-1 0-1,0 0 1,0-1-1,0 1 1,0-1-1,-1 1 1,1-1-1,0 0 0,-1 0 1,0 0-1,0 0 1,2-6-1,-1 1 286,1-1 0,-1-1 1,-1 1-1,1-13 0,-1 29-212,-1-1 0,1 1 0,0-1-1,1 1 1,0-1 0,0 0 0,0 0 0,1 0 0,-1 0 0,5 6 0,-6-9-15,1 0 0,0-1 1,0 1-1,0 0 0,0-1 1,0 1-1,1-1 0,-1 0 1,1 0-1,-1 0 0,1 0 1,0 0-1,0-1 0,0 1 1,0-1-1,0 0 0,0 0 1,0 0-1,0 0 0,0 0 1,5 0-1,-2-1-2,-1 0-1,0 0 1,1-1-1,-1 1 1,1-1-1,-1 0 1,0-1-1,0 1 1,0-1-1,6-3 1,-8 3-15,0 0 1,0-1-1,0 1 0,-1-1 1,1 0-1,0 1 1,-1-1-1,0-1 0,0 1 1,0 0-1,0 0 0,0-1 1,-1 1-1,1-1 0,0-4 1,1-1 22,-1 1 0,0-1 0,-1 0 0,1 1 0,-2-1 0,1 0 1,-2-9-1,1 16 14,0 0 0,0 0 0,0 0 0,0 0 0,-1 0 0,1 0 0,-1 0 0,1 0 0,-1 0 0,0 1 0,0-1 0,0 0 0,0 0 0,0 1 0,0-1 0,0 1 0,0-1 0,-1 1 0,1-1 0,-1 1 0,1 0 0,-1 0 0,1-1 0,-1 1 0,0 0 0,1 0 0,-1 1 0,0-1 0,0 0 0,0 1 0,0-1 0,0 1 0,0-1 0,0 1 0,-2 0 0,2 0-32,-1 0 1,1 1-1,0-1 1,-1 1-1,1-1 1,0 1-1,-1 0 1,1 0 0,0 0-1,0 0 1,0 0-1,0 0 1,0 1-1,0-1 1,0 1-1,0-1 1,0 1 0,1 0-1,-1 0 1,-1 2-1,0 1 2,0 0-1,0 0 0,1 0 1,0 0-1,-1 1 1,2-1-1,-1 1 1,-1 9-1,2-9-8,0 0-1,0 0 1,1 0-1,0 0 1,0 0 0,0 0-1,1 0 1,-1 0 0,2 0-1,-1-1 1,1 1-1,-1 0 1,1-1 0,1 1-1,-1-1 1,1 0 0,0 1-1,6 6 1,-3-7-8,1-1 0,-1 0 0,1-1 0,0 1 1,0-1-1,0-1 0,0 1 0,0-1 0,0 0 0,1-1 0,-1 0 0,1 0 1,13 0-1,-12-1-331,0 0-1,0-1 1,0 0 0,1-1 0,-2 1 0,1-2 0,0 1 0,0-1-1,-1 0 1,1-1 0,7-5 0,15-14-4919</inkml:trace>
  <inkml:trace contextRef="#ctx0" brushRef="#br0" timeOffset="8398.09">6319 1347 6195,'0'0'8900,"-54"45"-8756,42 23 496,12 15 417,0 2-673,12 1 48,36-4-288,18-3-96,12-7 80,30-7-128,17-13-656,25-25-1393,12-13-3009</inkml:trace>
  <inkml:trace contextRef="#ctx0" brushRef="#br0" timeOffset="11310.07">6001 2797 15303,'0'0'6755,"30"-34"-6611,12 17-16,6-4-128,-6 4-48,0 3-1200,-12 11-1009,0 3-785,-24 0-2208</inkml:trace>
  <inkml:trace contextRef="#ctx0" brushRef="#br0" timeOffset="11476.39">6176 2889 1681,'0'0'14534,"-24"27"-14277,48-27-113,6-7 64,12-17-208,-6-3-1105,0 6-3073,-18-6-2481</inkml:trace>
  <inkml:trace contextRef="#ctx0" brushRef="#br0" timeOffset="11697.94">6109 2670 9764,'0'0'8260,"-3"-8"-8166,2 6-94,0 1 1,1 0 0,-1 0 0,1-1 0,-1 1-1,1 0 1,-1-1 0,1 1 0,0 0 0,0-1-1,0 1 1,0 0 0,0-1 0,0 1 0,0 0 0,0-1-1,1 1 1,-1-1 0,0 1 0,1 0 0,-1 0-1,1-1 1,-1 1 0,1 0 0,0 0 0,0 0-1,-1-1 1,1 1 0,0 0 0,0 0 0,0 0-1,0 0 1,0 1 0,0-1 0,0 0 0,1 0-1,-1 1 1,3-2 0,6-1 2,0 1 0,0 0 1,1 1-1,-1 0 0,15 1 0,-7-2 6,0 2-1,0 0 1,0 2 0,0 0-1,31 7 1,-44-7-1,0-1 0,0 1 0,-1 1 0,1-1 0,-1 1 0,0-1 0,0 1-1,0 1 1,0-1 0,0 0 0,-1 1 0,0 0 0,1 0 0,-1 0 0,-1 0 0,1 0 0,-1 1 0,1-1 0,-1 1 0,0-1 0,-1 1 0,1 0 0,-1 0 0,0 0 0,1 7 0,-1 10 261,0 1-1,-2-1 0,0 0 1,-1 0-1,-6 23 1,3-15-660,-2 52 1,9-67-2086,8-7-2364</inkml:trace>
  <inkml:trace contextRef="#ctx0" brushRef="#br0" timeOffset="11903.17">6708 2759 11957,'0'0'9477,"48"117"-9013,-30-73-272,0 4-48,0 0-128,0-3-32,-6-4-64,0-10-1569,6-11-2240,-12-13-4483</inkml:trace>
  <inkml:trace contextRef="#ctx0" brushRef="#br0" timeOffset="12134.51">6494 2684 11861,'0'0'7764,"131"-127"-7684,-77 93-80,0 3 96,0-3-48,-6 6-48,-6 11-720,-12 3-545,-12 8-1760,-12 6-2722</inkml:trace>
  <inkml:trace contextRef="#ctx0" brushRef="#br0" timeOffset="10158.71">3830 1744 10085,'0'0'4994,"-2"27"-4527,-1 12-313,-10 169 972,13-34-459,0-173-613,0-18 154,-2-91-234,-1 44-416,10-118 0,-6 177 446,0 0-1,0 0 1,1 1-1,-1-1 1,1 0-1,0 0 1,0 1-1,6-9 1,-8 12 9,1 0-1,0 0 1,0 0 0,-1 0 0,1 1-1,0-1 1,0 0 0,0 0-1,0 1 1,0-1 0,0 1 0,0-1-1,0 1 1,0-1 0,0 1 0,0-1-1,1 1 1,-1 0 0,0 0-1,0 0 1,0 0 0,0 0 0,0 0-1,1 0 1,-1 0 0,0 0-1,0 0 1,0 0 0,0 1 0,0-1-1,1 0 1,-1 1 0,0-1-1,0 1 1,0 0 0,0-1 0,0 1-1,0 0 1,-1-1 0,1 1 0,0 0-1,1 2 1,8 9 144,0 0-1,-1 0 1,0 1 0,-1 1 0,-1-1 0,8 21-1,2 3 100,112 245 557,-79-161-4815,-38-97-829</inkml:trace>
  <inkml:trace contextRef="#ctx0" brushRef="#br0" timeOffset="10940.55">3913 2128 10405,'0'0'5722,"7"-21"-5607,-2 6-99,-4 8-11,1 0-1,0 0 1,1 0-1,-1 0 0,1 0 1,1 1-1,-1-1 1,1 1-1,0 0 1,1 0-1,-1 0 0,1 0 1,0 1-1,1 0 1,-1 0-1,1 0 1,7-4-1,5-1-31,0 1 1,1 0-1,0 1 0,0 2 1,0-1-1,1 2 0,0 1 1,0 0-1,24 0 0,-43 4 36,1 1-1,-1-1 0,0 1 0,0 0 0,0-1 0,0 1 0,0 0 1,1-1-1,-2 1 0,1 0 0,0 0 0,0 0 0,0 0 0,0 0 1,0 0-1,-1 0 0,1 0 0,0 1 0,-1-1 0,1 2 1,13 32 439,-13-30-342,19 81 993,-18-70-950,1 0 0,1 0 0,0 0 0,1-1 0,0 1 1,1-1-1,1 0 0,11 17 0,-16-30-143,-1-1 0,1 1 0,-1-1 1,1 0-1,0 1 0,0-1 0,-1 0 0,1 0 0,0-1 0,0 1 0,0 0 0,0 0 1,0-1-1,0 1 0,1-1 0,-1 0 0,0 0 0,0 0 0,0 0 0,0 0 0,0 0 0,0 0 1,0-1-1,0 1 0,3-2 0,-1 1-44,1 0-1,-1-1 1,0 0 0,1 0 0,-1 0 0,0 0-1,0-1 1,-1 1 0,1-1 0,3-3 0,16-22-335,-2-1 0,30-55 0,-50 83 385,-1 1-3,1-1 0,-1 1 0,0 0 0,1-1 1,-1 1-1,0 0 0,1-1 0,-1 1 0,1 0 1,-1 0-1,0-1 0,1 1 0,-1 0 0,1 0 1,-1 0-1,1 0 0,-1-1 0,1 1 0,-1 0 1,1 0-1,-1 0 0,1 0 0,-1 0 0,0 0 1,1 0-1,-1 1 0,1-1 0,-1 0 0,1 0 1,-1 0-1,1 0 0,-1 1 0,0-1 0,1 0 1,-1 0-1,1 1 0,-1-1 0,0 0 0,1 1 1,-1-1-1,0 0 0,1 1 0,-1-1 1,0 0-1,0 1 0,1-1 0,-1 1 0,0-1 1,0 0-1,0 1 0,1 0 0,18 31 376,-15-23-253,2 0-86,1 0 1,0 0-1,0 0 1,0-1 0,1 0-1,1 0 1,-1-1-1,1 0 1,1 0 0,-1-1-1,1 0 1,14 5-1,-9-5-427,-1-2-1,1 1 1,-1-2-1,1 0 1,0-1-1,1-1 1,-1 0-1,26-2 1,-34 0-127,0 0 1,-1 0-1,1-1 1,0 1-1,-1-2 1,1 1-1,-1-1 1,0 0-1,0 0 1,0-1-1,0 1 1,0-2 0,-1 1-1,8-7 1,-10 8 352,-1-1 1,1 1 0,0 0 0,-1-1 0,0 1-1,0-1 1,0 0 0,0 0 0,0 1 0,-1-1 0,1-1-1,-1 1 1,0 0 0,-1 0 0,1 0 0,-1 0 0,0-1-1,0 1 1,0 0 0,0 0 0,-1-1 0,0 1-1,0 0 1,-2-7 0,1 8 543,0-1-1,-1 1 1,1 0-1,-1 0 1,0 0 0,0 0-1,0 0 1,0 1-1,0 0 1,-1-1 0,1 1-1,-1 0 1,0 0-1,1 1 1,-1-1 0,0 1-1,0 0 1,0 0-1,0 0 1,-7 0-1,-12-2 1460,-1 1 0,-26 1 0,47 1-1687,3 0-146,-1 0 0,1 0 0,-1 0 0,1 1 0,-1-1 0,1 0 0,-1 0 0,1 0 0,-1 0 0,1 0 0,-1 0 0,1 0-1,-1 0 1,1 0 0,-1 0 0,1 0 0,-1 0 0,1-1 0,-1 1 0,1 0 0,-1 0 0,1 0 0,-1-1 0,1 1 0,0 0 0,-1 0 0,1-1 0,-1 1 0,1 0 0,0-1 0,-1 1 0,1-1-1,0 1 1,0 0 0,-1-1 0,1 1 0,0-1 0,0 1 0,-1-1 0,1 1 0,0-1 0,0 1 0,0-1 0,0 1 0,0-1 0,0 1 0,0-1 0,0 1 0,0-1 0,0 1 0,0-1 0,19-26-677,-4 6 391,0-11-276,-1-1-1,-1 0 1,-2-1-1,-2-1 1,-1 1-1,4-41 1,2-212 860,-18 271 1366,4 17-1628,0-1 1,0 0 0,0 0 0,0 0 0,0 0 0,0 1 0,0-1-1,0 0 1,0 0 0,0 0 0,0 0 0,0 1 0,0-1 0,-1 0-1,1 0 1,0 0 0,0 0 0,0 0 0,0 1 0,0-1 0,0 0-1,0 0 1,0 0 0,0 0 0,-1 0 0,1 0 0,0 0 0,0 0-1,0 1 1,0-1 0,0 0 0,-1 0 0,1 0 0,0 0 0,0 0-1,0 0 1,0 0 0,0 0 0,-1 0 0,1 0 0,0 0 0,0 0-1,0 0 1,0 0 0,-1 0 0,1 0 0,0 0 0,0 0 0,0 0-1,0 0 1,0 0 0,-1 0 0,1 0 0,0-1 0,0 1 0,0 0-1,0 0 1,0 0 0,0 0 0,-1 0 0,1 0 0,0 0 0,0-1-1,-2 18 116,0 1-1,1-1 0,3 33 1,0 0 69,0-14-130,1-1 0,2 1 0,1-1 0,2 0 0,2-1 0,27 66 0,-1-20-1098,79 124-1,-49-103-4839,0-7-7561</inkml:trace>
  <inkml:trace contextRef="#ctx0" brushRef="#br0" timeOffset="12941.65">6889 2653 12534,'0'0'3649,"25"22"-2189,81 74-417,-93-86-885,-2 1 1,0 1-1,0 0 1,-1 1-1,0 0 1,8 15-1,-15-20-11,1 0 0,-1 0 0,-1 1 0,0 0 1,0-1-1,0 1 0,-1 0 0,-1 0 0,0 12 0,0-21 328,-1-1-372,-1-1 1,0 1-1,1-1 0,0 0 1,-1 0-1,1 0 1,0 0-1,0 0 1,0 0-1,0 0 1,-1-4-1,0 3 0,-2-8-123,0-1-1,0 0 1,1 1-1,1-1 1,0-1-1,0 1 1,1-21-1,1 26-160,0 0 1,0-1-1,1 1 1,0 0-1,1-1 0,0 1 1,0 0-1,0 0 1,1 0-1,0 0 0,0 1 1,0-1-1,1 1 1,6-8-1,-4 8-101,1-3-121,1 1-1,0 0 1,0 0-1,1 0 1,0 1-1,0 1 0,1 0 1,10-6-1,-18 15 726,-1 0 0,1-1 0,-1 1 0,0 0 0,0 0 0,0 0 0,-1 0 0,1 0 0,-1 0 0,1 5 0,1 7 394,2-2-564,0-1 0,1 0 0,0 0 0,0 0 0,2-1 0,-1 1 0,1-2 0,11 13 0,-15-19-146,0 0 0,0-1 1,1 1-1,-1-1 1,1 0-1,0 0 0,0 0 1,0-1-1,0 1 1,1-1-1,-1 0 0,1 0 1,0-1-1,-1 1 1,1-1-1,0 0 0,0 0 1,-1-1-1,1 1 1,0-1-1,0 0 1,0 0-1,0-1 0,0 1 1,5-3-1,-7 2-11,0-1-1,0 1 1,0-1 0,0 0-1,0 0 1,0 0 0,-1-1-1,1 1 1,-1-1 0,0 1-1,0-1 1,0 0-1,0 0 1,0 0 0,0 0-1,-1 0 1,0 0 0,1 0-1,-1-1 1,0 1 0,-1 0-1,1-1 1,0-3-1,2-12-174,-1-1-1,-1-34 0,-1 46 92,-1-14 73,-1-5 172,3 25-80,3 16-44,-2-8-28,0 0 1,1-1-1,-1 1 0,1 0 1,1-1-1,-1 0 1,1 0-1,-1 0 0,1 0 1,1 0-1,-1-1 1,1 0-1,0 0 0,0 0 1,0 0-1,0-1 0,1 0 1,10 5-1,-11-6 0,0 0 0,-1-1 0,1 0 0,0 0-1,0 0 1,0 0 0,0-1 0,0 1 0,0-1-1,0-1 1,0 1 0,0-1 0,-1 0 0,1 0-1,0 0 1,0-1 0,-1 1 0,1-1 0,0 0 0,-1-1-1,0 1 1,0-1 0,0 0 0,6-5 0,-1-2 7,-1 0 0,0-1 0,-1 0 0,0 0 0,0 0 0,-2-1 0,1 0 0,-1 0 0,-1-1 0,0 0 0,-1 1 0,-1-1 1,0 0-1,0 0 0,-1-1 0,-1 1 0,0 0 0,-1 0 0,-3-15 0,3 24-10,0 1 1,0 0-1,0-1 0,0 1 1,-1 0-1,0-1 0,1 1 1,-1 0-1,0 0 0,-1 0 1,1 1-1,-1-1 0,1 0 0,-1 1 1,0 0-1,1-1 0,-1 1 1,0 0-1,-1 1 0,1-1 1,0 1-1,0-1 0,-1 1 1,1 0-1,-1 0 0,1 0 1,-1 1-1,0-1 0,-4 1 0,3-1 1,0 1-1,1 0 0,-1 0 0,0 0 0,0 1 1,1-1-1,-1 1 0,1 1 0,-1-1 0,1 0 1,-1 1-1,1 0 0,0 0 0,0 0 0,0 1 0,0-1 1,0 1-1,1 0 0,-1 0 0,1 0 0,-1 1 1,-3 5-1,2 0 10,0 0 1,1 0 0,0 1-1,1 0 1,0 0-1,0 0 1,1 0-1,1 0 1,-1 0 0,2 1-1,-1-1 1,1 0-1,3 20 1,-2-24-11,0-1 0,0 1 0,1-1 0,0 1-1,0-1 1,0 0 0,0 0 0,1 0 0,0 0 0,0 0 0,0-1 0,0 1 0,1-1 0,0 0 0,0 0-1,0 0 1,0-1 0,1 1 0,-1-1 0,1 0 0,0 0 0,0-1 0,0 1 0,0-1 0,1 0 0,6 1 0,1 0-414,0 0 0,0-2 0,1 1 1,-1-2-1,0 0 0,1 0 1,-1-1-1,0-1 0,0 0 0,0-1 1,0 0-1,14-6 0,28-25-4383</inkml:trace>
  <inkml:trace contextRef="#ctx0" brushRef="#br0" timeOffset="13856.7">5101 1491 10213,'0'0'1715,"-26"-21"-960,-86-69-51,83 68-621,-1 1 1,0 1-1,-2 2 0,0 1 0,-1 2 0,0 1 0,-1 2 0,-58-14 0,29 16 152,-1 2 1,1 2-1,-105 6 0,119 3-101,0 2-1,1 3 1,0 1-1,0 3 1,-47 18-1,17-1-145,2 5-1,-85 49 0,83-37 40,-139 110-1,176-122 0,2 2 0,2 1-1,1 2 1,-51 74 0,71-88-20,2 0 1,1 0-1,1 1 1,1 1 0,2 0-1,0 1 1,2 0-1,1 0 1,-3 34 0,7-39 95,1 0 0,1 0 0,1 0 0,2 0 0,0 0 0,1 0 0,1-1 0,1 1 1,1-1-1,1-1 0,20 38 0,-9-26 77,2-1 1,1-1-1,2-1 0,1-1 1,1-1-1,2-1 1,0-1-1,39 25 0,-23-22 1,1-2 1,2-2-1,0-2 0,2-2 0,68 20 0,-34-18 23,1-4-1,140 13 1,164-22-6,-291-18-164,0-3 0,-2-4 0,1-5 0,-2-4 0,-1-4 0,-1-4 0,-2-4 0,-2-4 0,-1-3 0,96-66 0,-144 83-27,-2-1 0,0-2 0,-2-2 0,-1-1 0,-2-1 0,-1-2 0,34-50 0,-55 68 7,0 0 1,-1 0 0,-1-1 0,-1 0-1,0 0 1,-2-1 0,0 1 0,5-34-1,-9 37-3,-1 0 0,0 0-1,-1 0 1,-1 0-1,0 0 1,-1 0 0,-1 0-1,0 0 1,-1 1-1,0 0 1,-1 0 0,-11-18-1,-6-4 14,-1 2 0,-1 0-1,-2 2 1,-2 1 0,-54-46-1,10 18 12,-118-72-1,111 83-23,-154-68 1,186 96 37,-2 3 1,0 1 0,0 3-1,-95-11 1,107 20 29,0 2 1,-1 1-1,1 3 1,0 1-1,0 1 0,-59 16 1,79-15-200,0 2 1,0 0 0,1 1-1,-1 1 1,2 0 0,-20 15-1,23-14-341,1 1-1,-1 0 1,2 1 0,0 1-1,0 0 1,2 0-1,-1 1 1,-7 15 0,-10 30-5576</inkml:trace>
  <inkml:trace contextRef="#ctx0" brushRef="#br0" timeOffset="48910.73">446 1283 5074,'0'0'16165,"-16"23"-15525,-48 77-223,61-95-390,0 0 0,1 0 1,0 1-1,-1 0 1,2-1-1,-1 1 1,1 0-1,0 0 1,0-1-1,0 1 1,1 0-1,0 0 1,0 0-1,0 0 1,1 0-1,3 11 1,-3-9 14,1-4-31,-1 0 0,1 0 0,0 0 0,0 0 0,0 0 1,0 0-1,1 0 0,0-1 0,0 1 0,0-1 0,0 0 0,0 0 0,1 0 0,-1 0 0,1 0 0,0-1 0,0 0 0,-1 0 0,2 0 1,-1 0-1,0 0 0,0-1 0,1 0 0,-1 0 0,0 0 0,1 0 0,-1-1 0,1 0 0,-1 0 0,1 0 0,-1 0 0,1-1 0,-1 0 1,1 0-1,-1 0 0,0 0 0,0-1 0,1 1 0,3-4 0,2-2-36,0-1 0,-1 0 0,0-1 0,-1 0 0,1 0 0,-2-1 0,0 0 0,0-1 0,0 1 1,-2-1-1,1 0 0,-1-1 0,-1 1 0,0-1 0,-1 0 0,0 0 0,-1 0 0,0-1 0,0-20 0,-2 29 36,0 1-1,-1-1 1,1 1-1,-1-1 1,0 1-1,0-1 0,0 1 1,0 0-1,-1 0 1,0-1-1,1 1 1,-1 0-1,0 1 1,0-1-1,-1 0 1,1 0-1,0 1 1,-1 0-1,0-1 1,1 1-1,-1 0 1,0 0-1,0 0 1,0 1-1,-1-1 1,1 1-1,0 0 1,-1 0-1,-4-1 1,-4-1 68,-1 0 0,0 1-1,1 1 1,-1 0 0,0 1 0,-23 2 0,33-2-125,1 1 0,-1 0 0,0-1 0,0 1 0,1 0 0,-1 0 0,1 1 0,-1-1 0,1 0 0,-1 1 0,1 0 0,0 0 0,0-1 0,-1 1 0,2 0 0,-1 1 0,0-1 0,0 0 0,1 0 0,-1 1 0,1-1 0,-1 1 0,1 0 0,0-1 0,0 1 0,0 0 0,1-1 0,-1 1 0,1 0-1,-1 0 1,1 0 0,0 0 0,0-1 0,0 1 0,1 4 0,-1-7-92,0 1-1,0-1 1,0 1-1,0-1 1,0 1-1,1-1 1,-1 1-1,0-1 1,0 1-1,0-1 1,0 1-1,1-1 1,-1 1-1,0-1 1,0 0-1,1 1 1,-1-1-1,0 0 1,1 1-1,-1-1 1,0 0-1,1 1 1,-1-1-1,0 0 1,1 1-1,-1-1 1,1 0-1,-1 0 1,1 0-1,-1 1 1,1-1-1,-1 0 1,1 0-1,-1 0 1,1 0-1,-1 0 1,0 0-1,1 0 1,-1 0-1,1 0 1,-1 0-1,1 0 1,-1 0-1,1 0 1,-1-1-1,1 1 1,3 0-903,24 0-7253</inkml:trace>
  <inkml:trace contextRef="#ctx0" brushRef="#br0" timeOffset="48120.47">21 63 11621,'0'0'8559,"1"0"-8489,0-1 0,0 1 1,0 0-1,0 0 0,0 1 0,0-1 1,0 0-1,0 0 0,0 0 0,0 1 1,0-1-1,0 0 0,0 1 0,-1-1 1,1 1-1,0-1 0,1 2 0,0 13 184,0-1-1,1 1 1,0 0-1,8 20 1,5 25 77,16 214 515,-17-105-588,-9-52-125,-6-90-2798,1-74 166,-7-143-4848,4 163 6910,-2-1 0,-1 0-1,-2 1 1,-18-49 0,-6 7 1057,-13-33 3026,44 100-3497,-1 0 1,0 1-1,0-1 1,1 0-1,-1 0 1,1 1-1,0-1 1,-1 0-1,1 0 1,0 0-1,0 1 1,0-1-1,0 0 1,0 0-1,1 0 1,-1 0-1,1 1 1,-1-1-1,2-3 1,-1 5-32,0-1 0,-1 1 0,1-1 0,0 1 0,0 0 1,0-1-1,0 1 0,0 0 0,0 0 0,0 0 1,0-1-1,0 1 0,0 0 0,0 0 0,0 1 0,0-1 1,0 0-1,0 0 0,0 0 0,0 1 0,0-1 1,0 0-1,0 1 0,1 0 0,8 4 265,0 0-1,-1 0 1,0 1-1,16 14 1,24 24 164,-3-4-312,-1 2 1,54 67 0,-92-100-336,-4-4-53,0 1 1,1-1-1,0 0 1,0 0 0,0-1-1,1 1 1,0-1-1,0 0 1,0 0-1,6 3 1,-4-21-2679,-2-12 1981,-2 0-1,-1 0 0,-1 0 1,-4-36-1,1-1 590,2 32 444,-2 1-1,-6-38 1,4 52 1069,0 0 1,0 0-1,-9-17 1,12 30 1345,2 34-2160,26 152 803,-8-63-1090,-17-107-247,0 8 74,1 0-1,1-1 0,1 1 1,11 28-1,-14-45-174,-1-1-1,0 0 0,1 1 0,0-1 0,0 0 1,0 0-1,0 0 0,0 0 0,0 0 0,1 0 1,0-1-1,-1 1 0,1-1 0,0 0 0,0 0 1,0 0-1,1 0 0,-1 0 0,0-1 0,1 1 0,-1-1 1,1 0-1,-1 0 0,1 0 0,0-1 0,-1 1 1,1-1-1,0 0 0,-1 0 0,1 0 0,0-1 1,5 0-1,-6-1-35,1 0-1,-1 0 1,0 0 0,-1 0 0,1 0 0,0-1-1,-1 1 1,1-1 0,-1 0 0,0 0-1,0 0 1,0 0 0,0 0 0,0 0 0,-1 0-1,1 0 1,-1-1 0,0 1 0,0-1-1,0 1 1,-1-1 0,1 1 0,-1-5 0,4-14 216,-2 0 0,0-30 0,-1 33 712,0 14-126,0 0 0,-1 1 0,0-1 0,0 1 0,-1-1 0,1 0 1,-3-8-1,3 13-456,0-1 0,0 1 0,0-1 0,0 1 0,-1 0 0,1-1 0,0 1 1,0-1-1,-1 1 0,1 0 0,0-1 0,-1 1 0,1 0 0,0-1 0,-1 1 0,1 0 1,0 0-1,-1 0 0,1-1 0,0 1 0,-1 0 0,1 0 0,-1 0 0,1 0 0,-1-1 0,1 1 1,0 0-1,-1 0 0,1 0 0,-1 0 0,1 0 0,-1 0 0,1 0 0,-1 0 0,1 1 1,0-1-1,-1 0 0,1 0 0,-1 0 0,1 0 0,0 0 0,-1 1 0,1-1 0,-1 0 1,1 0-1,0 1 0,-1-1 0,1 1 0,-2 0-49,1 0-1,0 0 1,1 0 0,-1 0-1,0 0 1,0 0 0,0 0-1,1 1 1,-1-1-1,1 0 1,-1 1 0,1-1-1,-1 0 1,1 1 0,0-1-1,-1 2 1,1-1-53,0 0-1,0 1 1,0-1 0,0 0-1,0 1 1,0-1 0,1 0-1,-1 0 1,1 1 0,0-1-1,-1 0 1,1 0 0,0 0-1,0 0 1,1 0 0,-1 0-1,0 0 1,1 0 0,-1 0-1,1-1 1,-1 1 0,1 0-1,0-1 1,0 0 0,-1 1-1,1-1 1,0 0 0,0 0-1,1 0 1,-1 0 0,0 0-1,0 0 1,0-1 0,1 1 0,-1-1-1,0 0 1,0 0 0,1 1-1,-1-1 1,0-1 0,1 1-1,-1 0 1,0-1 0,1 1-1,-1-1 1,0 1 0,0-1-1,4-2 1,-3 1-8,-1 0-1,1 1 1,-1-1 0,0-1 0,0 1-1,0 0 1,0 0 0,0-1 0,0 1 0,0-1-1,-1 0 1,0 0 0,1 1 0,-1-1-1,0 0 1,0 0 0,-1 0 0,1 0-1,-1 0 1,1 0 0,-1 0 0,0 0-1,0 0 1,0 0 0,0-1 0,-1 1-1,1 0 1,-3-5 0,2 7-1,1 0 1,-1-1-1,0 1 0,0 0 1,0 0-1,0 0 0,0 0 1,0 0-1,-1 0 0,1 0 1,0 0-1,0 0 0,-1 1 1,1-1-1,0 0 0,-1 1 1,1-1-1,-1 1 0,1-1 1,-1 1-1,1 0 1,-1 0-1,1 0 0,-3 0 1,-48 0 62,36 0-56,16 0-9,-1 0-40,-1 0 1,1-1-1,0 1 1,0 0-1,0 0 0,0 0 1,0 0-1,0 0 1,-1 0-1,1 0 0,0 0 1,0 0-1,0 0 1,0 1-1,0-1 0,0 0 1,0 1-1,0-1 1,0 1-1,0-1 0,0 1 1,0 0-1,0-1 1,0 1-1,0 0 0,0 0 1,0 0-1,1-1 1,-1 1-1,0 0 0,1 0 1,-1 0-1,1 0 1,-1 0-1,1 0 0,-1 0 1,1 0-1,-1 2 1,22-5-4542,-12-2 3412,-1 0 0,0-1 0,0 0 0,0-1 0,-1 0 0,1 0 0,-1 0 0,-1-1 0,1 0 0,-1-1 0,5-8 0,19-24-2150</inkml:trace>
  <inkml:trace contextRef="#ctx0" brushRef="#br0" timeOffset="48323.86">716 121 144,'0'0'15559,"0"-20"-12987,0-60-664,0 60-590,0 32 111,0-9-1405,-1 69 146,3 0 1,3 0-1,19 95 0,-20-148-1813,1-1 1,14 34-1,-17-47-847</inkml:trace>
  <inkml:trace contextRef="#ctx0" brushRef="#br0" timeOffset="48483.57">752 409 2945,'0'0'10453,"-42"-127"-8308,42 96-544,0-3-273,6 3-671,24-3-401,6 6-48,0 4 224,0 4-256,-12 16-176,-6 4-304,-12 7-752,-6 34-1714,0 14-3873</inkml:trace>
  <inkml:trace contextRef="#ctx0" brushRef="#br0" timeOffset="49454.26">656 1156 11989,'0'0'8562,"9"20"-7540,-9-19-1016,10 18 175,-2 1 0,-1 0 0,0 1 0,-1-1 0,-2 1 0,0 0 0,1 27 0,-5 95 227,0-143-407,0 0 0,0 0 0,0 0 1,0 0-1,0 0 0,0 1 0,0-1 1,0 0-1,-1 0 0,1 0 0,0 0 1,0 0-1,0 0 0,0 1 0,0-1 0,0 0 1,-1 0-1,1 0 0,0 0 0,0 0 1,0 0-1,0 0 0,0 0 0,-1 0 1,1 0-1,0 0 0,0 0 0,0 0 1,0 0-1,-1 0 0,1 0 0,0 0 0,0 0 1,0 0-1,0 0 0,0 0 0,-1 0 1,1 0-1,0 0 0,0 0 0,0 0 1,0-1-1,0 1 0,-1 0 0,1 0 1,0 0-1,0 0 0,0 0 0,0 0 0,0 0 1,0-1-1,0 1 0,0 0 0,-1 0 1,1 0-1,0 0 0,0 0 0,0-1 1,0 1-1,0 0 0,0 0 0,0 0 0,0 0 1,0 0-1,0-1 0,0 1 0,-3-7 16,-1 0 0,1-1 0,1 1 0,-1-1 0,1 0 0,0 0 0,1 1 0,-1-15 0,1-76-54,1 66 36,0 12-4,0-19 5,1-1 0,9-54 1,-8 82-15,0 1 0,1 0 1,1 0-1,0 0 1,0 0-1,1 1 0,1 0 1,-1-1-1,2 2 1,-1-1-1,1 1 0,15-15 1,-1 9-44,-20 14 55,-1 1 1,0 0-1,0-1 0,1 1 0,-1 0 0,0 0 1,0-1-1,1 1 0,-1 0 0,0 0 1,1-1-1,-1 1 0,0 0 0,1 0 1,-1 0-1,1 0 0,-1 0 0,0-1 1,1 1-1,-1 0 0,0 0 0,1 0 0,-1 0 1,1 0-1,-1 0 0,0 0 0,1 0 1,-1 0-1,1 1 0,-1-1 0,0 0 1,1 0-1,-1 0 0,0 0 0,1 0 0,-1 1 1,0-1-1,1 0 0,-1 0 0,0 1 1,1-1-1,-1 0 0,0 0 0,0 1 1,1-1-1,-1 0 0,0 1 0,0-1 0,0 0 1,1 1-1,-1-1 0,0 1 0,0-1 1,0 0-1,0 1 0,0 0 0,-2 18-15,-1 1 0,-1-1 0,0 0 0,-2-1-1,0 1 1,-1-1 0,-1 0 0,0-1 0,-14 21 0,7-11-133,1 2 0,-18 50 0,32-78 152,0 0 1,0-1 0,0 1-1,0 0 1,0 0 0,0 0-1,1 0 1,-1 0 0,0 0-1,0-1 1,1 1 0,-1 0-1,0 0 1,1 0 0,-1-1-1,1 1 1,-1 0 0,1 0-1,0-1 1,-1 1 0,1 0-1,-1-1 1,1 1 0,0-1-1,0 1 1,-1-1 0,1 1-1,0-1 1,0 0 0,0 1-1,0-1 1,-1 0 0,1 1-1,0-1 1,0 0 0,0 0-1,0 0 1,0 0 0,0 0-1,0 0 1,-1 0 0,2-1-1,56 1 176,-38-1-113,238-10 680,-225 9-679,2 2 22,-33 0-266,-2 3-524,-3 12-1448,-12 8-3013</inkml:trace>
  <inkml:trace contextRef="#ctx0" brushRef="#br0" timeOffset="50501">110 2094 9044,'0'0'15815,"0"5"-15809,5 58 109,2 1 0,24 99 1,-13-75 69,72 272 15,-90-360-246,0 1 0,1-1 0,-1 1 0,0-1 0,0 0 0,0 1 0,0-1 0,0 0 0,0 1 0,1-1 0,-1 0 0,0 1 0,0-1 0,1 0 0,-1 0 0,0 1 0,0-1 0,1 0 0,-1 0 0,0 1 0,1-1-1,-1 0 1,0 0 0,1 0 0,-1 0 0,0 0 0,1 1 0,-1-1 0,0 0 0,1 0 0,-1 0 0,1 0 0,-1 0 0,0 0 0,1 0 0,-1 0 0,0 0 0,1 0 0,-1 0 0,0-1 0,1 1 0,-1 0 0,1 0 0,-1 0 0,0 0 0,0 0 0,1-1 0,-1 1 0,0 0 0,1 0 0,-1-1 0,0 1 0,0 0 0,1 0 0,-1-1 0,0 0 0,1-64-6698,-1 19 39</inkml:trace>
  <inkml:trace contextRef="#ctx0" brushRef="#br0" timeOffset="51424.94">117 2310 8308,'0'0'3804,"-7"-21"-1251,-21-71-197,27 86-2028,-1 0 0,1 0 0,0 0 0,0 0 0,1-1 0,0 1-1,0 0 1,1-10 0,0 14-245,-1 0-1,1 0 0,0 0 1,0 0-1,-1 0 1,1 0-1,0 0 0,1 0 1,-1 1-1,0-1 1,0 0-1,1 1 0,-1-1 1,1 1-1,-1-1 1,1 1-1,3-2 0,2 0 11,1 1 0,0 0-1,0 0 1,0 1 0,0-1-1,0 2 1,1-1 0,-1 1-1,13 2 1,-18-2-67,8 1 16,0 1 1,0 0-1,-1 1 1,1 0-1,-1 1 1,0 0-1,0 0 1,0 1-1,-1 1 1,0-1 0,0 2-1,0-1 1,-1 1-1,0 0 1,0 1-1,0 0 1,-1 0-1,8 13 1,1 1 19,-2 0 0,0 2 0,-2-1 0,0 2 1,-2 0-1,11 37 0,-12-29-393,-2 1 1,-1-1-1,-1 1 1,-3 1-1,0-1 1,-2 0-1,-6 40 1,6-71 152,0 0 0,0-1 0,-1 1 0,1 0 0,-1-1-1,0 1 1,1 0 0,-1-1 0,0 1 0,-1-1 0,1 1 0,0-1 0,-1 0 0,1 0 0,-1 1 0,0-1 0,0 0 0,0 0-1,0-1 1,0 1 0,0 0 0,0-1 0,-1 1 0,1-1 0,-1 0 0,1 0 0,-1 0 0,1 0 0,-1 0 0,1 0 0,-1-1-1,0 1 1,0-1 0,1 0 0,-1 0 0,0 0 0,-3 0 0,-1-1 179,0-1 0,0 0 0,0 0 0,1 0 0,-1-1-1,1 0 1,-1 0 0,1 0 0,0-1 0,0 0 0,0 0 0,-10-10 0,11 8 345,0 0 0,0 1 1,1-2-1,0 1 0,0 0 0,0-1 0,1 0 1,-1 0-1,2 0 0,-1 0 0,1 0 1,0 0-1,1-1 0,0 1 0,-1-11 1,2 11-276,0 0 1,1-1 0,0 1-1,0 0 1,1 0 0,0 0-1,0 0 1,0 0 0,1 1-1,4-9 1,9-12 111,32-43 0,-40 60-81,0 1 0,0 0 0,1 0 0,0 1 0,1 0 0,0 1 0,13-9 0,-19 14-44,-1 0 0,1 1 0,-1-1 0,1 1 0,-1 0 0,1 0 0,0 0 0,0 0 0,0 0 0,-1 1 0,1 0 0,0 0 0,0 0 0,0 0-1,0 1 1,0-1 0,-1 1 0,1 0 0,0 0 0,0 0 0,-1 1 0,1-1 0,-1 1 0,1 0 0,-1 0 0,0 0 0,0 1 0,0-1 0,5 5 0,3 7 61,0 0-1,0 1 1,-1 0-1,-1 0 1,9 22-1,14 21 14,-28-50-115,-3-6-15,0 0 1,0 0-1,-1 0 0,1 0 0,1-1 0,-1 1 1,0 0-1,0-1 0,0 1 0,1-1 0,-1 1 1,1-1-1,0 0 0,-1 1 0,1-1 1,0 0-1,-1 0 0,3 1 0,-3-3-5,0 0-1,0 0 1,0 1 0,0-1-1,0 0 1,0 0 0,-1 0-1,1 0 1,0 0-1,-1 0 1,1 0 0,-1-1-1,1 1 1,-1 0 0,1 0-1,-1 0 1,0 0 0,0-1-1,1 1 1,-1 0-1,0 0 1,0-3 0,4-31 11,-2 11 8,1 0 1,1 0 0,12-42 0,-16 66-17,1-1 0,-1 0 0,0 0 0,0 0 0,1 1 1,-1-1-1,0 0 0,1 0 0,-1 1 0,1-1 0,-1 0 1,1 1-1,-1-1 0,1 1 0,-1-1 0,1 1 0,0-1 1,-1 1-1,1-1 0,0 1 0,0-1 0,-1 1 0,1 0 1,0-1-1,0 1 0,-1 0 0,1 0 0,0 0 0,0-1 1,0 1-1,0 0 0,-1 0 0,1 0 0,0 0 1,0 1-1,0-1 0,-1 0 0,1 0 0,0 0 0,0 1 1,0-1-1,-1 0 0,1 1 0,0-1 0,-1 1 0,1-1 1,0 1-1,38 33-3,-23-19 24,-10-11-67,0 0 0,0-1 1,0 0-1,0 0 0,1 0 0,-1-1 0,1 0 0,-1 0 0,1-1 0,0 0 0,0 0 1,0 0-1,0-1 0,0 0 0,-1-1 0,1 1 0,0-1 0,0-1 0,10-2 1,-12 2-23,0 0-1,-1 0 1,1 0 0,-1 0 0,0-1 0,0 0 0,0 0 0,0 0 0,0 0 0,-1-1 0,0 1 0,1-1 0,-1 0 0,0 0 0,-1 0 0,1 0 0,-1-1 0,0 1 0,0-1 0,0 1 0,-1-1 0,1 0 0,-1 0 0,0 1 0,-1-1 0,1 0 0,-1-8 0,0 12 66,0-1 1,-1 1 0,1 0 0,0 0 0,-1-1 0,1 1-1,-1 0 1,0 0 0,1 0 0,-1 0 0,0 0 0,1 0 0,-1 0-1,0 0 1,0 0 0,0 0 0,0 0 0,0 0 0,0 0-1,0 1 1,0-1 0,-1 1 0,1-1 0,0 1 0,0-1-1,0 1 1,-1-1 0,1 1 0,0 0 0,-1 0 0,1 0 0,0 0-1,0 0 1,-1 0 0,1 0 0,-2 0 0,-2 0 54,1 1 1,-1-1 0,0 1-1,1 0 1,-1 0-1,1 0 1,0 0 0,-1 1-1,1 0 1,-6 3-1,3 1 25,-1 1 0,1 0 0,1 1 0,-1-1 0,1 1 0,1 0 0,0 1 0,0-1 0,0 1 0,1 0 0,0 1 0,1-1 0,0 0 0,1 1 0,0 0 0,0-1 0,1 1 0,0 0 0,1 0 0,0 0 0,1 10 0,0-18-80,-1-1 0,1 0 0,-1 0 1,1 0-1,0 0 0,-1 0 0,1 0 0,0 0 0,0 0 0,0 0 1,0 0-1,0 0 0,0 0 0,0-1 0,0 1 0,0 0 0,0-1 1,0 1-1,0-1 0,1 1 0,-1-1 0,0 0 0,0 1 1,1-1-1,-1 0 0,0 0 0,1 0 0,-1 0 0,0 0 0,0 0 1,1 0-1,-1 0 0,0-1 0,0 1 0,1 0 0,-1-1 0,0 1 1,0-1-1,2 0 0,2 0-38,-1-1 1,1 0-1,0 0 1,0 0-1,-1 0 1,1-1-1,-1 0 0,0 0 1,6-5-1,-1-3-11,-1-1 0,0 0 1,0-1-1,-2 0 0,1 0 0,-2 0 0,0-1 0,0 1 0,-1-1 0,1-15 0,0 3 60,-2-1 1,-2 1 0,0 0-1,-5-47 1,2 62 48,0 0 0,-1 0 0,-1 0 0,0 1 0,0 0 0,-1-1 0,0 2 0,-1-1 0,0 0-1,0 1 1,-1 0 0,0 1 0,-12-11 0,1 9 518,18 10-561,-1 0 0,1 0 0,-1 0 0,1 0-1,0 1 1,-1-1 0,1 0 0,-1 0 0,1 1 0,0-1 0,-1 0 0,1 0-1,0 1 1,-1-1 0,1 0 0,0 1 0,0-1 0,-1 1 0,1-1-1,0 0 1,0 1 0,0-1 0,-1 1 0,1-1 0,0 0 0,0 1 0,0 0-1,-1 43 340,2-29-395,0 7 83,0 1 0,2-1 1,0 0-1,2 0 0,0-1 1,2 1-1,0-1 0,1-1 1,20 37-1,-19-42-346,1 0 0,1 0 0,0-1 0,1-1 0,18 17 0,-20-21-570,2 0-1,-1-1 0,1 0 0,1-1 1,-1 0-1,1-1 0,16 5 0,20 0-4970</inkml:trace>
  <inkml:trace contextRef="#ctx0" brushRef="#br0" timeOffset="51714.55">1502 2105 9300,'0'0'13292,"7"3"-12559,1-1-655,0 0-1,0 0 0,0-1 0,1 0 1,-1-1-1,0 1 0,0-1 0,1-1 0,-1 0 1,0 0-1,0-1 0,0 0 0,0 0 1,0 0-1,0-1 0,0-1 0,-1 1 1,0-1-1,8-6 0,18-9-38,-1-1 0,-1-2 0,-1-1 1,-1-2-1,36-38 0,-63 60-184,1-1 0,-1 1 0,0-1 0,0 1 1,0-1-1,0 0 0,-1 1 0,0-1 0,0 0 0,0 0 1,0 0-1,0 0 0,-1-1 0,0 1 0,0 0 0,0 0 1,0 0-1,0 0 0,-1 0 0,-1-5 0,0 3-1039,0 0-1,0 1 1,-1-1-1,1 1 1,-1-1-1,0 1 1,-7-8-1,-9-14-9833</inkml:trace>
  <inkml:trace contextRef="#ctx0" brushRef="#br0" timeOffset="52067.23">1214 1292 6131,'0'0'14430,"8"-6"-13715,5-3-463,0 1-1,1 0 1,-1 1-1,2 1 0,23-8 1,93-21 367,-24 6-311,-87 23-254,10-3-97,-1-1 0,0-1 1,32-19-1,-61 30-39,1 0 0,-1 0 0,1-1 0,-1 1-1,1 0 1,-1-1 0,1 1 0,-1-1 0,0 1 0,1-1 0,-1 1 0,0-1 0,1 1 0,-1-1 0,0 1 0,0-1 0,1 1-1,-1-1 1,0 1 0,0-1 0,0 1 0,0-1 0,0 0 0,0 1 0,0-1 0,0 1 0,0-1 0,0 1 0,0-1 0,0 0 0,0 1-1,0-1 1,-1 1 0,1-1 0,0 1 0,0-1 0,-1 1 0,1-1 0,0 1 0,-1-1 0,0 0 0,-18-19-4489,18 19 4270,-17-15-4474</inkml:trace>
  <inkml:trace contextRef="#ctx0" brushRef="#br0" timeOffset="52577.68">1064 333 9188,'0'0'10474,"-11"-6"-9316,-33-17-237,33 17-273,14 7-597,0 0 0,0 0 0,0 0 0,0 0 0,-1 0-1,1 0 1,0 1 0,-1-1 0,1 1 0,-1 0 0,0 0 0,1 0 0,-1 0 0,2 3 0,13 9 105,646 374 957,-611-360-1097,21 14-12,83 40 67,-147-79 43,-10-5 351,0 2-453,1 0-1,-1 0 1,1 0 0,-1 0-1,1 0 1,-1 0 0,1 0-1,-1 0 1,1 0-1,-1 0 1,1 0 0,-1 1-1,1-1 1,-1 0-1,1 0 1,-1 0 0,1 1-1,0-1 1,-1 0 0,1 0-1,-1 1 1,1-1-1,0 1 1,-1-1 0,1 0-1,0 1 1,-1-1-1,1 1 1,0-1 0,0 0-1,0 1 1,-1-1 0,1 1-1,0-1 1,0 1-1,-3 15 17,1 0 1,0-1-1,1 1 0,2 31 0,2-28-4723,7-44-782</inkml:trace>
  <inkml:trace contextRef="#ctx0" brushRef="#br0" timeOffset="53016.46">1929 2016 13430,'0'0'9791,"-5"1"-9004,4-1-769,1 0-1,-1 0 0,0 0 1,1 0-1,-1 0 0,1 0 1,-1 0-1,0 0 0,1 0 1,-1 0-1,0 0 0,1 0 1,-1 0-1,1 0 0,-1-1 1,1 1-1,-1 0 0,0-1 1,1 1-1,-1 0 0,1-1 1,-1 1-1,1 0 1,0-1-1,-1 1 0,1-1 1,-1 1-1,1-1 0,0 1 1,-1-1-1,1 1 0,0-1 1,0 0-1,-1 1 0,1-1 1,0 1-1,0-1 0,0 0 1,0 1-1,0-1 0,0 0 1,0-4 19,0 0 1,1 1 0,0-1-1,-1 1 1,2-1 0,-1 1-1,3-5 1,42-86 63,-40 85-66,45-91 21,-4-2-1,-5-2 1,-4-2-1,38-176 1,-72 265 79,-1-1 0,-1 1 1,0-1-1,-2 1 0,0-1 0,-4-33 1,3 51-129,1 0 0,0-1 0,-1 1 0,1 0 0,-1 0 0,1 0 0,-1 0 0,0 0 0,1 0 0,-1 0 0,0 0 0,0 0 0,0 0 0,1 1 0,-1-1 1,0 0-1,0 0 0,0 1 0,-1-1 0,1 1 0,0-1 0,0 1 0,0-1 0,-3 1 0,-32-3-3069,29 3 1020,-4 0-3918</inkml:trace>
  <inkml:trace contextRef="#ctx0" brushRef="#br0" timeOffset="53297.02">1785 806 10485,'0'0'12229,"-60"-4"-10212,66 4-3441,12 0-1682,6 0-6418</inkml:trace>
  <inkml:trace contextRef="#ctx0" brushRef="#br0" timeOffset="53653.47">2006 977 13494,'0'0'9250,"16"6"-8495,-10-4-678,9 4 75,0-1-1,1-1 1,-1 0 0,1-1 0,-1-1-1,22 0 1,279-9 977,-251 2-988,1-4 0,114-28 1,-180 36-218,1 1 0,0 0 0,0-1 1,0 1-1,-1 0 0,1-1 0,0 1 0,-1-1 1,1 1-1,0-1 0,-1 1 0,1-1 1,-1 0-1,1 1 0,-1-1 0,1 0 0,-1 1 1,1-1-1,-1 0 0,1-1 0,-1 0-470,1 1-1,-1-1 0,0 0 1,1 0-1,-1 0 1,0 0-1,0 0 0,0 0 1,-1 0-1,1 0 0,0 0 1,-1 0-1,0-2 0,-9-16-5258</inkml:trace>
  <inkml:trace contextRef="#ctx0" brushRef="#br0" timeOffset="53933.07">2559 734 13526,'0'0'10127,"-11"-1"-9550,-6 0-489,-3 1 66,57 11-31,35 8-45,-1 3-1,83 37 0,-150-57-62,0 0-1,0 0 1,0 0 0,0 0-1,0 1 1,0-1-1,0 1 1,-1 0-1,0 0 1,1 1 0,-1-1-1,0 1 1,0-1-1,-1 1 1,1 0-1,-1 0 1,0 0-1,0 0 1,0 1 0,-1-1-1,0 0 1,1 1-1,-1-1 1,-1 1-1,1-1 1,-1 1-1,0 0 1,0-1 0,0 1-1,0-1 1,-1 1-1,0-1 1,0 1-1,-2 4 1,-2 6 42,-1 0-1,-1 0 1,-1-1-1,0 0 1,-1 0 0,0-1-1,-1 0 1,-13 13 0,10-11-356,-23 23 639,34-36-744,0 0 1,0 0 0,0-1 0,0 1 0,0-1 0,0 1 0,-1-1 0,1 0 0,-1 0-1,1 0 1,-1 0 0,1 0 0,-5 1 0,-5-2-6763</inkml:trace>
  <inkml:trace contextRef="#ctx0" brushRef="#br0" timeOffset="55749.65">3355 813 12038,'0'0'10997,"-4"-8"-10413,4 7-571,-2-1 6,0-1 0,1 1 0,0 0 1,-1 0-1,1-1 0,0 1 0,0-1 1,0 1-1,1-1 0,-1 0 0,1 1 1,-1-1-1,1 1 0,0-1 0,0 0 1,0 1-1,0-1 0,0 0 0,1 1 0,-1-1 1,1 0-1,0 1 0,0-1 0,0 1 1,0-1-1,0 1 0,0 0 0,1 0 1,-1-1-1,1 1 0,-1 0 0,1 0 1,2-2-1,27-25-7,0 1 0,2 1 1,1 2-1,1 2 0,1 1 1,1 1-1,64-25 0,-91 42-133,-5 2-24,0 0 1,-1 0-1,1 0 0,0 0 0,0 1 0,1 0 1,-1 0-1,0 1 0,0-1 0,1 1 0,-1 0 1,7 1-1,-9 10-1744,-5 19-1926,-8 10-1785</inkml:trace>
  <inkml:trace contextRef="#ctx0" brushRef="#br0" timeOffset="56637">3571 635 8612,'0'0'12520,"2"21"-11829,0-7-566,0 15 79,2 1 0,1-1 1,10 33-1,3 1-130,-13-39-381,2-1 0,0 0 1,1 0-1,1 0 0,2-1 1,19 32-1,-27-51-146,0 0-1,1 0 1,-1 0-1,0 0 1,1 0-1,0-1 1,0 0-1,-1 0 1,6 2-1,-7-3 115,-1 0 0,0-1-1,1 1 1,-1-1 0,0 1 0,1-1 0,-1 1 0,1-1-1,-1 0 1,1 0 0,-1 0 0,1 0 0,-1 0-1,1 0 1,-1 0 0,1 0 0,-1-1 0,0 1-1,1-1 1,-1 1 0,1-1 0,-1 1 0,0-1 0,1 0-1,-1 0 1,0 0 0,0 1 0,0-1 0,2-2-1,12-31-4615,-8-8 3985,-7-48 6357,-2 48-1098,2 34-3556,0 0 0,1 0 0,-1 0 0,2 1 0,-1-1 0,1 0-1,0 0 1,0 1 0,7-13 0,-7 16-547,0 1 1,1 0-1,-1 0 1,1 0-1,-1 1 0,1-1 1,0 0-1,0 1 1,0 0-1,0 0 1,1 0-1,-1 0 0,1 0 1,-1 1-1,1-1 1,-1 1-1,1 0 0,0 0 1,0 1-1,0-1 1,-1 1-1,5 0 0,-4-1-157,0 0-1,0 1 1,-1 0-1,1 0 1,0 0-1,0 0 1,-1 0-1,1 1 1,0 0-1,0-1 1,-1 1-1,1 1 1,-1-1-1,1 1 1,-1-1-1,1 1 1,-1 0-1,0 0 1,0 0-1,0 1 1,0-1-1,0 1 0,-1 0 1,1-1-1,-1 1 1,0 0-1,1 1 1,-1-1-1,-1 0 1,1 1-1,0-1 1,-1 1-1,0-1 1,0 1-1,0-1 1,0 1-1,-1 0 1,1 0-1,-1 4 1,3 11 7,-1-1 0,-2 32 0,0-44-39,0-1-1,-1 0 1,1 1-1,-1-1 1,0 0 0,-1 0-1,0 0 1,1 0 0,-1 0-1,-1 0 1,1 0 0,-1-1-1,-6 9 1,9-13 2,0 1 0,-1-1 0,1 1-1,0-1 1,-1 1 0,1-1 0,-1 1 0,1-1 0,-1 0 0,1 1-1,-1-1 1,1 0 0,-1 1 0,1-1 0,-1 0 0,1 0 0,-1 1-1,0-1 1,1 0 0,-1 0 0,1 0 0,-1 0 0,0 0 0,1 0-1,-1 0 1,1 0 0,-1 0 0,0 0 0,1 0 0,-2-1 0,-5-17-32,7-41-6,0 46 39,1-1-43,0 1 0,0-1 0,2 1 0,-1-1 0,2 1 0,0 0 0,0 0 0,1 0 0,1 1 0,0-1 0,1 1 0,0 1 0,1 0 0,0 0 0,0 0 0,12-10 0,-19 20 49,-1 1-1,1-1 1,-1 1 0,1-1-1,-1 1 1,1-1-1,-1 1 1,1 0-1,0-1 1,-1 1 0,1 0-1,-1 0 1,1-1-1,0 1 1,-1 0-1,1 0 1,0 0 0,0 0-1,-1 0 1,1 0-1,0 0 1,-1 0 0,1 0-1,0 0 1,-1 0-1,1 0 1,0 0-1,-1 1 1,1-1 0,0 0-1,-1 0 1,1 1-1,-1-1 1,1 1-1,0-1 1,-1 0 0,1 1-1,-1-1 1,1 1-1,-1-1 1,0 1-1,1 0 1,-1-1 0,1 1-1,-1-1 1,0 1-1,1 0 1,-1-1-1,0 1 1,0 1 0,14 41 435,-12-34-329,1 0-22,0 7 15,2 1-1,0-1 1,1 0-1,16 30 1,-20-43-102,0 1-1,0-1 1,1 0-1,-1 0 1,1 0 0,0 0-1,0 0 1,0-1-1,0 0 1,0 1 0,1-1-1,-1 0 1,1 0-1,-1-1 1,1 1 0,0-1-1,-1 0 1,1 1-1,0-2 1,0 1-1,0 0 1,0-1 0,0 0-1,0 0 1,0 0-1,0 0 1,4-2 0,-4 1-15,1-1 0,-1 0 1,0 0-1,0 0 1,-1 0-1,1-1 0,0 0 1,-1 0-1,0 0 1,1 0-1,-1 0 1,-1 0-1,1-1 0,0 0 1,-1 1-1,0-1 1,1 0-1,0-5 0,6-8-89,-2-1 1,10-32-1,-13 38 99,-2 1-1,1-1 1,-1 1 0,0-15 0,-2 25 50,30 5 106,-17-1-139,0-1 0,0-1 1,1 0-1,-1 0 0,0-2 0,21-2 1,-31 2-29,1 0 0,-1 0 1,0-1-1,0 1 1,-1-1-1,1 1 0,0-1 1,0 0-1,-1 0 0,1 0 1,-1-1-1,0 1 0,0 0 1,1-1-1,-1 0 0,-1 1 1,1-1-1,0 0 0,-1 0 1,0 0-1,1 0 0,-1 0 1,0 0-1,-1-1 1,1 1-1,0 0 0,-1 0 1,0-1-1,0 1 0,0 0 1,-1-7-1,1 9 8,-1-1 1,1 0-1,0 0 0,-1 1 0,0-1 1,1 0-1,-1 1 0,0-1 0,0 1 1,0-1-1,0 1 0,0-1 0,0 1 1,-1 0-1,1 0 0,0-1 0,-1 1 1,1 0-1,-1 0 0,1 0 0,-1 0 1,1 1-1,-1-1 0,0 0 0,1 1 1,-1-1-1,0 1 0,1-1 0,-1 1 1,0 0-1,0 0 0,0 0 0,-3 0 1,1 0 45,-1 0 0,0 0 0,0 0 0,1 0 0,-1 1 0,0 0 0,1 0 0,-1 0 0,1 1 0,0 0 0,-1-1 0,1 1 0,-5 4 1,5-3 22,0 1 1,0 0-1,0 1 0,1-1 1,0 0-1,0 1 1,0 0-1,0 0 1,1 0-1,-1 0 1,1 0-1,1 1 1,-3 10-1,2-4-13,0 1 0,1 0 0,0 0 0,1 0 0,2 14 0,-1-24-76,-1 0-1,1 0 0,0-1 1,0 1-1,0-1 1,1 1-1,-1-1 1,0 1-1,1-1 0,0 0 1,-1 0-1,1 0 1,0 0-1,0 0 0,0 0 1,0 0-1,1 0 1,-1-1-1,0 1 1,1-1-1,-1 0 0,1 0 1,0 0-1,-1 0 1,1 0-1,5 0 1,8 3-817,-1-2 0,2 0 0,21 0 0,-35-2 594,56 1-4658</inkml:trace>
  <inkml:trace contextRef="#ctx0" brushRef="#br0" timeOffset="57156.6">5053 464 12486,'0'0'11138,"0"8"-10591,3 77 14,3 0 0,28 137 1,-30-253-754,-5-30 189,-7-7 7,-18-236 40,26 299-82,0 0 1,0 0-1,1 1 1,0-1-1,0 0 1,0 0-1,0 0 1,1 1-1,-1-1 0,1 0 1,1 1-1,-1 0 1,1-1-1,5-6 1,-5 8-20,-1 1 0,1-1 0,1 1 0,-1 0 0,0-1 0,0 2 0,1-1 0,-1 0 0,1 1 0,0-1 0,-1 1 0,1 0 0,0 0 0,0 1 0,0-1 0,0 1 1,-1-1-1,1 1 0,7 1 0,-10-1-69,0 0 0,1 0 0,-1 0 0,0 1 0,0-1 0,0 0 0,0 0-1,1 1 1,-1-1 0,0 1 0,0-1 0,0 1 0,0-1 0,0 1 0,0 0 0,0 0 0,0-1 0,0 1 0,0 0 0,-1 0 0,1 0 0,0 0 0,0 0 0,-1 0 0,1 0 0,-1 0 0,1 0 0,-1 0 0,1 0 0,-1 0 0,0 1 0,1-1 0,-1 0 0,0 0 0,0 0 0,0 1 0,0 0 0,6 36-4941</inkml:trace>
  <inkml:trace contextRef="#ctx0" brushRef="#br0" timeOffset="58202.56">4993 721 13654,'0'0'6971,"6"-3"-6813,59-26-736,140-46-11156,-118 53 9068,-54 19 8956,-37 10-4267,-15 14 324,-5 6 83,-37 53-1,55-71-2274,1 0-1,0 1 1,0-1-1,1 1 1,1 0-1,-1 0 1,1 0-1,1 0 1,0 1-1,-1 20 1,3-31-155,0 1 1,1-1-1,-1 0 0,1 1 1,-1-1-1,0 1 0,1-1 1,-1 0-1,1 0 0,-1 1 1,0-1-1,1 0 0,-1 0 1,1 1-1,-1-1 0,1 0 1,-1 0-1,1 0 0,-1 0 1,1 0-1,-1 0 0,1 0 1,0 0-1,-1 0 0,1 0 1,-1 0-1,1 0 0,-1 0 1,1 0-1,-1 0 0,1 0 1,-1-1-1,1 1 0,-1 0 1,1 0-1,-1-1 0,0 1 1,1 0-1,0-1 0,22-10-82,-10 0-327,0 0 1,-1 0 0,0-1 0,-1-1 0,0 0-1,-1 0 1,-1-1 0,0 0 0,-1-1 0,8-17-1,-12 17 1022,-6 17 1487,2 0-2028,0-1 1,0 1-1,0-1 1,0 1-1,0-1 1,0 1-1,0-1 1,1 1 0,-1-1-1,1 1 1,-1-1-1,1 0 1,-1 1-1,1-1 1,0 0-1,-1 1 1,3 1-1,-1-1-70,0 1-1,1-1 1,-1-1-1,1 1 0,-1 0 1,1-1-1,0 1 1,0-1-1,-1 0 1,1 0-1,0 0 0,0 0 1,0 0-1,0-1 1,0 1-1,0-1 1,1 0-1,-1 0 0,0 0 1,0 0-1,0 0 1,0-1-1,0 0 1,0 1-1,0-1 0,4-2 1,0 0-60,0 0 1,0 0-1,-1-1 1,1 0-1,-1 0 0,0 0 1,0-1-1,-1 0 1,1 0-1,4-6 0,0-3-9,0 0 0,-2-1 0,1 1 0,-2-2 0,0 1 0,0-1 0,-2 0 0,0-1-1,3-18 1,-2-8 111,-1 1 0,-2-63 0,-3 96-7,-1 0-1,0-1 0,0 1 0,-1 0 0,-3-10 0,4 15 67,0 1 0,-1-1 0,1 1 0,-1-1 0,0 1 0,0-1 0,0 1 0,0 0-1,-1 0 1,1 0 0,-1 0 0,0 0 0,0 1 0,-5-4 0,7 24 532,-1 56-423,0-33-91,1 0-1,9 67 1,-6-98-109,0-1 1,0 0-1,1 0 0,1 0 1,-1-1-1,10 16 1,-12-21-18,1-1 1,0 1-1,0 0 1,0-1-1,0 1 1,0-1 0,1 1-1,-1-1 1,1 0-1,0 0 1,0 0-1,-1-1 1,1 1 0,0-1-1,1 1 1,-1-1-1,0 0 1,0 0-1,0 0 1,1-1 0,4 1-1,-7-2-5,1 1-1,-1-1 1,1 0-1,-1 0 1,1 0 0,-1 0-1,0 0 1,0 0-1,1 0 1,-1 0 0,0 0-1,0-1 1,0 1-1,0 0 1,0-1-1,-1 1 1,1-1 0,0 1-1,-1-1 1,1 0-1,-1 1 1,1-1 0,-1-2-1,11-44-67,-10 44 89,-1 2-10,0 0 1,0 0 0,0 0 0,1 0 0,-1 0-1,1 0 1,-1 1 0,1-1 0,0 0 0,-1 0-1,1 1 1,0-1 0,0 0 0,3-2 0,-2 3 2,1 0 0,-1 1 0,1-1 0,0 1 0,-1 0 0,1 0 0,0 0 0,0 0 0,-1 0 1,6 1-1,0 1-5,-1 0 1,1 0 0,0 1 0,-1 0-1,1 0 1,-1 1 0,0 0-1,0 0 1,-1 0 0,1 1 0,-1 0-1,0 1 1,0-1 0,6 9-1,-5-7-27,-1 1-1,0-1 1,0 1-1,-1 1 1,0-1-1,0 0 1,-1 1-1,0 0 1,-1 0-1,0 0 0,4 19 1,-7-22 22,1 1 0,-1-1 1,-1 0-1,1 0 0,-1 0 1,0 1-1,0-1 0,-1 0 0,0 0 1,0-1-1,0 1 0,-7 10 0,7-12 28,0-1-1,-1 0 0,1 0 0,-1-1 0,0 1 0,0 0 0,0-1 0,0 0 0,0 0 0,-1 0 0,1 0 1,-1 0-1,1 0 0,-1-1 0,0 0 0,1 0 0,-1 0 0,0 0 0,0-1 0,0 1 0,-6-1 0,7-5 145,3-11-193,1 0 1,0 0 0,1 0-1,1 1 1,1-1-1,0 1 1,1-1-1,0 2 1,13-24 0,-18 36 20,80-166-1462,-72 148 1321,-1-1 0,-1 0 0,0-1 0,-2 1 0,-1-1 0,2-31 0,-5 52 164,0 0-1,0 0 1,0 0 0,0 0-1,-1 0 1,1-1-1,0 1 1,0 0 0,-1 0-1,1 0 1,0 0-1,-1 0 1,1 0 0,-1 1-1,0-1 1,1 0-1,-1 0 1,0 0-1,1 0 1,-1 1 0,0-1-1,0 0 1,0 1-1,1-1 1,-1 0 0,0 1-1,0-1 1,-2 0-1,0 1 59,0-1 0,0 1 0,0-1 0,0 1-1,0 0 1,0 0 0,0 0 0,0 0-1,0 1 1,-4 0 0,0 1 81,0-1 0,0 2 0,0-1 0,0 1 0,0 0 0,1 0 0,0 1 0,-11 8 0,12-7-104,1 0-1,0 0 1,0 0-1,1 1 1,-1 0-1,1 0 1,1 0-1,-1 0 1,1 0-1,0 0 1,0 1-1,1-1 1,-2 9-1,2 7 48,0 1-1,2 33 0,0-51-89,0 2-15,0 0-1,0-1 1,1 1 0,0 0 0,0 0 0,0-1 0,1 0 0,0 1 0,1-1 0,-1 0 0,1 0 0,1-1 0,-1 1 0,1-1 0,-1 0 0,1 0 0,1-1 0,-1 1 0,1-1 0,0 0 0,0-1 0,0 1-1,0-1 1,1 0 0,-1-1 0,8 3 0,-3-2-269,-1 0-1,1-1 0,0 0 0,-1 0 1,1-1-1,0-1 0,0 1 1,0-2-1,0 0 0,0 0 1,-1-1-1,1 0 0,-1-1 0,1 0 1,-1-1-1,16-7 0,28-30-4945,-5-6-4933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19:05.77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2626 302 13110,'0'0'7678,"-8"-2"-6901,-78-22 1445,49 12-2078,-2 2 0,-44-7 0,-60 8-130,-148 9 0,121 2-362,-295 15-269,377-7 621,0 3-1,1 4 1,-105 36-1,95-21-6,-27 8 51,-146 69 0,212-81-40,-88 47 61,131-65-63,0 0 0,1 1 0,1 0 0,-1 1 0,2 1 1,0 0-1,-13 17 0,21-22-9,-1 0 0,1 0 0,0 1 0,1-1 1,0 1-1,0 0 0,1 0 0,0 0 0,1 0 0,-1 13 0,1-16 1,1 0 0,0-1 1,0 1-1,1 0 0,0-1 0,0 1 0,0 0 0,0-1 0,1 0 0,0 1 0,0-1 0,1 0 0,-1 0 0,1 0 0,0 0 0,0 0 0,7 7 0,6 0 21,0 0-1,0-1 0,1-1 1,0 0-1,1-1 1,0-1-1,0-1 1,1-1-1,0 0 1,0-1-1,28 3 0,22-1 196,133-4-1,-120-4-127,209-11 201,-167 4-267,38-4 19,163-34 1,-221 25-48,0-5 1,159-62-1,-196 60 12,-1-3 0,89-57 1,-131 72 2,-1 0-1,0-2 1,-2 0 0,0-2 0,-1 0 0,-1-1 0,-1-1 0,-1-1 0,19-32 0,-30 40-4,-1-1 0,0 0 1,-1-1-1,-1 1 0,0-1 0,-1 0 0,-1 0 0,-1 0 0,0 0 0,-1 1 1,-4-22-1,2 27-3,1 0 0,-2 0 0,1 1 0,-2-1 0,1 1 0,-1 0 0,-1 0 0,0 0 0,0 1 0,-1 0 1,0 0-1,0 1 0,-1 0 0,-1 0 0,1 1 0,-1 0 0,0 0 0,-1 1 0,1 0 0,-19-8 0,5 4 23,-1 0-1,0 1 0,0 2 1,-1 0-1,0 2 0,0 1 1,0 0-1,-32 1 0,46 3-12,-13 0 2,-45 5 0,61-3-23,-1 0 1,1 0-1,-1 1 1,1 0-1,0 0 1,1 1-1,-1 0 0,0 0 1,-6 6-1,6-4-171,0-1 0,1 2 0,0-1 0,0 1-1,0 0 1,-10 15 0,14-17-252,1 0-1,-1 1 0,1-1 1,0 0-1,1 1 1,-1-1-1,1 1 1,-1 7-1,-9 42-8454,5-24-1255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19:15.40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186 233 12998,'0'0'8572,"-6"13"-8068,-1 2-332,1 1 0,1 0-1,0 1 1,1-1 0,1 1 0,0-1-1,0 26 1,2-31-111,1 1 1,1-1-1,0 0 1,0 0-1,1 0 0,0 0 1,1-1-1,5 14 0,24 65 310,-35-103-15,-9-14-301,-17-18-37,3 0-1,2-2 1,2 0-1,1-2 1,4 0-1,-15-63 1,30 103-22,0 1 0,1-1 0,0 0 1,1 1-1,0-1 0,0 0 0,1 1 0,2-12 0,-2 18-3,0 0-1,0 0 1,1 0-1,-1 0 0,1 0 1,-1 0-1,1 0 0,0 1 1,0-1-1,0 1 1,1-1-1,-1 1 0,0 0 1,1 0-1,0 0 0,-1 0 1,1 0-1,0 1 1,0-1-1,0 1 0,0 0 1,0 0-1,0 0 1,0 0-1,1 0 0,3 0 1,2 0-71,1-1 1,-1 1-1,1 1 1,0 0-1,-1 0 1,1 1-1,-1 0 0,1 1 1,-1 0-1,0 0 1,1 1-1,11 5 1,-15-4-235,0-1 0,-1 1 0,1 0 0,-1 0 0,0 0 0,-1 1 0,1 0 0,-1 0 0,0 0-1,0 1 1,0-1 0,-1 1 0,1 0 0,-2 0 0,1 0 0,-1 0 0,1 0 0,1 12 0,3 34-4594,-6-3-2377</inkml:trace>
  <inkml:trace contextRef="#ctx0" brushRef="#br0" timeOffset="644.34">43 541 12694,'0'0'5485,"12"-20"-4669,-1-2-596,-7 13-145,0 0 0,1 1 0,0-1 1,1 1-1,0 0 0,0 1 1,0-1-1,1 1 0,0 1 0,1-1 1,-1 1-1,13-7 0,-3 2 66,1 1 0,0 1 0,1 1 0,33-11 1,-40 17-596,0-1 1,0 1 0,-1 1-1,1 0 1,19 2 0,-30-1 250,1 1 0,-1-1 0,1 1 0,-1 0 0,1-1-1,-1 1 1,1 0 0,-1 0 0,0 0 0,0 0 0,1 0 0,-1 0 0,0 1 0,0-1 0,0 0 0,0 1-1,0-1 1,-1 1 0,1-1 0,0 0 0,-1 1 0,1 0 0,-1-1 0,1 1 0,-1-1 0,0 1 0,1 0-1,-1-1 1,0 1 0,0 2 0,0 2-359,0 0 1,0-1-1,0 1 0,-1 0 0,0 0 0,0-1 1,0 1-1,-3 8 0,-5 2 315,-1-1 0,0 0 0,-1 0 0,-1-1 0,-23 22 0,17-17 2432,0 0-1,-21 32 1,28-38-702,10-11-1277,0-1 1,0 0-1,0 1 0,-1-1 0,1 0 1,1 1-1,-1 0 0,0-1 0,0 1 1,0-1-1,1 1 0,-1 0 1,1 0-1,-1-1 0,1 4 0,15-4 141,0-3-593,1 0-1,-1 0 1,0-1 0,0-1-1,-1-1 1,1 0-1,-1-1 1,0-1 0,0 0-1,18-13 1,22-16-2845,54-50 1,-88 69 2414,-13 11 603,7-5 163,1 0 1,-2-2-1,0 0 1,0 0-1,-1-1 1,13-20-1,-25 33 98,1 0 0,0 0 0,-1 1 0,1-1 0,-1 0 0,1 0 0,-1 0-1,0 0 1,1 0 0,-1 0 0,0 0 0,0 0 0,1 1 0,-1-1 0,0 0 0,0 0 0,0 0-1,0 0 1,0 0 0,-1 0 0,1 0 0,0 0 0,0 0 0,-1 0 0,1 0 0,0 0-1,-1 0 1,1 0 0,-1 0 0,1 1 0,-1-1 0,1 0 0,-1 0 0,0 1 0,1-1-1,-1 0 1,0 1 0,0-1 0,0 0 0,1 1 0,-1-1 0,0 1 0,0 0 0,0-1 0,0 1-1,0 0 1,0-1 0,0 1 0,0 0 0,0 0 0,0 0 0,-1 0 0,-3-1 163,-1 1 0,1 0 0,0 0 0,0 0 0,-1 1 0,1 0 0,0 0 0,-9 3 0,7-1-248,0 1-1,1 0 1,-1 0-1,1 0 1,0 1-1,0 0 1,1 0 0,-1 1-1,1 0 1,1 0-1,-9 12 1,-2 8-45,-21 47 0,22-42-33,14-30-194,-1 0 1,1 0 0,-1 0-1,1 1 1,-1-1 0,1 0-1,-1 0 1,1 0-1,-1 0 1,0 0 0,0 0-1,1 0 1,-1 0 0,0-1-1,0 1 1,0 0 0,0 0-1,-2 0 1,2-2-62,0 0 0,0 0 0,0 0 0,0 0-1,0-1 1,1 1 0,-1 0 0,0-1 0,1 1 0,-1 0 0,0-1 0,1 1 0,0-1-1,-1 1 1,1-3 0,-10-29-1206,-9-31 584,17 57 1347,-1 0 1,0 0-1,-1 0 0,1 1 1,-2-1-1,-5-7 2369,20 15-2226,5 3-572,-1 1 1,1 1-1,-1 1 0,0 0 0,-1 0 0,16 12 1,39 20-643,-50-31-261,1 0-1,0-2 1,0 0 0,29 5 0,39-5-5817,-39-6 1103</inkml:trace>
  <inkml:trace contextRef="#ctx0" brushRef="#br0" timeOffset="1441.72">991 346 6355,'0'0'6600,"-6"-22"-4786,-22-66-109,27 86-1605,0 0 1,0 1-1,1-1 0,-1 0 0,0 0 0,-1 1 1,1-1-1,0 0 0,0 1 0,-1-1 0,1 1 0,-1 0 1,1-1-1,-1 1 0,0 0 0,1 0 0,-1 0 1,0 0-1,0 0 0,0 1 0,0-1 0,1 0 1,-1 1-1,0 0 0,0-1 0,0 1 0,0 0 0,0 0 1,0 0-1,0 0 0,0 0 0,0 1 0,0-1 1,-3 1-1,2 0-28,0 0 1,0 0 0,0 0-1,1 1 1,-1-1-1,0 1 1,1-1 0,-1 1-1,1 0 1,-1 0-1,1 0 1,0 0 0,0 0-1,0 1 1,0-1-1,-2 5 1,0 3 0,2-1-1,-1 1 1,1-1-1,1 1 1,0 0-1,0 0 1,1 0-1,0 0 1,0-1-1,1 1 1,1 0 0,2 10-1,-3-17-75,1 1 0,-1-1 0,1 1 0,-1-1 0,1 0 0,0 0 0,0 0 0,0 0 0,1 0 0,-1 0 0,1-1 0,0 1 0,-1-1 0,1 0 0,0 0 0,1 0 0,-1 0 0,0 0 0,0 0 0,1-1 0,-1 0 0,1 0 0,-1 0 0,1 0 0,-1 0 0,1-1 0,0 1 0,-1-1 0,1 0 0,0 0 0,-1-1 0,1 1 0,0-1 0,-1 0 0,5-1 0,-4 0-17,1 0 1,0 0-1,-1 0 0,1-1 0,-1 0 0,0 0 1,0 0-1,0 0 0,0-1 0,-1 1 0,1-1 1,-1 0-1,0 0 0,0-1 0,0 1 0,2-6 1,18-22 6,-23 32 16,1 0 0,0 0 0,-1 0 0,1 0 1,0 0-1,0 0 0,-1 0 0,1 0 0,0 1 1,-1-1-1,1 0 0,0 0 0,-1 1 0,1-1 1,0 0-1,-1 1 0,1-1 0,-1 0 0,1 1 1,-1-1-1,1 1 0,-1-1 0,1 1 0,-1-1 1,1 1-1,-1 0 0,1-1 0,-1 1 0,0-1 1,0 1-1,1 0 0,-1-1 0,0 1 0,0 1 1,15 25 185,-14-27-176,13 35 191,-12-27-168,0-1 1,1 0-1,0 1 0,0-1 0,0-1 1,1 1-1,0 0 0,1-1 0,-1 0 1,1 0-1,0 0 0,10 7 0,-15-13-32,1 0-1,-1 1 0,1-1 0,0 0 0,-1 0 0,1 0 0,-1 0 0,1 0 1,0 0-1,-1 0 0,1 0 0,0 0 0,-1 0 0,1 0 0,-1 0 0,1 0 1,0 0-1,-1-1 0,1 1 0,-1 0 0,1 0 0,0-1 0,-1 1 0,1 0 1,-1-1-1,1 1 0,-1-1 0,0 1 0,1-1 0,-1 1 0,1-1 1,-1 0-1,14-21 8,-8 13-19,-4 5-1,0 1-1,1 0 1,0 0-1,0 0 1,0 1-1,0-1 1,0 1-1,1-1 1,-1 1-1,0 0 1,1 0-1,5-1 1,-8 2 6,1 1 0,-1 0 0,1-1 0,0 1 0,-1 0 0,1 0 0,-1 0 0,1 1 0,-1-1 0,1 0 0,-1 0 0,1 1 0,-1-1 0,1 1 0,-1-1 0,1 1 1,-1 0-1,1 0 0,-1-1 0,0 1 0,0 0 0,1 0 0,-1 0 0,0 1 0,0-1 0,0 0 0,0 0 0,0 0 0,0 1 0,-1-1 0,1 1 0,0-1 0,-1 0 0,2 4 0,20 74 70,-17-70 23,0-16-66,4-22-57,-8 25 29,6-23-200,1 0 0,2 0 0,18-35 0,-28 61 200,1-1 0,0 1 0,0-1-1,0 1 1,0 0 0,0-1 0,0 1 0,0 0 0,0 0 0,0 0 0,1 0-1,-1 0 1,0 0 0,1 0 0,-1 0 0,1 1 0,-1-1 0,3 0-1,-4 1 10,1 0 0,0 0 0,0 0-1,0 0 1,-1 0 0,1 1 0,0-1-1,-1 0 1,1 1 0,0-1 0,-1 0-1,1 1 1,0-1 0,-1 1-1,1-1 1,-1 1 0,1-1 0,0 1-1,-1-1 1,0 1 0,1 0 0,-1-1-1,1 1 1,-1 0 0,0-1 0,1 1-1,-1 0 1,0 0 0,0-1 0,1 1-1,-1 0 1,0 0 0,0-1-1,0 1 1,0 0 0,0 0 0,0 1-1,2 23 244,12 71 142,-13-88-374,1 0 0,1 0-1,0 0 1,0 0 0,1 0 0,-1-1-1,2 1 1,-1-1 0,6 7-1,-9-13-15,-1 0 0,1 0-1,0 0 1,-1 0-1,1 0 1,-1 0-1,1 0 1,0 0 0,0-1-1,0 1 1,-1 0-1,1-1 1,0 1-1,0 0 1,0-1 0,0 1-1,0-1 1,0 0-1,0 1 1,0-1-1,0 0 1,0 1 0,0-1-1,1 0 1,-1 0-1,0 0 1,0 0-1,0 0 1,0 0 0,0 0-1,0-1 1,0 1-1,0 0 1,0 0-1,0-1 1,0 1 0,0-1-1,0 1 1,0-1-1,0 1 1,0-1-1,0 0 1,0 0 0,0 1-1,-1-1 1,1 0-1,0 0 1,-1 0-1,1 0 1,0 0 0,-1 1-1,1-1 1,-1 0-1,0 0 1,1-1-1,-1 1 1,1-1 0,4-11-1,-1 0 0,0 0 1,3-24-1,-5 21 26,-2 16-20,0-1 1,1 1 0,-1-1-1,0 1 1,0-1-1,0 1 1,0-1 0,0 0-1,0 1 1,1-1-1,-1 1 1,0 0 0,0-1-1,1 1 1,-1-1-1,0 1 1,1-1 0,-1 1-1,1 0 1,-1-1-1,0 1 1,1 0 0,-1-1-1,1 1 1,-1 0-1,1-1 1,-1 1 0,1 0-1,-1 0 1,1 0-1,0-1 1,16 11 71,17 32-44,-28-33-5,0-3-162,-1 1 0,1-1 0,0-1 0,0 1 0,1-1-1,0 0 1,-1 0 0,2-1 0,-1 0 0,0 0 0,1 0 0,14 3-1,-8-4-1257,-1 0-1,1-1 0,0-1 0,16 0 0,29-1-9791</inkml:trace>
  <inkml:trace contextRef="#ctx0" brushRef="#br0" timeOffset="1912.94">2075 386 15063,'0'0'7972,"22"-4"-7514,114-14-119,143-25-1366,-261 39 452,45-13-2658,-26-2-2315,-31 10-2478,-17 5 5916,-21 2 3581,29 2-1826,-27-1 3538,-1-2 0,-45-10 0,6 0 3099,136 13-4209,-31-2-2147,43 5 1,-60-2 66,0 2-1,-1 0 1,0 1 0,1 1-1,-1 0 1,16 9 0,-29-12 12,0 0 0,0 0 0,0 0 0,-1 1 0,1-1 0,-1 1 0,0 0 0,0 0 1,0 0-1,0 1 0,-1-1 0,1 1 0,-1-1 0,0 1 0,0 0 0,0 0 0,0 0 0,-1 0 1,0 0-1,1 0 0,-2 1 0,1-1 0,0 0 0,-1 0 0,0 1 0,0-1 0,0 0 1,0 1-1,-1-1 0,-1 5 0,-3 7 18,-1-1 0,0 0 1,-1 0-1,0-1 0,-2 0 1,0 0-1,0-1 0,-1 0 1,-1 0-1,-13 12 0,-25 32-196,13-10-1407,5-10-3161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19:17.98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223 997 6115,'0'0'15703,"-2"7"-15450,0 1-192,1 0-1,0 0 0,1 1 0,-1-1 0,2 0 1,-1 0-1,1 1 0,3 11 0,23 79 311,-7-29-302,-12-35-652,-1 1-1,-2 0 0,1 42 1,-16-78-506,4-2 1034,1-1 0,-1 0 0,1 0 0,0-1 0,0 0 0,1 1 0,-1-2 0,1 1 0,-1 0-1,1-1 1,-5-9 0,-43-68 44,45 70 19,0 1 3,-97-185 660,94 174-469,2 0 0,0-1 0,1 0 0,2 0-1,0-1 1,1 1 0,0-32 0,4 52-192,0 0 0,0 1 0,0-1 0,1 0-1,-1 0 1,1 0 0,0 0 0,0 1 0,0-1 0,0 0 0,0 1-1,1-1 1,-1 1 0,1-1 0,0 1 0,-1 0 0,1 0 0,0 0-1,0 0 1,5-4 0,-2 3 4,0 1-1,0-1 1,0 1 0,0 0-1,1 0 1,-1 0 0,1 1-1,0 0 1,-1 0 0,8 0-1,-1 0-317,0 1-1,-1 0 1,1 1-1,0 0 0,0 1 1,-1 1-1,1 0 1,-1 0-1,0 1 0,12 6 1,17 17-4298,-13 3-3992</inkml:trace>
  <inkml:trace contextRef="#ctx0" brushRef="#br0" timeOffset="145.07">236 997 13974</inkml:trace>
  <inkml:trace contextRef="#ctx0" brushRef="#br0" timeOffset="330.37">223 997 13974,'-120'123'1777,"132"-129"-1281,36-18-111,6-7-385,18 3-80,0 1-1105,6 6-1616,-12 1-2594</inkml:trace>
  <inkml:trace contextRef="#ctx0" brushRef="#br0" timeOffset="493.7">625 987 5811,'0'0'8862,"-16"23"-6959,-48 77-327,61-97-1485,1 1 1,0-1-1,0 1 0,0 0 0,1 0 0,0 0 0,-1 0 1,1 0-1,0 0 0,1 0 0,-1 0 0,1 1 1,0-1-1,0 0 0,1 5 0,0 4 155,-1-11-226,0 0 0,0 0 0,0 0 0,0 1 0,1-1 0,-1 0 0,1 0 1,0-1-1,0 1 0,-1 0 0,1 0 0,0 0 0,0 0 0,1-1 0,-1 1 0,0 0 0,1-1 0,-1 1 0,0-1 0,1 0 0,0 1 0,2 1 0,1-1-2,0 0 0,-1 0 1,1 0-1,0-1 0,0 1 0,0-1 0,0 0 0,0-1 0,7 1 0,-3-1-12,1 0 0,-1 0 0,1-1 0,-1-1 0,1 0 0,-1 0 0,0 0 0,0-1 0,18-9 0,-21 8-27,0 0 1,0-1 0,0 0-1,-1 0 1,0 0 0,0-1-1,0 0 1,0 0 0,-1 0-1,0 0 1,-1-1-1,1 1 1,-1-1 0,0 0-1,-1 0 1,0-1 0,0 1-1,2-12 1,-5 16 21,1 1 0,-1-1 0,1 1 1,-1 0-1,0 0 0,0 0 0,0-1 0,0 1 0,0 0 0,-1 0 1,1 0-1,-1 0 0,1 1 0,-1-1 0,0 0 0,1 1 1,-1-1-1,0 1 0,0-1 0,0 1 0,0 0 0,0 0 1,-1 0-1,1 0 0,0 0 0,0 1 0,-1-1 0,1 1 0,0-1 1,-1 1-1,-2 0 0,-13-3 3,-1 1 1,-35 2-1,39 0-6,4-1-217,-29 2 608,39-1-494,1 0-1,-1 0 1,0 0-1,0 0 1,0 0-1,0 0 0,0 0 1,0 0-1,0 1 1,1-1-1,-1 0 1,0 1-1,0-1 0,0 1 1,1-1-1,-1 1 1,0-1-1,0 1 0,1-1 1,-1 1-1,0 0 1,1-1-1,-1 1 1,1 0-1,-1 0 0,1-1 1,-1 1-1,1 0 1,0 0-1,-1 0 1,1 0-1,0 1 0,5 4-4066,20-5-2159</inkml:trace>
  <inkml:trace contextRef="#ctx0" brushRef="#br0" timeOffset="1157.98">920 1000 3394,'0'0'14035,"22"11"-12709,67 34-528,-87-43-756,0 0 0,1-1-1,-1 1 1,0 0 0,0 0 0,0 0 0,0 0-1,-1 0 1,1 1 0,0-1 0,-1 1 0,0-1 0,0 1-1,1-1 1,-1 1 0,-1 0 0,1-1 0,0 1-1,-1 0 1,1 0 0,-1 0 0,0-1 0,0 1 0,0 0-1,0 0 1,-1 0 0,1 0 0,-2 3 0,1 11 124,2 1 9,1 11-102,-4-27 352,-1-17 532,-2-10-929,1 1-1,1-1 1,2 0-1,0-1 1,2 1-1,4-25 0,-5 46-177,1 0-1,1 0 1,-1 1-1,0-1 1,1 1-1,0-1 0,0 1 1,0 0-1,0 0 1,1 0-1,-1 0 1,1 0-1,-1 0 0,1 1 1,0-1-1,0 1 1,0 0-1,1 0 0,-1 0 1,0 0-1,1 1 1,-1-1-1,1 1 1,0 0-1,5-1 0,0 0-939,0 0 0,1 1 1,-1 1-1,0-1 0,1 1 0,-1 1 0,0 0 0,1 0 0,12 4 0,-17-3 1457,-1 0 1,-1-1-1,1 1 1,0 1-1,0-1 1,-1 1-1,1-1 1,-1 1 0,0 0-1,0 0 1,0 0-1,0 1 1,-1-1-1,1 1 1,-1 0-1,0-1 1,0 1-1,1 4 1,5 12 2203,-1-1 1,6 33-1,-4-15-2496,-9-37-67,0 1 0,0-1 0,1 1 0,-1-1 0,0 0 0,0 1 0,0-1-1,0 0 1,0 1 0,0-1 0,0 0 0,0 1 0,1-1 0,-1 0 0,0 1 0,0-1 0,1 0 0,-1 1 0,0-1 0,0 0 0,1 0 0,-1 1 0,0-1 0,1 0 0,-1 0 0,0 0 0,1 0 0,-1 1 0,0-1 0,1 0 0,-1 0 0,0 0 0,1 0 0,-1 0 0,0 0 0,1 0 0,-1 0 0,1 0 0,-1 0 0,0 0 0,1 0-1,-1 0 1,0 0 0,1 0 0,-1 0 0,0-1 0,1 1 0,-1 0 0,0 0 0,1 0 0,-1 0 0,0-1 0,1 1 0,-1 0 0,0 0 0,0-1 0,1 1 0,-1 0 0,0-1 0,0 1 0,0 0 0,1-1 0,-1 1 0,0 0 0,0-1 0,14-22 19,-14 23-25,2-3 11,5-11 16,0 1-1,17-23 1,-22 33-23,0 0 0,0 0 0,1 1 0,-1-1 0,1 1 0,0-1 0,-1 1 0,1 0 0,0 0 0,0 1 0,1-1 0,-1 0 0,0 1 0,1 0 0,-1 0 0,0 0 0,1 0 0,5 0 0,-7 1 0,0 1 0,-1-1 0,1 1 1,0-1-1,-1 1 0,1 0 0,-1 0 0,1 0 0,-1 0 0,0 0 0,1 0 0,-1 0 0,0 0 1,1 0-1,-1 1 0,0-1 0,0 0 0,0 1 0,0-1 0,-1 1 0,1-1 0,0 1 1,-1-1-1,1 1 0,-1 0 0,1-1 0,-1 3 0,12 58 281,-9-39-174,0-8-46,1 0-1,0 0 1,8 18 0,-11-32-70,-1-1 1,0 1-1,0-1 1,0 1-1,0-1 1,1 0 0,-1 1-1,0-1 1,1 0-1,-1 1 1,0-1-1,0 0 1,1 1-1,-1-1 1,1 0-1,-1 0 1,0 1-1,1-1 1,-1 0 0,0 0-1,1 0 1,-1 1-1,1-1 1,-1 0-1,1 0 1,-1 0-1,1 0 1,-1 0-1,0 0 1,1 0-1,-1 0 1,1 0 0,-1 0-1,1 0 1,17-11-116,6-19-17,29-60-153,-52 89 288,-1 0 1,1 0 0,-1 1-1,0-1 1,1 1 0,-1-1-1,1 0 1,0 1 0,-1-1-1,1 1 1,-1-1-1,1 1 1,0 0 0,-1-1-1,1 1 1,0 0 0,0-1-1,-1 1 1,1 0 0,0 0-1,0 0 1,-1-1-1,1 1 1,0 0 0,0 0-1,-1 0 1,1 0 0,0 0-1,0 1 1,0-1 0,-1 0-1,1 0 1,0 0-1,0 1 1,-1-1 0,1 0-1,0 1 1,-1-1 0,1 1-1,0-1 1,-1 1 0,2 0-1,16 24 35,-17-23-33,6 8-534,0 0 0,0-1 0,1 0 1,13 11-1,-12-13-811,0 0 0,0 0 1,1-1-1,16 8 1,-13-7-9119</inkml:trace>
  <inkml:trace contextRef="#ctx0" brushRef="#br0" timeOffset="1828.03">1872 1011 9124,'0'0'7910,"-16"8"-6909,-50 32-9,63-37-898,0 1 0,0-1 0,1 1 0,-1 0 0,1-1 0,0 1-1,0 0 1,0 1 0,0-1 0,1 0 0,-1 0 0,1 1 0,0-1-1,1 0 1,-1 1 0,1-1 0,0 1 0,0-1 0,0 1 0,0-1-1,3 9 1,-2 10 160,-1-21-242,1-1 0,-1 1 1,0-1-1,0 1 0,1-1 0,-1 1 1,1-1-1,-1 1 0,1-1 1,0 1-1,0-1 0,-1 1 0,1-1 1,0 0-1,0 0 0,0 1 1,1-1-1,-1 0 0,0 0 0,0 0 1,1 0-1,-1 0 0,0-1 1,1 1-1,-1 0 0,1-1 0,-1 1 1,1 0-1,-1-1 0,1 0 1,-1 1-1,4-1 0,-2 0-8,0 1-1,0-1 0,-1 0 1,1 0-1,0 0 0,0-1 1,0 1-1,-1-1 1,1 0-1,0 1 0,0-1 1,-1-1-1,1 1 0,-1 0 1,1 0-1,-1-1 1,1 0-1,2-2 0,1-3-33,-1 0 0,0-1 0,0 1 0,0-1 0,-1 0 0,-1-1 0,1 1 0,-2 0 0,1-1 0,-1 0 0,0 0 0,-1 0 0,1 0 0,-2-16-1,1 29 55,0-1 0,1 1 0,-1-1 0,1 0 0,-1 1 0,1-1 0,0 0 0,0 0 0,0 0-1,1 0 1,-1-1 0,1 1 0,0 0 0,-1-1 0,1 0 0,0 0 0,0 0 0,1 0 0,-1 0-1,0-1 1,1 1 0,-1-1 0,1 0 0,-1 0 0,1 0 0,-1 0 0,5 0 0,-3-1-18,1 1 0,-1-1 0,1 0 0,-1-1 0,1 1 0,-1-1 0,0 0 0,1 0 0,-1-1 0,0 1 0,0-1 0,0 0 0,0-1 0,0 1 1,0-1-1,-1 0 0,1 0 0,4-5 0,4-6 3,-1 0 0,-1 0-1,-1-1 1,0-1 0,0 0 0,-2 0 0,0-1 0,-1 0 0,-1 0 0,7-28 0,-6 13 0,-2-1 0,-1 0 0,-2 1 0,-1-1 0,-4-38 0,1 49-120,-2-1 0,0 1 1,-2-1-1,0 1 0,-2 1 1,0-1-1,-2 2 0,0-1 0,-1 1 1,-1 1-1,-1 0 0,0 0 1,-21-20-1,30 35 122,0-1 1,0 1-1,0 0 1,-1 1-1,0-1 0,1 1 1,-1 0-1,0 0 1,-1 1-1,1-1 1,-1 1-1,1 0 1,-1 0-1,1 1 0,-1 0 1,0 0-1,0 0 1,0 1-1,1 0 1,-10 1-1,10 0 12,0 1 0,0-1 0,1 1 0,-1 1 0,1-1 0,-1 1 0,1-1 0,0 1 0,0 1 0,0-1 0,0 0 0,1 1 0,-1 0 0,1 0 0,0 0-1,0 0 1,0 0 0,1 1 0,0-1 0,0 1 0,0 0 0,-3 9 0,-1 11-5,1-1 1,2 1-1,0 0 0,1 0 1,2 0-1,0 0 0,2 0 0,0 0 1,2 0-1,1-1 0,1 1 0,12 31 1,12 11 29,3-2 1,46 69-1,38 75-996,-109-190-10,-1-1 0,-2 1 0,7 33 1,0 6-3872</inkml:trace>
  <inkml:trace contextRef="#ctx0" brushRef="#br0" timeOffset="3349.38">398 1909 10869,'0'0'10229,"-1"16"-9907,-3 47 61,3 1 0,2-1-1,3 1 1,16 75-1,-14-105-353,2 1 95,-8-35-123,0 0 0,0 0-1,0 0 1,0 0 0,0 0-1,0 0 1,0 0 0,0 0 0,0 0-1,0 0 1,0 0 0,0 0-1,0 0 1,0 0 0,0-1 0,0 1-1,0 0 1,0 0 0,0 0 0,0 0-1,0 0 1,0 0 0,0 0-1,1 0 1,-1 0 0,0 0 0,0 0-1,0 0 1,0 0 0,0 0-1,0 0 1,0 0 0,0 0 0,0 0-1,0 0 1,0 0 0,0 0-1,0 0 1,1 0 0,-1 0 0,0 0-1,0 0 1,0 0 0,1-23-28,-14-141-772,1 40 64,1-27 206,11 151 531,0-1-1,0 0 1,1 1-1,-1-1 0,0 1 1,0-1-1,1 1 0,-1-1 1,0 1-1,1-1 0,-1 1 1,1 0-1,-1-1 0,1 1 1,-1-1-1,1 1 0,-1 0 1,1 0-1,-1-1 0,1 1 1,-1 0-1,1 0 0,-1-1 1,1 1-1,0 0 0,-1 0 1,1 0-1,-1 0 0,1 0 1,0 0-1,-1 0 0,1 0 1,-1 0-1,1 0 0,-1 0 1,1 1-1,0-1 0,-1 0 1,1 0-1,-1 1 0,1-1 1,-1 0-1,1 0 1,-1 1-1,1-1 0,-1 1 1,1 0-1,31 17 156,-9 8-9,-1 1 0,-1 0 0,-2 2 0,-1 0 0,17 37 0,18 26-6,-39-68-374,0 0-1,-2 1 1,0 0 0,15 54 0,-24-65-2122,0 0 1,-1 1-1,1 23 0,-3-17-6132</inkml:trace>
  <inkml:trace contextRef="#ctx0" brushRef="#br0" timeOffset="5000.63">529 2480 9845,'0'0'8246,"18"-20"-8166,-4 2-65,-8 10-8,0 0 1,0 1-1,1 0 1,-1 0 0,1 0-1,1 1 1,0 0-1,0 0 1,0 1 0,0 0-1,1 0 1,0 1-1,0 0 1,0 0-1,12-2 1,24-1-309,56-3 0,-60 8-1900,65-14-1,-99 16 1891,-6 0 266,1 0 0,-1 0-1,1 0 1,0-1 0,-1 1-1,1 0 1,-1-1 0,1 1 0,-1-1-1,1 1 1,-1-1 0,0 0 0,1 0-1,-1 0 1,0 0 0,0 0-1,1 0 1,1-2 0,-55-1 3342,44 4-2856,1 1-1,0-1 0,0 1 0,0 0 0,0 1 0,0 0 1,1 0-1,-1 0 0,0 1 0,-9 5 0,13-6-360,0 0-1,0 0 1,0 0-1,1 1 1,-1-1-1,1 1 1,-1 0-1,1 0 1,0 0-1,0 0 0,0 0 1,0 0-1,1 0 1,-1 1-1,1-1 1,0 1-1,0-1 1,0 1-1,1-1 1,-1 1-1,1 0 1,0 4-1,-1-6-67,1 0 1,0 0-1,0 0 0,0 0 1,0 0-1,1 0 0,-1 0 1,0 0-1,1 0 0,-1 0 1,1 0-1,0 0 0,0-1 0,0 1 1,1 2-1,0-2-14,0-1 0,0 0 0,0 0 0,0 0 0,0-1-1,1 1 1,-1 0 0,0-1 0,0 0 0,1 1 0,-1-1 0,0 0 0,0 0 0,5-1 0,1 1-85,0 0 0,0-1 0,0-1 0,0 1 0,0-1 0,-1 0 0,1-1 0,0 0 1,-1 0-1,0-1 0,0 0 0,0 0 0,0-1 0,0 1 0,-1-2 0,0 1 0,0-1 0,-1 1 1,1-2-1,-1 1 0,0 0 0,-1-1 0,0 0 0,0 0 0,0-1 0,4-13 0,-3 7 29,-1 0-1,0-1 1,-1 1-1,-1 0 0,0-1 1,-1 0-1,0 1 0,-1-1 1,-1 0-1,-1 1 1,0-1-1,0 1 0,-2-1 1,-6-19-1,4 21 81,0-5 30,-1 0 1,-1 0-1,-1 1 0,0 0 1,-16-21-1,20 40 1366,3 11-1008,2 20-427,0-29 175,1 16-48,1 1 0,1-1 0,1 0 0,0 0 0,2-1 0,0 1 0,1-1 0,14 26-1,-14-32-80,0 0 0,1 0 0,0 0 0,1-1 0,1 0 0,0-1 0,0 0 0,1-1 0,0 0 0,1 0 0,0-1 0,18 9 0,-24-15-62,1 0-1,0 0 1,0-1-1,0 0 1,0 0 0,0 0-1,0-1 1,1 0-1,-1-1 1,0 0-1,1 0 1,-1 0 0,0-1-1,0 0 1,1-1-1,-1 1 1,0-2 0,0 1-1,0-1 1,-1 1-1,1-2 1,-1 1-1,1-1 1,-1 0 0,0 0-1,-1-1 1,1 0-1,-1 0 1,0 0-1,0-1 1,0 1 0,-1-1-1,0-1 1,0 1-1,0 0 1,-1-1 0,4-12-1,-2 5 106,-1 0-1,-1 0 1,0-1 0,-1 1-1,0-1 1,-2-25 0,0 39 1272,0 20-855,0-7-415,1 0 0,0 0 0,0 0 0,2 0 0,-1 0 0,8 20 0,-7-25-56,-1-1 1,2 0 0,-1-1 0,1 1 0,-1 0 0,1-1-1,1 0 1,-1 0 0,1 0 0,0-1 0,0 1 0,1-1-1,8 5 1,-13-8-16,0-1 1,-1 0-1,1 0 0,-1 0 0,1 0 0,0 0 1,-1 0-1,1 0 0,0 0 0,-1 0 0,1 0 1,-1 0-1,1 0 0,0 0 0,-1 0 0,1 0 1,-1-1-1,1 1 0,0 0 0,-1 0 0,1-1 1,-1 1-1,1 0 0,-1-1 0,1 1 0,-1-1 1,1 1-1,-1 0 0,0-1 0,1 1 0,-1-1 1,1 0-1,-1 1 0,0-1 0,0 1 0,1-1 1,-1 1-1,0-2 0,12-30 50,-8 20-31,3-5-9,17-35-29,-23 50 7,0 1 0,0-1 1,1 0-1,-1 0 0,0 1 0,1-1 0,-1 0 0,1 1 1,0 0-1,-1-1 0,1 1 0,0 0 0,0 0 0,0 0 1,0 0-1,0 0 0,0 0 0,0 1 0,0-1 1,0 1-1,3-1 0,-3 2 8,-1 1-1,1 0 1,-1-1 0,1 1-1,-1 0 1,0-1 0,0 1 0,0 0-1,0 0 1,0 0 0,-1 0-1,1 0 1,-1 0 0,1 0 0,-1 0-1,1 1 1,-1 2 0,2 6 16,34 94 217,-36-105-229,1 1 0,-1-1 0,0 1 0,0-1 0,0 0 0,1 1 0,-1-1 0,0 0 0,0 0 0,1 1 0,-1-1 0,0 0-1,0 0 1,1 1 0,-1-1 0,0 0 0,1 0 0,-1 0 0,1 1 0,-1-1 0,0 0 0,1 0 0,-1 0 0,0 0 0,1 0 0,-1 0 0,1 0 0,-1 0 0,0 0 0,1 0 0,-1 0 0,0 0 0,1 0 0,-1 0 0,1 0 0,-1 0-1,0-1 1,1 1 0,-1 0 0,0 0 0,1 0 0,-1-1 0,0 1 0,1 0 0,-1 0 0,0-1 0,0 1 0,1 0 0,-1 0 0,0-1 0,13-15 30,47-105 175,-58 120-211,-1 0 0,0-1-1,1 1 1,-1 0 0,1 0 0,-1 0-1,1 0 1,0 0 0,-1 0 0,1 0-1,0 1 1,-1-1 0,1 1 0,0-1-1,0 1 1,0 0 0,0 0-1,-1-1 1,1 1 0,0 0 0,0 1-1,0-1 1,0 0 0,0 1 0,-1-1-1,3 1 1,25 25 22,-26-22-23,0-1 0,0 1 0,1-1 0,-1 0 0,1 0 1,0 0-1,0 0 0,0 0 0,0-1 0,1 0 0,-1 0 0,1 0 1,-1-1-1,1 1 0,-1-1 0,1 0 0,6 0 0,-7 0-33,1-1-1,-1 0 1,0 0-1,0-1 0,0 1 1,0-1-1,0 0 1,0 0-1,0-1 0,0 1 1,-1-1-1,1 0 0,0 1 1,5-5-1,-6 2-5,0 0 1,0 0-1,0 0 0,0 0 0,-1 0 0,1 0 1,-1-1-1,0 1 0,-1-1 0,1 1 1,-1-1-1,1-5 0,-2 10 45,0 0 1,0-1-1,0 1 1,1 0-1,-1-1 1,0 1-1,0 0 0,0-1 1,0 1-1,0 0 1,0 0-1,1-1 0,-1 1 1,0 0-1,0 0 1,0-1-1,1 1 1,-1 0-1,0 0 0,0-1 1,1 1-1,-1 0 1,0 0-1,1 0 1,-1 0-1,0 0 0,0 0 1,1-1-1,-1 1 1,0 0-1,1 0 1,-1 0-1,0 0 0,1 0 1,-1 0-1,0 0 1,1 0-1,-1 0 1,0 0-1,1 0 0,-1 1 1,0-1-1,1 0 1,-1 0-1,0 0 1,0 0-1,1 0 0,-1 1 1,0-1-1,0 0 1,1 0-1,-1 0 1,0 1-1,0-1 0,1 1 1,22 21 274,-19-17-241,0-1 1,-1 0-1,2 0 0,-1 0 0,0-1 1,8 5-1,-7-6-40,1-1-1,-1 1 1,0-1-1,1-1 1,-1 1-1,1-1 1,-1 0 0,1 0-1,-1 0 1,0-1-1,1 1 1,-1-2 0,1 1-1,-1 0 1,0-1-1,0 0 1,0 0 0,0-1-1,0 1 1,-1-1-1,1 0 1,-1-1 0,1 1-1,-1-1 1,4-4-1,8-9-112,-1 0 1,-2-1-1,1-1 0,18-35 0,-24 36 56,-1-1 1,-1 1-1,-1-1 0,-1 0 1,0-1-1,-1 1 0,-1-1 1,-1 1-1,-3-35 0,2 45 65,0 8-1,0 0 7,1 0 0,-1 0 0,0 0 1,0 0-1,0 0 0,0 0 0,0 0 0,0 0 1,0 0-1,0 0 0,0 0 0,0 0 1,-1 0-1,1 0 0,0 0 0,-1 0 1,1 0-1,-1 1 0,1-1 0,-1 0 1,1 0-1,-1 0 0,1 0 0,-1 1 1,0-1-1,0 0 0,1 1 0,-1-1 1,0 1-1,-1-2 0,1 2 294,1 10-290,0-3 14,1-1 1,-1 1 0,1 0 0,0 0 0,1 0-1,0 0 1,0-1 0,0 1 0,1-1 0,0 0-1,0 1 1,1-1 0,0-1 0,7 10 0,-8-11-48,1-1 1,-1 0-1,1 0 0,-1 0 1,1 0-1,0-1 1,0 1-1,1-1 1,-1 0-1,0-1 1,1 1-1,-1-1 0,1 1 1,-1-1-1,1-1 1,-1 1-1,1-1 1,0 0-1,0 0 1,-1 0-1,1 0 1,5-2-1,-8 1-27,0 0-1,0 0 1,0 0 0,-1-1-1,1 1 1,0-1-1,-1 1 1,0-1 0,1 1-1,-1-1 1,0 0 0,1 0-1,-1 0 1,0 0 0,0 0-1,-1 0 1,1 0 0,0 0-1,0-4 1,9-41-1164,-9 36 744,0-1 0,-1 0 0,0 1 0,-1-1-1,-1 1 1,0-1 0,0 1 0,-1 0 0,0 0 0,-1 0 0,0 0 0,-7-11 0,-2 0 249,-2 1 1,0 0-1,-1 1 1,-24-22-1,16 22 1147,24 20-869,0-1-1,0 1 1,0 0-1,-1 0 1,1 0 0,0 0-1,0 0 1,-1 0-1,1 0 1,0-1 0,-1 1-1,1 0 1,0 0-1,0 0 1,-1 0-1,1 0 1,0 0 0,0 0-1,-1 0 1,1 1-1,0-1 1,-1 0 0,1 0-1,0 0 1,0 0-1,-1 0 1,1 0 0,0 0-1,0 1 1,0-1-1,-1 0 1,1 0 0,0 0-1,0 0 1,0 1-1,-1-1 1,1 0-1,0 0 1,0 1 0,0-1-1,0 0 1,0 0-1,-1 1 1,1 6 303,0 0-1,0 0 1,0-1 0,1 1-1,0 0 1,2 7 0,13 52 628,3-1 1,38 88 0,-14-40-602,-3-15-167,14 41-2636,-52-125-1384</inkml:trace>
  <inkml:trace contextRef="#ctx0" brushRef="#br0" timeOffset="5174.55">2317 1885 15335,'0'0'3458,"132"-62"-3875,-78 45-431,-12 3-1665,-24 11-5635</inkml:trace>
  <inkml:trace contextRef="#ctx0" brushRef="#br0" timeOffset="6111.52">3187 996 16311,'0'0'6390,"5"1"-5928,17 3-282,0-1 1,1-1 0,-1-1 0,26-2 0,96-14 384,-129 13-540,677-84 15,-685 84-369,-23-9-14739</inkml:trace>
  <inkml:trace contextRef="#ctx0" brushRef="#br0" timeOffset="6343.96">3846 671 9316,'0'0'7284,"27"1"-6100,-6 0-922,-10-2-165,0 1 0,-1 1 0,1 0 0,-1 0-1,1 1 1,-1 0 0,1 1 0,-1 0 0,0 0 0,0 1 0,0 1 0,-1 0 0,0 0 0,15 11 0,-7-2 193,-1 0 0,0 2 0,14 18 0,-25-27-205,0 0 1,-1 0-1,0 0 0,0 0 1,0 0-1,-1 1 1,-1 0-1,1-1 0,-1 1 1,0 0-1,1 14 1,-3-13-31,1 1 0,-2-1 0,1 0 0,-1 0 0,0 0 1,-1 0-1,0 0 0,-1 0 0,1 0 0,-2-1 0,-7 16 0,7-18-50,0-1 0,0 0 0,0 1-1,-1-2 1,1 1 0,-1 0 0,0-1-1,-1 0 1,1 0 0,-1-1-1,0 0 1,0 1 0,0-2 0,0 1-1,0-1 1,-1 0 0,-7 1 0,-15 1-903,14-9-4135,9-9-983</inkml:trace>
  <inkml:trace contextRef="#ctx0" brushRef="#br0" timeOffset="6778.79">4477 740 12662,'0'0'10218,"10"4"-9847,0 1-253,1 0 0,-1 1 0,0 1 0,-1-1 0,0 2 0,0-1 0,0 1 0,-1 0 0,0 1 0,9 13 0,10 17 181,30 56 0,-34-52 0,30 40 0,-52-83-287,-1 0 0,0 0 0,1 0 0,-1 1 0,0-1-1,1 0 1,-1 0 0,1 0 0,-1 0 0,0 0 0,1 0 0,-1 0 0,0 0-1,1 0 1,-1 0 0,1 0 0,-1 0 0,0 0 0,1 0 0,-1 0 0,0 0 0,1 0-1,-1 0 1,0-1 0,1 1 0,-1 0 0,0 0 0,1 0 0,-1-1 0,0 1-1,1 0 1,-1 0 0,0-1 0,0 1 0,1 0 0,-1 0 0,0-1 0,0 1 0,0 0-1,1-1 1,-1 1 0,0 0 0,0-1 0,15-23 86,-11 16 1,345-505 73,-273 419-377,4 5 0,3 2 0,111-87 0,-162 146 17,-23 19 17,-1 1 0,2 0 0,-1 1-1,1-1 1,0 2 0,0 0 0,1 0 0,0 1 0,12-5 0,-23 10 99,1 0 1,-1 1 0,0-1 0,0 0 0,0 0 0,1 0-1,-1 1 1,0-1 0,0 0 0,0 0 0,0 0-1,1 1 1,-1-1 0,0 0 0,0 0 0,0 1 0,0-1-1,0 0 1,0 0 0,0 1 0,0-1 0,0 0-1,0 0 1,0 1 0,0-1 0,0 0 0,0 0 0,0 1-1,0-1 1,0 0 0,0 0 0,0 1 0,0-1 0,-1 0-1,1 0 1,0 1 0,0-1 0,0 0 0,0 0-1,0 0 1,-1 1 0,1-1 0,0 0 0,0 0 0,0 0-1,-1 0 1,1 1 0,0-1 0,-1 0 0,-22 32-4382,-16 14-5530</inkml:trace>
  <inkml:trace contextRef="#ctx0" brushRef="#br0" timeOffset="7452.04">3565 2190 9332,'0'0'10768,"-2"-11"-9821,2 11-940,-1-3 27,0 1 0,0-1 1,1 0-1,-1 1 0,1-1 1,0 0-1,0 1 1,0-1-1,0 0 0,0 0 1,0 1-1,1-1 1,-1 0-1,1 0 0,0 1 1,0-1-1,0 1 0,0-1 1,0 1-1,1-1 1,-1 1-1,1 0 0,0 0 1,-1-1-1,1 1 1,0 0-1,0 1 0,0-1 1,1 0-1,3-2 0,48-27 65,1 1 0,1 4 0,1 1-1,2 4 1,0 1 0,1 4-1,87-13 1,-123 28-1667,-45 4-14090</inkml:trace>
  <inkml:trace contextRef="#ctx0" brushRef="#br0" timeOffset="7705.93">3840 1813 1297,'0'0'14414,"17"1"-13915,-3 1-418,1 0 0,-1 0 0,0 1 0,0 1 0,0 0 0,0 1 0,-1 1-1,20 10 1,-13-3 60,1 1 0,-2 1 0,0 1 0,-1 0 0,21 24 0,-32-32-70,0 1-1,-1 0 1,0 0-1,-1 1 0,0 0 1,0 0-1,-1 0 1,0 0-1,-1 0 0,0 1 1,-1 0-1,0-1 1,-1 1-1,1 13 1,-2-18 18,0 1 1,-1-1 0,1 0-1,-1 1 1,-1-1 0,1 0 0,-1 0-1,0 1 1,0-1 0,-1-1-1,0 1 1,0 0 0,0-1 0,-1 1-1,0-1 1,0 0 0,0 0-1,0-1 1,-1 1 0,0-1-1,0 0 1,0 0 0,-10 5 0,0 2-102,6-4-337,0 0 1,-1-1-1,-16 8 1,23-12-3027</inkml:trace>
  <inkml:trace contextRef="#ctx0" brushRef="#br0" timeOffset="8071.38">4500 1933 14295,'0'0'7688,"17"16"-7002,-15-14-664,20 19 142,0 1 0,-1 1 1,-1 1-1,30 48 0,-44-62-29,-2 0 0,1 1 0,-1 0 0,-1 0 0,0 0 0,-1 0 0,0 1 0,-1-1 0,0 22 0,-1-32 137,2-7-88,31-67-149,4 1-1,2 2 0,3 2 0,3 2 1,3 1-1,67-68 0,-31 50-481,167-124 0,-144 122-2306,-104 83 1862,3-3-108</inkml:trace>
  <inkml:trace contextRef="#ctx0" brushRef="#br0" timeOffset="8873.99">6239 1333 13446,'0'0'9655,"-2"-4"-9233,2 4-416,0 0 0,0-1 0,-1 1 1,1-1-1,0 1 0,0-1 0,0 1 0,0-1 1,0 1-1,0-1 0,0 1 0,0 0 0,0-1 1,0 1-1,0-1 0,0 1 0,1-1 0,-1 1 0,0-1 1,0 1-1,0 0 0,1-1 0,-1 1 0,0-1 1,0 1-1,1 0 0,-1-1 0,0 1 0,1 0 1,-1-1-1,1 1 0,-1 0 0,0 0 0,1-1 1,-1 1-1,1 0 0,-1 0 0,0 0 0,1 0 1,-1-1-1,1 1 0,36-9 242,57 1 81,-74 7-305,154-19 169,-92 9-1623,84 0 0,-162 11 474,9 0-583</inkml:trace>
  <inkml:trace contextRef="#ctx0" brushRef="#br0" timeOffset="9134.85">6582 1216 8340,'0'0'8924,"0"-1"-8914,0 1-1,0-1 1,0 1 0,0 0-1,0-1 1,0 1 0,0 0 0,0-1-1,0 1 1,0-1 0,0 1-1,0 0 1,1-1 0,-1 1-1,0 0 1,0-1 0,0 1 0,1 0-1,-1-1 1,0 1 0,0 0-1,1-1 1,-1 1 0,0 0-1,1 0 1,-1 0 0,0-1 0,1 1-1,-1 0 1,0 0 0,1 0-1,-1 0 1,0-1 0,1 1-1,-1 0 1,0 0 0,1 0 0,-1 0-1,1 0 1,-1 0 0,0 0-1,1 0 1,0 0 0,4 0 45,1 0 1,-1 0-1,0 1 1,1 0-1,-1 0 0,0 0 1,1 0-1,-1 1 1,0 0-1,5 2 1,53 29 249,-46-24-254,-10-6-7,11 7-5,0 0-1,0 1 1,26 22-1,-39-29 19,-1 0 1,0 0-1,0 1 1,-1-1-1,1 1 1,-1 0-1,0 0 1,-1 0-1,1 0 1,-1 0-1,0 1 0,0-1 1,0 1-1,-1 0 1,0-1-1,0 1 1,0 10-1,-2-11 37,0-1-1,-1 0 1,1 1-1,-1-1 1,0 0 0,0 0-1,0 0 1,-1 0-1,1 0 1,-1 0-1,0-1 1,0 1 0,0-1-1,0 0 1,-1 0-1,0 0 1,1 0 0,-1-1-1,0 0 1,-6 3-1,-13 8 67,0-2-1,-29 10 1,34-15-611,0-1 0,-34 6 0,48-11-1574</inkml:trace>
  <inkml:trace contextRef="#ctx0" brushRef="#br0" timeOffset="10124.22">7332 1154 6787,'0'0'11886,"-8"-4"-7939,8 4-3863,0 0-1,0 0 0,0 0 0,0 0 1,0 0-1,0 0 0,0 0 1,0 0-1,0 0 0,0 0 0,-1 0 1,1 0-1,0 0 0,0 0 0,0 0 1,0 0-1,0 0 0,0 0 1,0 0-1,148 175 346,-41-41 2095,-108-137-2521,1 0-1,0 0 1,0 1 0,0-1-1,0 0 1,0 0 0,1 0-1,-1 0 1,1 1 0,0-1-1,0 0 1,0 1 0,1-4-1,0 3-2,15-33-12,1 1-1,2 1 1,1 1-1,2 1 1,32-34-1,-24 27-13,192-216-290,-172 204 245,2 3 1,103-71-1,-42 45 103,-95 68-44,-10 5-2583</inkml:trace>
  <inkml:trace contextRef="#ctx0" brushRef="#br0" timeOffset="12636.96">5598 706 2305,'0'0'3402,"-2"-1"-716,-12 2 13015,12 2-15525,4 13-132,0 0 0,2-1 0,0 1 0,0 0 0,1-1 1,1 0-1,1 0 0,0-1 0,1 0 0,0 0 0,1 0 0,20 22 0,-17-21-84,-12-14 70,0 0 1,0-1 0,1 1-1,-1 0 1,1-1-1,-1 1 1,0-1-1,1 1 1,-1 0 0,1-1-1,0 1 1,-1-1-1,1 1 1,-1-1-1,1 0 1,0 1 0,-1-1-1,1 0 1,0 1-1,-1-1 1,2 0-1,19-19 387,444-511 138,-462 526-624,1 1 1,-1-1 0,1 1-1,0 0 1,0 0-1,8-5 1,-12 8-36,1 0 0,0 0 0,0-1 0,0 1 0,0 0 0,0 0 0,0 0 0,-1 0 0,1 0 0,0 0 0,0 0 0,0 1 0,0-1 0,0 0 0,0 0 0,-1 1 0,1-1 0,0 0 0,0 1 0,0-1 0,-1 1 0,1-1 0,0 1-1,-1 0 1,1-1 0,0 1 0,-1 0 0,1-1 0,-1 1 0,1 0 0,-1-1 0,1 1 0,-1 0 0,0 0 0,1 0 0,-1 0 0,0-1 0,1 1 0,-1 0 0,0 0 0,0 0 0,0 1 0,5 19-4207,-4 2-2116</inkml:trace>
  <inkml:trace contextRef="#ctx0" brushRef="#br0" timeOffset="13835.34">6024 1685 4994,'0'0'14143,"-3"-2"-12716,3 2-1392,-1-1 0,1 1 0,-1 0 0,1-1 0,-1 1 0,1 0 0,-1 0 0,0 0 0,1-1 0,-1 1 0,1 0 0,-1 0 0,0 0 0,1 0 0,-1 0 0,1 0 0,-1 0 0,1 0 0,-1 0 0,0 0 0,1 1 0,-1-1 0,1 0 0,-1 0 0,1 1 0,-1-1 0,1 0 0,-1 0 0,0 1 0,-17 20 419,-11 41-148,23-49-134,-17 39 222,-61 152 496,66-158-958,12-32-228,0 1-1,0 0 0,1 0 0,1 1 0,1-1 0,-3 30 1,18-47-6382,0-13 891</inkml:trace>
  <inkml:trace contextRef="#ctx0" brushRef="#br0" timeOffset="14003.8">5772 1816 12310,'0'0'6880,"20"13"-5789,-2-1-869,10 5 196,-1 3 0,48 42 0,-13-4 298,-27-28-432,-2 2-1,-1 1 1,45 63 0,-76-96-332,-1 0-1,1 1 1,-1-1-1,0 1 1,1 0-1,-1-1 1,1 1-1,-1-1 1,0 1-1,0-1 1,1 1-1,-1 0 1,0-1-1,0 1 1,0 0 0,1-1-1,-1 1 1,0 0-1,0-1 1,0 1-1,0 0 1,0-1-1,-1 1 1,1 0-1,-16 2-8309,-2-3-2431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21:57.66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1 160,'0'0'2657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22:16.07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2 211 1121,'0'0'12984,"-1"-2"-12566,1 1 0,0-1 0,-1 0 1,1 0-1,0 1 0,0-1 0,0 0 0,0 1 0,1-1 0,-1 0 0,0 1 0,1-1 0,0-2 0,10-1-282,-1 1 0,1 0-1,1 0 1,-1 1-1,0 1 1,1 0-1,0 0 1,-1 1 0,14 1-1,32 0-4958,-23 1-3766,-28-1 3456</inkml:trace>
  <inkml:trace contextRef="#ctx0" brushRef="#br0" timeOffset="328.46">206 71 6323,'0'0'7996,"-3"-4"-7276,-11-11-333,69 46-265,-51-28-113,0 0 0,0 1-1,-1-1 1,1 1 0,-1 0-1,0 0 1,0 0-1,-1 0 1,1 1 0,-1-1-1,0 1 1,3 6-1,-5-9 17,0 0-1,1 0 1,-1 0-1,0 1 1,0-1-1,0 0 1,0 0-1,-1 0 0,1 1 1,-1-1-1,1 0 1,-1 0-1,1 0 1,-1 0-1,0 0 1,0 0-1,0 0 0,-1 0 1,1-1-1,0 1 1,-1 0-1,1 0 1,-1-1-1,1 1 1,-1-1-1,0 0 0,1 1 1,-1-1-1,0 0 1,-3 1-1,2 0-133,-6 4 172,4-6-3077</inkml:trace>
  <inkml:trace contextRef="#ctx0" brushRef="#br0" timeOffset="1749.94">595 39 9396,'0'0'7628,"-2"-5"-6991,-4-15-234,5 15 366,1 5-745,0 0 1,0 0 0,0 0 0,0 0-1,0 1 1,0-1 0,0 0 0,0 0-1,0 0 1,0 0 0,0 0-1,0 0 1,0 0 0,0 0 0,0 0-1,0 0 1,0 1 0,0-1 0,0 0-1,0 0 1,0 0 0,0 0 0,0 0-1,0 0 1,0 0 0,-1 0 0,1 0-1,0 0 1,0 0 0,0 0 0,0 0-1,0 0 1,0 0 0,0 1 0,0-1-1,0 0 1,0 0 0,0 0-1,0 0 1,-1 0 0,1 0 0,0 0-1,0 0 1,0 0 0,0 0 0,0 0-1,0 0 1,0 0 0,0 0 0,0 0-1,0 0 1,0 0 0,-1 0 0,1 0-1,1 5-43,0 0 0,1-1 0,0 1 0,-1 0 0,1 0 0,1-1 0,-1 1 0,1-1 0,0 0 0,0 1-1,0-1 1,0-1 0,1 1 0,-1 0 0,1-1 0,0 0 0,0 0 0,0 0 0,1 0 0,-1-1 0,1 0 0,0 1 0,-1-2 0,1 1 0,0-1-1,0 1 1,0-1 0,0 0 0,0-1 0,0 0 0,0 1 0,0-2 0,7 0 0,-11 1 2,1-1 1,0 0-1,0 1 1,-1-1-1,1 0 0,-1 0 1,1 0-1,-1 0 1,1-1-1,-1 1 1,0 0-1,1-1 0,-1 1 1,0 0-1,0-1 1,0 0-1,0 1 1,0-1-1,-1 0 0,1 1 1,0-1-1,-1 0 1,1 0-1,-1 1 0,1-5 1,2-51 534,-3 46-176,0 11-88,-1 16-283,-6 40 35,-23 87 0,12-65-21,6-30 31,6-30-213,1 0 1,2 0-1,-4 34 0,13-64-7278,-4 9 5839,11-16-7157</inkml:trace>
  <inkml:trace contextRef="#ctx0" brushRef="#br0" timeOffset="2177.45">880 195 5539,'0'0'11127,"50"0"-10654,-29-5-224,-16 0 183,-14-1-28,7 5-382,0 0-1,0 1 0,-1-1 1,1 0-1,0 1 0,-1-1 1,1 1-1,0 0 0,-1 0 1,1 0-1,0 0 0,-1 0 1,1 0-1,-1 1 0,1-1 1,0 1-1,0 0 0,-1-1 1,1 1-1,0 0 1,0 0-1,0 1 0,0-1 1,0 0-1,0 1 0,0-1 1,0 1-1,1 0 0,-1-1 1,1 1-1,-1 0 0,1 0 1,0 0-1,-1 0 0,1 0 1,-1 3-1,-1 4-19,0 0-1,0 0 1,1 1 0,0-1-1,1 1 1,0-1 0,0 16-1,2-23-62,-1 0 1,1 0-1,-1 0 0,1 0 0,0 0 0,0 0 0,0-1 0,0 1 0,0 0 0,0 0 0,0-1 0,0 1 0,1-1 1,-1 1-1,1-1 0,-1 1 0,1-1 0,0 0 0,-1 0 0,1 0 0,0 0 0,0 0 0,0 0 0,0-1 0,0 1 0,0 0 1,0-1-1,0 0 0,0 1 0,0-1 0,0 0 0,3 0 0,10 1-1331,0 0 1,0-1-1,15-2 0,-30 2 1315,30-6-3572,0-7-713</inkml:trace>
  <inkml:trace contextRef="#ctx0" brushRef="#br0" timeOffset="2740.15">1107 256 1617,'0'0'5293,"-2"-10"-3388,-16-51 1702,17 59-3387,1 0 0,-1 0 0,0 0 0,0 0 0,-1 1 0,1-1 0,0 0 0,-1 1 0,1-1 0,-1 0 0,1 1 0,-1 0 0,1-1 0,-3 0 0,2 2-172,1-1-1,0 1 1,0 0-1,0 0 1,0 0 0,0 0-1,-1 1 1,1-1-1,0 0 1,0 0-1,0 1 1,0-1 0,0 1-1,0-1 1,0 1-1,0-1 1,0 1 0,0 0-1,0-1 1,0 1-1,0 0 1,0 0 0,1-1-1,-1 1 1,0 0-1,1 0 1,-1 0-1,0 0 1,1 0 0,-1 1-1,-2 3-47,0 1-1,1-1 1,-1 0 0,1 1-1,0-1 1,1 1-1,-1-1 1,1 1 0,0 0-1,1 0 1,-1 0-1,1 7 1,1-13-64,-1 1 0,1-1 0,-1 1 0,1-1 0,-1 0 0,1 1 0,-1-1 0,1 0 0,-1 1 0,1-1 0,-1 0 0,1 0 0,0 1 0,-1-1-1,1 0 1,-1 0 0,1 0 0,0 0 0,-1 0 0,1 0 0,0 0 0,-1 0 0,1 0 0,-1 0 0,1-1 0,0 1 0,-1 0 0,1 0 0,-1 0 0,1-1 0,-1 1 0,1 0 0,0-1 0,-1 1 0,1-1 0,22-9-686,-2-17-128,-13 15 831,-8 12 71,0 0 1,0 0 0,0 0 0,0 0 0,0 0-1,0 0 1,0 0 0,0 0 0,0 0 0,0 1-1,0-1 1,0 0 0,0 0 0,0 0 0,0 0-1,0 0 1,1 0 0,-1 0 0,0 0 0,0 0 0,0 0-1,0 1 1,0-1 0,0 0 0,0 0 0,0 0-1,0 0 1,0 0 0,0 0 0,0 0 0,0 0-1,0 0 1,1 0 0,-1 0 0,0 0 0,0 0-1,0 0 1,0 0 0,0 0 0,0 0 0,0 0 0,0 0-1,0 0 1,1 0 0,-1 0 0,0 0 0,0 0-1,0 0 1,0 0 0,0 0 0,0 0 0,0 0-1,0 0 1,0 0 0,0 0 0,1 0 0,-1 0-1,0 0 1,0 0 0,0 2-14,0 0 1,0-1-1,0 1 1,0 0-1,0 0 0,0 0 1,1 0-1,-1 0 1,1 0-1,0 0 1,-1-1-1,1 1 0,0 0 1,0-1-1,2 4 1,-2-4-17,0-1 0,-1 1 1,1-1-1,0 1 0,0-1 0,0 1 1,0-1-1,0 0 0,0 1 1,0-1-1,0 0 0,0 0 1,0 1-1,0-1 0,0 0 1,0 0-1,0 0 0,0-1 1,0 1-1,0 0 0,1 0 1,5-3 8,-1 1 1,1-1 0,-1 0-1,0 0 1,0-1-1,10-8 1,-16 12-4,1 0-1,-1-1 1,1 1 0,-1 0-1,1 0 1,-1 0-1,1 0 1,-1 0 0,1 0-1,-1 0 1,1 0-1,-1 0 1,1 0 0,-1 1-1,1-1 1,0 0 0,-1 0-1,0 0 1,1 1-1,-1-1 1,1 0 0,-1 0-1,1 1 1,-1-1-1,1 0 1,-1 1 0,0-1-1,1 0 1,-1 1 0,0-1-1,1 1 1,-1-1-1,0 1 1,0-1 0,1 1-1,-1-1 1,0 1-1,0-1 1,0 1 0,0-1-1,0 1 1,0-1-1,0 1 1,0 0 0,9 32 527,-7-26-358,-2-6-151,1 1 1,0-1-1,-1 1 1,1-1-1,0 1 1,0-1 0,0 1-1,0-1 1,1 0-1,-1 1 1,0-1-1,0 0 1,1 0-1,-1 0 1,1 0-1,-1 0 1,1 0-1,-1-1 1,1 1 0,0 0-1,-1-1 1,1 1-1,0-1 1,-1 0-1,1 1 1,0-1-1,-1 0 1,1 0-1,0 0 1,0 0-1,-1-1 1,1 1 0,0 0-1,0-1 1,1 0-1,2 0-379,0-1 1,0 1-1,0-1 1,0 0-1,-1 0 0,1-1 1,-1 1-1,1-1 0,-1 0 1,0 0-1,4-4 0,-2-3-5338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22:20.21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57 10613,'0'0'7353,"56"10"-5230,51 5-2754,-62-13-7107,-62-25 6151,-8 5 3087,19 14-821,1 1-1,0-1 0,0 0 0,0 0 0,0 0 0,1-1 0,-6-7 0,42 10-1120,-30 2 422,1 1 0,0-1 1,0 1-1,-1 0 0,1-1 1,0 1-1,-1 1 1,1-1-1,-1 0 0,1 0 1,-1 1-1,1 0 0,-1-1 1,0 1-1,0 0 0,0 0 1,0 0-1,0 0 0,-1 1 1,1-1-1,-1 0 1,1 1-1,-1-1 0,0 1 1,1 2-1,1 5-6,-1 0 0,0 0-1,-1 0 1,-1 0 0,0 16 0,0-24 40,-1 2-2,0-1 0,0 1 0,0 0 0,-1-1 1,0 1-1,1-1 0,-1 1 0,-1-1 0,1 0 0,0 0 0,-1 0 1,0 0-1,-4 3 0,-12 9-2906</inkml:trace>
  <inkml:trace contextRef="#ctx0" brushRef="#br0" timeOffset="725.39">526 0 11477,'0'0'4138,"0"17"-3788,6 142 34,-6-174-418,2 0 0,0 0 1,1 0-1,0 0 0,1 0 1,1 1-1,8-18 0,-13 31 22,1-1-1,-1 1 0,1 0 1,-1 0-1,1 0 0,-1 0 1,1 0-1,0 0 0,0 0 1,-1 0-1,1 0 0,0 0 1,0 0-1,0 0 0,0 1 1,0-1-1,0 0 1,0 1-1,0-1 0,1 1 1,-1-1-1,0 1 0,0 0 1,0-1-1,1 1 0,-1 0 1,0 0-1,0 0 0,0 0 1,1 0-1,-1 0 0,0 0 1,0 0-1,1 0 0,-1 1 1,0-1-1,0 0 0,0 1 1,1-1-1,-1 1 0,0-1 1,0 1-1,2 1 0,0 1 9,0-1 0,0 1 1,-1 0-1,1 0 0,-1 0 0,1 0 0,-1 0 0,0 1 0,0-1 0,-1 1 0,1-1 0,1 6 0,1 5 5,-1 1 0,0-1 0,-1 1 0,0 17 0,-2-31 69,2-43-959,-1 37 819,1 1 0,0-1-1,1 1 1,-1 0 0,1 0 0,0 0-1,0 0 1,0 0 0,0 0-1,1 1 1,7-6 0,-10 8 74,0 0 1,0 0-1,0 0 1,0 0-1,0 0 1,0 1-1,0-1 1,0 0 0,1 1-1,-1-1 1,0 1-1,0 0 1,1-1-1,-1 1 1,0 0-1,1 0 1,-1-1-1,0 1 1,1 0-1,-1 0 1,1 1 0,-1-1-1,0 0 1,1 0-1,-1 1 1,0-1-1,0 1 1,1-1-1,-1 1 1,0-1-1,0 1 1,0 0-1,1 0 1,-1-1 0,0 1-1,0 0 1,0 0-1,0 0 1,-1 0-1,1 0 1,0 0-1,0 1 1,-1-1-1,1 0 1,0 2-1,2 8 13,0-1-1,-1 1 1,0-1-1,-1 1 1,0 0-1,-1-1 1,0 1-1,-2 12 1,1 9-4365,1-28-177</inkml:trace>
  <inkml:trace contextRef="#ctx0" brushRef="#br0" timeOffset="1016.49">796 177 5747,'0'0'8062,"2"30"-6952,-1-30-1104,0 1 0,0 0 0,0-1 0,1 1 0,-1-1 0,0 1 0,0-1-1,1 0 1,-1 0 0,0 0 0,1 1 0,-1-1 0,0 0 0,1 0 0,-1-1 0,0 1 0,0 0 0,1 0 0,-1-1 0,0 1 0,0-1 0,1 1 0,-1-1 0,0 1 0,0-1 0,2-1 0,-1 0 19,0 0 0,0 0 0,0 0 0,-1 0 1,1 0-1,-1 0 0,1-1 0,-1 1 0,0 0 1,0-1-1,0 1 0,0-1 0,0-2 0,0 3-13,0 0 0,-1 0 0,1 0-1,-1 1 1,0-1 0,0 0 0,1 0-1,-1 0 1,0 0 0,-1 1 0,1-1-1,0 0 1,0 0 0,-1 0 0,1 0 0,-1 1-1,1-1 1,-1 0 0,0 1 0,0-1-1,0 0 1,0 1 0,0-1 0,0 1-1,0-1 1,-1 1 0,1 0 0,0-1-1,-1 1 1,1 0 0,-1 0 0,1 0-1,-1 0 1,0 0 0,1 1 0,-1-1-1,0 0 1,0 1 0,1-1 0,-1 1-1,0 0 1,-3-1 0,3 1-31,-16 3-1083,13 9-2363,5-5-1372</inkml:trace>
  <inkml:trace contextRef="#ctx0" brushRef="#br0" timeOffset="1389.26">952 113 7812,'0'0'5701,"0"7"-5360,-1 27-14,1-32-304,-1 1 0,1 0 0,0-1 0,1 1-1,-1 0 1,0-1 0,1 1 0,-1 0 0,1-1 0,0 1 0,0-1 0,2 5 0,-2-6-47,0-1 1,0 0 0,-1 0 0,1 0-1,0 0 1,0 0 0,-1 0 0,1 0-1,0 0 1,0 0 0,0 0 0,-1-1-1,1 1 1,0 0 0,0 0 0,-1-1-1,1 1 1,0-1 0,-1 1 0,1 0-1,0-1 1,-1 1 0,1-1 0,-1 1-1,1-1 1,-1 0 0,1 1 0,-1-1-1,1 0 1,-1 1 0,1-1 0,-1-1-1,19-34 116,-7 15 456,-12 20-52,8 58-927,-1-35-5370</inkml:trace>
  <inkml:trace contextRef="#ctx0" brushRef="#br0" timeOffset="1870.57">1134 27 6851,'0'0'8689,"0"-5"-7707,0-15-89,0 39-78,0 47-186,0 4-651,0-41-3421,-2-29 3349,1-1 1,-1 1 0,1-1-1,-1 0 1,1 1-1,0-1 1,-1 0 0,1 0-1,0 0 1,0 0 0,0 0-1,0 0 1,0 0-1,-2-2 1,0-7 205,0 0 94</inkml:trace>
  <inkml:trace contextRef="#ctx0" brushRef="#br0" timeOffset="2152.57">1245 112 18280,'0'8'-48,"6"-5"0,-3 1-448,3-4-672,3 0-561,-3-12 944,114 42 1154,-105-18-2835,-9-4-3328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22:23.97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9 103 4946,'0'0'8788,"-8"0"-4810,101 0-4015,-52 0-4160</inkml:trace>
  <inkml:trace contextRef="#ctx0" brushRef="#br0" timeOffset="291.88">62 56 6547,'0'0'3866,"17"-2"-3778,-9 3-119,-1 1 1,1-1-1,-1 2 1,0-1 0,0 1-1,1 0 1,-2 0-1,1 0 1,11 9-1,-17-11 16,0 0 0,1 0-1,-1 0 1,0 0 0,0 1 0,1-1-1,-1 0 1,0 1 0,0-1-1,-1 1 1,1-1 0,0 1 0,0-1-1,-1 1 1,1 0 0,-1-1-1,1 1 1,-1 3 0,0-3 49,-1 0 0,1 0 1,-1 0-1,1 0 0,-1-1 1,0 1-1,0 0 0,0 0 1,0 0-1,0-1 0,-1 1 0,1-1 1,0 1-1,-1-1 0,1 1 1,-1-1-1,0 0 0,1 0 1,-1 0-1,-2 2 0,-6 2 26,-12 11-765,21-14-1560</inkml:trace>
  <inkml:trace contextRef="#ctx0" brushRef="#br0" timeOffset="1687.93">445 66 6467,'0'0'5552,"-10"3"-5224,0 0-240,0 0 0,0 1 0,0 0 0,-16 11 0,23-13-72,0 0 1,0 0 0,0 1-1,0-1 1,0 1 0,1-1-1,0 1 1,-1 0 0,1 0-1,0 0 1,0 0-1,1 0 1,-1 1 0,1-1-1,-1 0 1,1 1 0,0-1-1,0 1 1,1 0-1,-1-1 1,1 6 0,0-8-33,0-1 0,-1 1 1,2 0-1,-1-1 1,0 1-1,0 0 0,0-1 1,0 1-1,0 0 0,1-1 1,-1 1-1,0 0 1,0-1-1,1 1 0,-1 0 1,1-1-1,-1 1 0,0-1 1,1 1-1,-1-1 1,1 1-1,-1-1 0,1 1 1,0-1-1,-1 0 1,1 1-1,-1-1 0,1 0 1,1 1-1,23-2-1095,-20-1 867,0 1 1,0-1-1,-1 0 1,1-1-1,-1 1 1,1-1-1,-1 1 1,0-1-1,4-4 1,-3 1 66,-1-1 0,1 0 1,-1 1-1,-1-2 0,1 1 0,-1 0 1,0-1-1,-1 1 0,0-1 1,2-12-1,1-47 6643,-5 86-6058,0 7-416,-1-13 38,0 0-1,2 0 1,0 0 0,0 0-1,5 20 1,-5-30-30,0 0 0,0 0 0,0 0 1,1-1-1,-1 1 0,1 0 0,0-1 0,-1 0 1,1 1-1,0-1 0,0 0 0,0 0 0,1 0 1,-1 0-1,1 0 0,-1 0 0,1-1 0,-1 1 1,1-1-1,0 0 0,0 0 0,-1 0 0,1 0 1,0 0-1,0-1 0,0 1 0,0-1 0,0 0 1,6 0-1,-5 0-68,1 0 0,-1 0 0,0 0-1,0-1 1,0 0 0,1 0 0,-1 0 0,0 0 0,0 0 0,0-1 0,0 0 0,-1 0 0,1 0 0,3-3-1,-4 3 57,-1 0-1,0-1 0,0 0 0,0 1 0,0-1 0,0 0 0,-1 0 0,1 0 0,-1 0 0,0 0 0,0 0 0,0-1 0,0 1 0,-1 0 0,1-1 0,-1 1 0,0 0 1,0-6-1,0 9 17,0-1-1,0 1 1,1-1 0,-1 0 0,0 1 0,0-1 0,0 1 0,0-1 0,0 0 0,0 1 0,0-1-1,0 1 1,0-1 0,0 0 0,0 1 0,-1-1 0,1 1 0,0-1 0,0 0 0,-1 1 0,1-1-1,0 1 1,-1-1 0,1 1 0,0-1 0,-1 1 0,1-1 0,-1 1 0,1 0 0,-1-1 0,1 1-1,-1 0 1,1-1 0,-1 1 0,1 0 0,-1-1 0,1 1 0,-1 0 0,0 0 0,1 0 0,-1 0-1,1 0 1,-1 0 0,0-1 0,1 1 0,-1 0 0,1 1 0,-1-1 0,0 0 0,-1 1 1,1-1 1,0 1 0,0 0 0,0 0 0,0 0-1,0 0 1,0 0 0,0 0 0,0 0-1,1 0 1,-1 0 0,0 0 0,1 1-1,-1-1 1,0 0 0,1 0 0,0 1-1,-1-1 1,1 0 0,0 1 0,0-1 0,-1 0-1,1 4 1,0-5-32,0 1 0,0 0 1,0 0-1,0 0 0,0 0 0,0 0 0,0 0 1,1 0-1,-1 0 0,0 0 0,0 0 0,1 0 1,-1 0-1,1 0 0,-1 0 0,1 0 0,-1-1 1,1 1-1,-1 0 0,1 0 0,0-1 0,-1 1 1,1 0-1,0-1 0,0 1 0,0 0 0,-1-1 1,1 1-1,0-1 0,0 0 0,0 1 0,0-1 0,0 0 1,0 1-1,0-1 0,0 0 0,0 0 0,0 0 1,0 0-1,0 0 0,0 0 0,0 0 0,0 0 1,0 0-1,0-1 0,0 1 0,0 0 0,-1-1 1,1 1-1,0 0 0,0-1 0,0 1 0,0-1 1,0 0-1,0 0 0,3-1-121,-1 0 0,0 1 0,1-2 0,-1 1 0,0 0 0,0-1 0,-1 1 0,1-1 0,0 0 0,-1 0 0,0 0 1,0 0-1,0 0 0,0 0 0,2-5 0,1-12 1302,-6 24 644,1-2-1761,0 0-1,1 0 1,-1 0 0,0 0-1,1 0 1,-1 0 0,1 0-1,0 0 1,-1-1 0,1 1 0,0 0-1,0 0 1,0-1 0,0 1-1,0-1 1,1 1 0,-1-1-1,1 1 1,-1-1 0,2 2-1,0-2-83,0 1-1,0-1 1,0 1-1,1-1 0,-1 0 1,0 0-1,0 0 1,1 0-1,-1-1 0,0 1 1,1-1-1,-1 0 1,1 0-1,-1 0 0,0-1 1,1 1-1,-1-1 0,0 0 1,1 0-1,-1 0 1,0 0-1,4-2 0,3-3 84,-1 1 0,1-1 0,-1 0 0,0-1 0,12-12-1,-20 17 74,0 1-1,1-1 0,-1 0 1,0 0-1,0 0 0,0 0 1,0 0-1,0 0 0,0 0 0,-1 0 1,1 0-1,-1 0 0,0-1 1,1 1-1,-1 0 0,0 0 1,0 0-1,-1-5 0,1 2 2091,0 39-2147,21 230-709,-21-261 653,0-1 0,0 1 0,-1-1 0,1 0 0,0 1 0,-1-1 0,0 1 0,1-1 0,-1 0 0,0 0 0,0 0 0,0 1 0,-1-1 0,1 0 0,0 0 0,-1-1 0,1 1 0,-1 0 0,0 0 0,-2 1 0,3-2 32,0-1 0,-1 1-1,1-1 1,0 1-1,-1-1 1,1 0 0,0 0-1,-1 0 1,1 0-1,0 1 1,-1-2 0,1 1-1,0 0 1,0 0-1,-1 0 1,1-1 0,0 1-1,-1 0 1,1-1 0,0 0-1,0 1 1,0-1-1,-1 0 1,1 1 0,0-1-1,0 0 1,0 0-1,0 0 1,0 0 0,1 0-1,-1 0 1,0 0-1,0 0 1,1 0 0,-1 0-1,0-1 1,0-1 0,-1 0-46,1 0 1,-1 0 0,1 0 0,-1 0 0,1 0 0,0-1 0,0 1 0,0 0 0,1-1 0,-1 1 0,1 0 0,0-1-1,0 1 1,0-1 0,0 1 0,1-1 0,-1 1 0,1 0 0,0-1 0,0 1 0,0 0 0,1-1 0,-1 1 0,1 0-1,-1 0 1,1 0 0,0 1 0,0-1 0,1 0 0,3-3 0,6-6-1281,1 1 1,1 0-1,0 0 1,27-13-1,-31 18-21,17-11-2271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22:32.32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0 180 11621,'0'0'7044,"27"0"-6324,-4 0-48,4-5-512,2-1-32,1 1-128,-7-1-864,-5 0-513,-6 2-704,-9 1-384,-3 0-976</inkml:trace>
  <inkml:trace contextRef="#ctx0" brushRef="#br0" timeOffset="218.38">150 103 5651,'0'0'9996,"-12"-11"-9409,16 11-573,-1 0-1,0 0 1,0 0-1,1 1 1,-1-1-1,0 1 1,0 0-1,0-1 1,1 2 0,-1-1-1,0 0 1,3 3-1,-2-3 30,-1 2-1,1-1 0,-1 0 0,0 1 1,0-1-1,0 1 0,0 0 1,0 0-1,-1 0 0,1 0 1,-1 0-1,0 1 0,0-1 1,0 1-1,-1-1 0,1 1 1,1 5-1,-3-6 55,1 0-1,-1 1 1,0-1-1,0 0 1,-1 0-1,1 0 1,0 0-1,-1 0 1,0 0 0,0 0-1,0 0 1,0 0-1,0 0 1,0-1-1,-1 1 1,0 0 0,1-1-1,-1 1 1,0-1-1,0 0 1,0 1-1,-5 3 1,0 0-241,-6 8 256,6-9-5704</inkml:trace>
  <inkml:trace contextRef="#ctx0" brushRef="#br0" timeOffset="540.09">455 85 12534,'0'0'4906,"-12"0"-3932,-39 3-443,50-3-520,0 0 0,0 0 0,0 0 1,0 0-1,-1 1 0,1-1 1,0 0-1,0 1 0,0-1 0,0 1 1,0-1-1,0 1 0,0-1 0,0 1 1,0 0-1,0 0 0,0-1 1,0 1-1,0 0 0,0 0 0,1 0 1,-1 0-1,0 0 0,1 0 0,-1 0 1,1 0-1,-1 0 0,1 0 0,-1 1 1,1-1-1,0 0 0,0 0 1,-1 0-1,1 1 0,0-1 0,0 0 1,0 0-1,0 0 0,1 1 0,-1-1 1,1 2-1,-1 0-14,1 0 0,0 0-1,0 1 1,0-1 0,1 0 0,-1 0 0,1 0-1,0 0 1,0-1 0,0 1 0,2 2 0,41 23-130,-37-24 125,0 0-1,-1 1 0,0-1 1,0 2-1,13 11 0,-20-17 12,1 0-1,-1 1 0,0-1 0,1 0 0,-1 1 0,0-1 0,0 1 0,1-1 0,-1 0 0,0 1 0,0-1 0,0 1 0,0-1 0,0 1 0,0-1 0,0 0 0,0 1 1,0-1-1,0 1 0,0-1 0,0 1 0,0-1 0,0 1 0,0-1 0,0 1 0,0-1 0,0 0 0,-1 1 0,1-1 0,0 1 0,0-1 0,-1 0 0,1 1 1,0-1-1,0 0 0,-1 1 0,1-1 0,0 0 0,-1 1 0,1-1 0,-1 0 0,1 0 0,0 1 0,-1-1 0,1 0 0,-1 0 0,1 0 0,-1 0 0,1 1 0,0-1 1,-1 0-1,1 0 0,-2 0 0,-6-3-2413,7-4-1359</inkml:trace>
  <inkml:trace contextRef="#ctx0" brushRef="#br0" timeOffset="834.41">580 153 5394,'0'0'6593,"11"-2"-5345,36-9-156,-46 11-983,1-1 1,-1 1 0,1 0 0,-1-1 0,1 1 0,-1-1 0,1 0 0,-1 1 0,0-1 0,1 0 0,-1 0 0,0 0 0,0 0 0,2-2 0,-3 2-71,1 1 0,-1 0 0,0-1 0,0 1 0,0-1 0,0 1 0,0 0 0,0-1 1,0 1-1,0 0 0,0-1 0,0 1 0,0-1 0,0 1 0,0 0 0,0-1 0,0 1 1,0 0-1,0-1 0,0 1 0,-1 0 0,1-1 0,0 1 0,0 0 0,0-1 0,-1 1 1,1 0-1,0-1 0,0 1 0,-1 0 0,1 0 0,0-1 0,-1 1 0,1 0 0,-1-1-7,-1 1-1,1-1 0,0 1 0,0-1 1,0 1-1,-1-1 0,1 1 0,0 0 0,0 0 1,-1 0-1,1 0 0,0 0 0,-1 0 1,1 0-1,0 0 0,0 0 0,-1 0 0,1 1 1,0-1-1,0 1 0,-1-1 0,1 1 1,0-1-1,0 1 0,0 0 0,0-1 0,0 1 1,0 0-1,0 0 0,-1 1 0,-2 3 23,1 0-1,0 0 1,0 0 0,1 1-1,-1-1 1,1 1-1,0 0 1,1-1-1,-1 1 1,1 0-1,0 0 1,1 0-1,0 0 1,0 8-1,0-13-134,0 0 0,1 0-1,-1 0 1,1 0 0,-1 0 0,0 0-1,1 0 1,0-1 0,-1 1-1,1 0 1,0 0 0,-1 0-1,1-1 1,0 1 0,0 0-1,-1-1 1,1 1 0,0 0 0,0-1-1,0 1 1,0-1 0,0 0-1,0 1 1,0-1 0,0 0-1,0 1 1,0-1 0,0 0-1,0 0 1,0 0 0,0 0-1,2 0 1,40-1-5092,-40 1 4457,18-3-3840</inkml:trace>
  <inkml:trace contextRef="#ctx0" brushRef="#br0" timeOffset="1034.87">757 139 6115,'0'0'11701,"-12"6"-11317,6 6 65,6 2-1,0-1-272,0 1-112,0-3 64,0-1-128,15-3 0,-1-3-1089,7-4-1040,3 0-1312,2-7-3666</inkml:trace>
  <inkml:trace contextRef="#ctx0" brushRef="#br0" timeOffset="1882.54">924 142 11109,'0'0'8524,"-8"7"-8046,-28 21-190,35-28-285,0 1 0,1-1 0,-1 1 0,0 0 1,0-1-1,0 1 0,1 0 0,-1 0 0,0 0 0,1 0 1,-1 0-1,1-1 0,-1 1 0,1 0 0,-1 0 0,1 0 1,0 0-1,-1 1 0,1-1 0,0 0 0,0 0 0,0 0 1,0 0-1,0 0 0,0 0 0,0 0 0,0 0 0,0 0 1,0 0-1,1 0 0,-1 0 0,0 0 0,1 0 1,-1 0-1,1 0 0,-1 0 0,1 0 0,0 0 0,-1 0 1,1 0-1,0-1 0,-1 1 0,1 0 0,0 0 0,0-1 1,0 1-1,0-1 0,0 1 0,0-1 0,0 1 0,0-1 1,0 1-1,0-1 0,0 0 0,1 1 0,0 0-65,0-1 0,0 1-1,1 0 1,-1-1 0,0 1-1,1-1 1,-1 0 0,0 1-1,1-1 1,-1 0 0,0 0 0,0-1-1,1 1 1,-1-1 0,0 1-1,1-1 1,-1 1 0,0-1-1,0 0 1,0 0 0,0 0-1,0-1 1,3-1 0,-2-2 67,-1 0 0,0 0 1,0-1-1,-1 1 0,1-1 1,-1 1-1,0-1 0,0 0 1,-1 1-1,0-1 0,0-7 1,0 12-8,0 1 1,1-1-1,-1 1 1,1-1-1,-1 1 1,0-1-1,1 1 1,-1 0-1,1-1 1,-1 1-1,1 0 1,0 0-1,-1-1 1,1 1-1,-1 0 1,1 0-1,-1 0 1,1-1-1,0 1 1,-1 0-1,1 0 1,-1 0-1,1 0 1,0 0-1,-1 0 1,1 0-1,-1 1 0,1-1 1,0 0-1,-1 0 1,1 0-1,-1 1 1,1-1-1,-1 0 1,1 0-1,0 1 1,22 9 748,-20-8-681,-1 0 0,0 0 0,1 0 0,0 0 1,-1-1-1,1 1 0,0-1 0,0 0 0,0 0 0,0 0 0,0 0 1,0 0-1,0 0 0,0-1 0,0 0 0,5 1 0,19 2-387,-6 5-197,-18-6 432,-1-1 0,1 0 0,0 0 0,0 0 0,0 0 1,-1 0-1,1 0 0,0-1 0,5 1 0,37-5-1586,-43 4 1620,0 0-1,0-1 1,0 1 0,0-1 0,0 0 0,-1 1 0,1-1 0,0 0-1,0 0 1,-1 0 0,1 0 0,0 0 0,-1 0 0,1-1-1,-1 1 1,0-1 0,1 1 0,-1-1 0,0 1 0,0-1-1,1-1 1,-2 2 121,0 1 1,-1-1-1,1 1 0,0-1 0,-1 1 1,1-1-1,0 1 0,-1-1 0,1 1 1,-1-1-1,1 1 0,-1 0 0,1-1 0,-1 1 1,1 0-1,-1 0 0,1-1 0,-1 1 1,1 0-1,-1 0 0,1 0 0,-1 0 1,1-1-1,-1 1 0,0 0 0,1 0 1,-1 0-1,1 0 0,-1 0 0,0 1 0,1-1 1,-1 0-1,1 0 0,-1 0 0,1 0 1,-1 1-1,1-1 0,-1 0 0,0 1 1,-1-1-46,0 0 1,0 1-1,0-1 1,0 1-1,0-1 1,0 1 0,0 0-1,0 0 1,0 0-1,0 0 1,0 0-1,0 0 1,-1 2 0,-3 11-225,13-13-742,14-18 341,-14 6 631,-1 0 0,-1-1-1,0 0 1,-1 0-1,0-1 1,-1 1-1,0-1 1,-1 1 0,0-1-1,-1 0 1,-1-18-1,0 30 625,0 10-379,-1 41-173,2 62 312,0-101-453,1 1 0,-1 0 1,2-1-1,0 0 0,0 1 0,1-1 0,6 12 0,1-8-2415,-2-7-2100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22:29.24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10 147 1569,'0'0'15874,"-1"-1"-15632,0 0 0,0 0 0,0 0 0,1 0 1,-1-1-1,0 1 0,1 0 0,-1 0 0,1 0 0,-1-1 1,1 1-1,-1 0 0,1-1 0,0 1 0,0 0 1,0-1-1,0-1 0,57-11-162,6 0-1609,-25-3-3054,-37 17 4515,-1 0-214,1 0-1,-1-1 1,1 1-1,-1 0 1,1 0-1,-1-1 0,1 1 1,-1 0-1,0 0 1,1-1-1,-1 1 1,1-1-1,-1 1 0,0 0 1,1-1-1,-1 1 1,0-1-1,0 1 0,1-1 1,-1 1-1,0-1 1,0 1-1,0-1 1,1 1-1,-1-1 0,0 1 1,0-2-1,0-5-5698</inkml:trace>
  <inkml:trace contextRef="#ctx0" brushRef="#br0" timeOffset="208.87">144 39 3826,'0'0'9970,"-14"-7"-9527,17 8-435,0 0 1,-1 0-1,1 1 1,0-1 0,-1 1-1,0 0 1,1-1 0,-1 1-1,0 0 1,0 1 0,0-1-1,0 0 1,0 1 0,-1-1-1,1 1 1,-1-1 0,1 1-1,-1-1 1,0 1 0,0 0-1,0 0 1,-1 0-1,1 0 1,0 0 0,-1 0-1,0 4 1,0 1 122,0-1 1,-1 0-1,1 0 1,-1 0-1,-1 0 0,0 0 1,0 0-1,0 0 1,-7 12-1,4-6-381,3-4-3462</inkml:trace>
  <inkml:trace contextRef="#ctx0" brushRef="#br0" timeOffset="1002.16">291 142 5394,'0'0'8156,"0"11"-7596,0 88 985,0-98-918,3-19 1587,-1 10-2252,0-1-1,1 1 0,0-1 0,1 1 1,0 1-1,7-12 0,-10 17 31,0 1-1,0-1 1,0 0 0,0 1-1,0-1 1,0 1 0,0-1 0,0 1-1,1-1 1,-1 1 0,1 0-1,-1 0 1,1 0 0,-1 0-1,1 0 1,0 0 0,-1 0-1,1 0 1,0 1 0,0-1-1,0 1 1,-1-1 0,1 1 0,0 0-1,0-1 1,0 1 0,0 0-1,0 1 1,0-1 0,0 0-1,-1 0 1,1 1 0,0-1-1,0 1 1,0-1 0,3 3 0,-2 0 27,-1 0 0,1 0 1,-1 0-1,1 1 1,-1-1-1,0 1 1,-1-1-1,1 1 1,0 0-1,-1 0 1,0-1-1,0 1 1,0 0-1,-1 0 1,1 0-1,-1 0 1,0 1-1,0-1 1,-1 5-1,1-9-22,0 1-1,0-1 1,1 0 0,-1 0-1,0 1 1,0-1 0,0 0-1,0 1 1,0-1 0,0 0-1,1 0 1,-1 1-1,0-1 1,0 0 0,0 0-1,1 1 1,-1-1 0,0 0-1,0 0 1,1 0 0,-1 1-1,0-1 1,0 0 0,1 0-1,-1 0 1,0 0 0,1 0-1,-1 0 1,0 1-1,0-1 1,1 0 0,-1 0-1,0 0 1,1 0 0,-1 0-1,0 0 1,1 0 0,-1-1-1,0 1 1,1 0 0,-1 0-1,0 0 1,0 0-1,1 0 1,-1 0 0,0 0-1,1-1 1,-1 1 0,0 0-1,0 0 1,1 0 0,-1-1-1,0 1 1,0 0 0,1-1-1,15-11-771,7-16-211,-18 21 676,0 1 0,0-1 0,1 1 0,-1 0-1,13-9 1,-11 69 743,-6-52-434,1 0 0,-1-1 0,0 1 0,1 0 0,-1-1 0,1 1 0,0-1 0,-1 1 0,1-1 0,0 0 0,0 0 0,0 0 0,0 0 1,0 0-1,0 0 0,0 0 0,0-1 0,0 1 0,0-1 0,0 1 0,1-1 0,-1 0 0,0 0 0,0 0 0,0 0 0,1 0 0,-1-1 1,0 1-1,0-1 0,0 1 0,0-1 0,4-1 0,-3 1-97,-1 1 1,1-1-1,0 0 0,0 0 1,-1 0-1,1 0 0,0 0 1,-1 0-1,1-1 1,-1 1-1,1-1 0,-1 0 1,0 0-1,0 0 0,0 0 1,0 0-1,0 0 0,0-1 1,-1 1-1,1-1 1,-1 1-1,0-1 0,1 1 1,-1-1-1,1-4 0,-2 6 179,0 0-1,0 1 0,1-1 0,-1 0 0,0 0 0,0 1 1,0-1-1,0 0 0,0 1 0,0-1 0,0 0 0,-1 1 1,1-1-1,0 0 0,0 1 0,0-1 0,-1 0 1,1 1-1,0-1 0,-1 0 0,1 1 0,-1-1 0,1 1 1,-1-2-1,-9 15 928,-5 32-142,15-43-848,-1 1-1,1-1 0,0 1 0,0-1 0,0 0 0,0 1 0,0-1 0,1 1 1,-1-1-1,2 4 0,-1-5-176,-1-1 1,1 1-1,0 0 1,-1-1-1,1 1 1,0-1 0,-1 1-1,1-1 1,0 1-1,0-1 1,0 1-1,-1-1 1,1 0-1,0 1 1,0-1-1,0 0 1,0 0 0,0 0-1,0 0 1,0 1-1,0-1 1,-1-1-1,1 1 1,0 0-1,0 0 1,0 0-1,0 0 1,0-1 0,0 1-1,0 0 1,1-1-1,15-6-6300</inkml:trace>
  <inkml:trace contextRef="#ctx0" brushRef="#br0" timeOffset="1164.26">688 86 11109,'0'0'1665</inkml:trace>
  <inkml:trace contextRef="#ctx0" brushRef="#br0" timeOffset="1883.35">688 86 5683,'24'54'5909,"-21"-48"-5263,-2 1 0,1-1 0,-1 0 0,0 1 0,0-1-1,0 1 1,-1-1 0,0 1 0,-1-1 0,-1 10 0,0 9 282,2-24-901,30-24-1815,-19 6 613,-9 13 947,1 0 0,-1 0-1,1 0 1,0 1 0,0-1 0,0 1 0,0-1 0,4-2 0,-3 45 1314,-4-38-1089,0 0 1,1 0-1,-1 1 1,0-1-1,1 0 0,-1 0 1,1 0-1,0 0 1,-1 0-1,1 0 1,0 0-1,0 0 1,-1 0-1,1 0 0,0 0 1,0 0-1,0 0 1,0 0-1,0-1 1,0 1-1,0-1 0,1 1 1,-1 0-1,0-1 1,0 0-1,0 1 1,1-1-1,-1 0 0,0 0 1,0 1-1,1-1 1,-1 0-1,0 0 1,0 0-1,1-1 1,-1 1-1,0 0 0,0 0 1,1-1-1,-1 1 1,0-1-1,0 1 1,0-1-1,0 1 0,0-1 1,0 0-1,0 1 1,2-2-1,0-1-44,-1 1-1,1 0 1,-1 0 0,1-1-1,-1 1 1,0-1-1,0 0 1,0 0-1,0 0 1,0 0 0,-1 0-1,1 0 1,-1 0-1,0 0 1,0-1 0,0 1-1,0-7 1295,-1 42-242,0-31-983,0 1 0,0-1-1,0 1 1,0-1-1,0 0 1,0 1 0,0-1-1,0 1 1,1-1-1,-1 0 1,1 1-1,-1-1 1,1 0 0,-1 1-1,1-1 1,0 0-1,-1 0 1,1 0 0,0 1-1,0-1 1,0 0-1,0 0 1,0 0-1,0 0 1,0-1 0,1 1-1,-1 0 1,0 0-1,0-1 1,2 2-1,0-2-95,-1 0 0,0 0-1,0 0 1,1 0-1,-1-1 1,0 1 0,0-1-1,0 1 1,0-1-1,1 0 1,-1 0 0,0 0-1,0 0 1,0 0-1,0 0 1,-1 0 0,1-1-1,0 1 1,2-3-1,0-1-152,0 1-1,0-1 1,0 0-1,-1 0 1,0 0-1,0 0 0,0-1 1,3-10-1,10-16-258,-16 31 538,0 1-1,1 0 1,-1 0 0,1 0 0,-1 0-1,1 0 1,-1 0 0,1 0 0,-1 0-1,1 0 1,-1 0 0,1 0 0,-1 0-1,1 1 1,-1-1 0,1 0 0,-1 0-1,0 0 1,1 1 0,-1-1 0,1 0-1,-1 0 1,0 1 0,1-1 0,-1 0-1,0 1 1,1-1 0,-1 0 0,0 1-1,1-1 1,-1 1 0,0-1 0,0 1-1,0-1 1,1 0 0,-1 1 0,0-1-1,0 1 1,12 19 1305,-10-16-1411,21 34 2232,-8-25-2956,-14-13 614,-1 0 0,1 0 0,-1 1 0,1-1 0,-1 0 0,1 0 0,-1 0 0,1 0 0,0 0 0,-1 0 0,1 0 0,-1 0 0,1-1 0,-1 1 0,1 0 0,0 0 0,-1 0 0,1-1 0,-1 1 0,1 0 0,-1 0 0,1-1 0,-1 1 0,0 0 0,1-1 0,-1 1 0,1-1 0,-1 0 0,4-9-4222</inkml:trace>
  <inkml:trace contextRef="#ctx0" brushRef="#br0" timeOffset="2224.48">1132 0 5811,'0'0'11189,"0"81"-9444,0-56-977,-3-1 64,3-3-159,0 0 63,0-3-560,0-3-64,0-3-112,0-5-224,3-2-849,0-4-1440</inkml:trace>
  <inkml:trace contextRef="#ctx0" brushRef="#br0" timeOffset="2564.79">1075 138 11381,'0'0'3210,"14"-3"-2992,-2 0-129,71-18-164,-78 20 140,1-1 0,0 0 0,-1 0 0,0-1-1,1 0 1,-1 0 0,0 0 0,-1 0 0,1-1-1,0 0 1,-1 0 0,8-9 0,-12 13-5,0-1 0,0 1 0,0-1 0,0 1 0,0 0 0,0-1 0,0 1 0,0-1 0,0 1 0,-1-1 0,1 1 0,0 0 0,0-1 0,0 1 0,0 0 0,0-1 0,-1 1 0,1-1 0,0 1 0,0 0 0,-1 0 0,1-1 0,0 1 0,-1 0 0,1-1 0,0 1 0,-1 0 0,1 0 0,0-1-1,-1 1 1,1 0 0,0 0 0,-1 0 0,1 0 0,-1 0 0,1 0 0,0-1 0,-1 1 0,1 0 0,-1 0 0,1 0 0,0 0 0,-1 0 0,1 0 0,-1 1 0,1-1 0,0 0 0,-1 0 0,1 0 0,-1 1 0,-26 2 266,24-1-304,0 0 0,1 1 0,-1-1-1,1 1 1,-1-1 0,1 1-1,0 0 1,0 0 0,0 0-1,1 0 1,-1 0 0,1 0 0,-1 0-1,1 0 1,0 1 0,-1 4-1,1-2-7,-1 1-1,1 0 0,1-1 0,-1 1 1,1 0-1,0-1 0,2 14 0,-1-19-56,-1 1-1,1-1 1,0 0-1,-1 0 1,1 0-1,0 0 1,0 1-1,0-1 1,0 0-1,0-1 1,0 1-1,0 0 1,0 0-1,0 0 1,1-1-1,-1 1 1,0 0-1,0-1 1,1 1-1,-1-1 1,0 0-1,1 1 1,-1-1-1,1 0 1,-1 0-1,0 0 1,2 0-1,40-2-6435,-28-2-1060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22:26.79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0 121 7171,'0'0'5381,"8"-2"-4500,6-2-195,-1 0 0,-1-1 1,17-9-1,-13 9-738,4-1-1921</inkml:trace>
  <inkml:trace contextRef="#ctx0" brushRef="#br0" timeOffset="214.46">70 58 5074,'0'0'7318,"-13"-7"-6136,14 7-1171,0 0 1,1 0-1,-1 0 0,0 0 0,1 0 1,-1 0-1,0 0 0,1 1 0,-1-1 0,0 1 1,1-1-1,-1 1 0,0-1 0,0 1 0,0 0 1,0-1-1,1 1 0,-1 0 0,0 0 1,0 0-1,-1 0 0,1 0 0,0 0 0,0 0 1,0 0-1,-1 0 0,1 1 0,0-1 1,-1 0-1,1 0 0,-1 1 0,0-1 0,1 0 1,-1 1-1,0-1 0,0 2 0,0 0 68,0 0-1,0 0 1,0 0-1,-1 0 1,1 0-1,-1 0 1,0 0 0,0 0-1,0-1 1,0 1-1,0 0 1,-1-1-1,1 1 1,-1-1-1,0 1 1,-2 1-1,-3 6-151,5-3-2850</inkml:trace>
  <inkml:trace contextRef="#ctx0" brushRef="#br0" timeOffset="821.59">296 2 11973,'0'0'6868,"-1"-1"-6452,-1 7-381,20 183-601,-18-205 565,-1 13-111,1 0-1,-1-1 0,1 1 0,0 0 1,0-1-1,1 1 0,-1 0 1,0-1-1,1 1 0,0 0 1,0-1-1,0 1 0,0 0 0,1 0 1,-1 0-1,1 0 0,0 0 1,-1 0-1,1 1 0,1-1 1,-1 0-1,0 1 0,1 0 1,-1-1-1,1 1 0,0 0 0,3-2 1,7-4 26,29-23-1046,-40 29 1258,0 0 1,0 0-1,0 0 1,0 0-1,-1 0 1,1-1 0,-1 1-1,0 0 1,0-1-1,1 1 1,-2-1 0,1 1-1,0-1 1,0 0-1,-1 1 1,1-6 2427,-10 39-2604,6-21-139,1 1 1,0 0-1,1 0 1,0 0-1,1 19 1,0-16-1058,1-13 1036,-1 0 1,0 0-1,1 0 1,-1 0 0,1 0-1,0 0 1,-1 0 0,1 0-1,0-1 1,-1 1 0,1 0-1,0 0 1,0-1-1,0 1 1,-1 0 0,1-1-1,0 1 1,0-1 0,0 1-1,0-1 1,0 0 0,0 1-1,0-1 1,0 0 0,0 0-1,0 0 1,1 0-1,-1 0 1,0 0 0,0 0-1,0 0 1,0 0 0,0 0-1,0 0 1,2-1 0,0 1-906,11 0-3856</inkml:trace>
  <inkml:trace contextRef="#ctx0" brushRef="#br0" timeOffset="1426.82">485 107 4626,'0'0'7652,"3"38"-5102,-3-36-2513,1-1 0,-1 1 0,1-1-1,0 1 1,0-1 0,-1 1 0,1-1 0,0 1 0,0-1 0,1 0-1,-1 0 1,0 1 0,0-1 0,1 0 0,-1 0 0,0 0-1,1 0 1,-1-1 0,1 1 0,-1 0 0,1-1 0,0 1-1,-1-1 1,1 1 0,-1-1 0,1 0 0,3 1 0,-4-1-31,0 0 0,0-1 0,1 1 0,-1 0 0,0-1 1,0 1-1,1-1 0,-1 1 0,0-1 0,0 1 0,0-1 1,0 0-1,0 1 0,0-1 0,0 0 0,0 0 0,0 0 0,0 0 1,0 0-1,-1 0 0,1 0 0,0 0 0,-1 0 0,1-1 1,0 1-1,-1 0 0,0 0 0,1 0 0,-1-1 0,0 1 0,0 0 1,1 0-1,-1-1 0,0 1 0,0 0 0,-1-2 0,2 1-51,-1-1 0,0 0 0,-1 1 0,1-1 0,0 1 0,-1-1-1,1 1 1,-1-1 0,0 1 0,0 0 0,0-1 0,0 1 0,0 0-1,0 0 1,-1 0 0,1 0 0,-1 0 0,-3-4 0,2 4 30,0 1-1,0-1 1,0 0 0,0 1 0,0 0 0,0 0 0,-1 0 0,1 0-1,0 0 1,-1 1 0,1-1 0,-1 1 0,-5 0 0,8 0-23,31-5-3606,6-9 753,2 0 1446,-13 10 3380,-24 6-1682,0 1 0,1-1 0,-1 1 1,0-1-1,0 1 0,-1-1 0,1 1 0,0 0 1,-1-1-1,0 1 0,0 0 0,1-1 0,-2 5 1,2-1 165,-1-2-282,1 1 0,0-1-1,0 0 1,1 0 0,0 0 0,-1 0-1,1 0 1,1 0 0,2 4-1,-5-7-144,1 0-1,0 0 1,-1 0-1,1 0 0,0 0 1,0 0-1,0 0 1,0-1-1,0 1 0,0 0 1,0 0-1,0-1 1,0 1-1,0-1 0,0 1 1,1-1-1,-1 0 1,0 1-1,0-1 0,1 0 1,-1 0-1,0 0 1,0 1-1,1-2 0,-1 1 1,0 0-1,0 0 1,1 0-1,-1 0 0,0-1 1,0 1-1,0-1 1,0 1-1,1-1 0,-1 1 1,0-1-1,1-1 1,0 1 23,0-1 1,0 0-1,0-1 1,0 1-1,-1 0 0,1 0 1,-1-1-1,0 1 1,1 0-1,-1-1 1,0 0-1,-1 1 1,1-1-1,0 1 1,-1-1-1,1-3 0,1-27-838,-2 13-2781,0 11 312,0 3-1638</inkml:trace>
  <inkml:trace contextRef="#ctx0" brushRef="#br0" timeOffset="1873.84">765 26 6243,'0'0'7395,"9"8"-6688,-2-2-486,-1 0-1,1 1 1,-1 0 0,-1 0-1,1 0 1,-1 1-1,-1-1 1,1 1 0,-1 1-1,0-1 1,-1 0-1,0 1 1,-1 0 0,1-1-1,1 20 545,-4-52 654,0 16-1511,1 1 0,0 0 0,0 0 0,1 0-1,-1 0 1,2 0 0,-1 1 0,1-1-1,0 0 1,0 1 0,1 0 0,0 0-1,0 0 1,9-10 0,-9 12-220,0 0 0,0 0 1,1 1-1,-1-1 0,1 1 0,0 0 0,0 1 0,0-1 1,0 1-1,0 0 0,1 0 0,6-1 0,-9 2-2502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26:34.68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8 10085,'0'0'7707,"0"-7"-5071,0 175-2148,0-168-584,0 0-1,1 1 1,-1-1-1,0 0 1,0 0 0,0 0-1,1 0 1,-1 0-1,0 0 1,0 0-1,0 0 1,1 1-1,-1-1 1,0 0-1,0 0 1,1 0 0,-1 0-1,0 0 1,0 0-1,0 0 1,1 0-1,-1-1 1,0 1-1,0 0 1,1 0-1,-1 0 1,0 0 0,0 0-1,0 0 1,1 0-1,-1 0 1,0 0-1,0-1 1,0 1-1,0 0 1,1 0-1,-1 0 1,0 0 0,0-1-1,0 1 1,0 0-1,0 0 1,0 0-1,1-1 1,-1 1-1,0 0 1,0 0-1,0 0 1,0-1 0,0 1-1,0-1 1,3-6-5208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26:36.91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80 0 80,'0'0'20129,"0"18"-19347,1-15-763,-1-1-1,1 1 1,0 0 0,-1-1-1,1 0 1,0 1 0,0-1-1,0 1 1,1-1 0,-1 0-1,1 0 1,-1 0 0,1 0-1,0 0 1,-1 0 0,1 0-1,0-1 1,0 1 0,1 0-1,-1-1 1,0 0 0,0 0-1,1 1 1,-1-1 0,1 0-1,-1-1 1,4 2 0,-5-3-7,1 0-1,-1-1 1,0 1 0,0 0 0,1-1-1,-1 1 1,0 0 0,-1-1 0,1 1 0,0-1-1,0 0 1,-1 1 0,1-1 0,0 0-1,-1 1 1,0-1 0,1 0 0,-1 1-1,0-1 1,0 0 0,0 0 0,0-2-1,6-20 151,-4 64-85,-6 43 539,1-42-1293,1-1-3456,2-29-1835</inkml:trace>
  <inkml:trace contextRef="#ctx0" brushRef="#br0" timeOffset="358.24">102 283 12198,'0'0'8110,"-9"5"-7737,-29 16-140,37-20-218,0 0 0,0 1 0,0-1 0,0 0 1,0 1-1,0-1 0,0 1 0,0-1 1,1 1-1,-1-1 0,0 1 0,1-1 1,0 1-1,-1 0 0,1-1 0,0 1 0,0 0 1,0 0-1,0-1 0,0 1 0,0 0 1,0-1-1,1 1 0,0 1 0,12 33 93,17-8-53,-27-26-53,0 0 1,0 0-1,0 0 0,0 1 1,-1-1-1,1 1 1,-1-1-1,1 1 1,-1 0-1,0 0 0,0 0 1,-1 0-1,1 0 1,0 0-1,-1 1 1,0-1-1,1 4 1,-9-13-7732,5 3 6024,-6-10-4471</inkml:trace>
  <inkml:trace contextRef="#ctx0" brushRef="#br0" timeOffset="496.92">81 330 4706,'0'0'11141,"74"-45"-10965,-65 43-176,-1 2-528,-5 0-1201,-3 10-1504,0 7-5939</inkml:trace>
  <inkml:trace contextRef="#ctx0" brushRef="#br0" timeOffset="903.53">105 577 13942,'0'0'5504,"-2"4"-5109,-12 49 945,13-51-1319,1-1 1,-1 1 0,1-1-1,0 1 1,-1-1 0,1 0-1,0 1 1,0-1-1,0 1 1,0-1 0,1 1-1,-1-1 1,0 1-1,0-1 1,1 1 0,-1-1-1,1 0 1,0 1 0,-1-1-1,1 0 1,0 0-1,0 1 1,-1-1 0,1 0-1,0 0 1,0 0 0,1 0-1,-1 0 1,0 0-1,0 0 1,0 0 0,1-1-1,-1 1 1,0 0 0,1-1-1,1 1 1,2 0-43,0-1 1,1 0 0,-1-1-1,1 1 1,-1-1-1,0 0 1,1-1 0,-1 1-1,8-4 1,-11 4 13,0 0 0,0 0 0,0 0 0,0 0 0,0 0 0,0-1 1,0 1-1,0-1 0,0 1 0,-1-1 0,1 1 0,-1-1 0,1 0 0,-1 0 0,0 0 1,0 0-1,0 0 0,0 0 0,0 0 0,0 0 0,0 0 0,-1 0 0,1-1 0,0-3 1,-6 5 100,1 1 1,0-1 0,-1 1 0,1 0 0,0 0 0,-9 1 0,6 1-81,0 0 0,0 1 1,0 0-1,0 0 0,0 0 0,1 1 1,-1 0-1,1 0 0,0 0 0,1 1 1,-1 0-1,-7 9 0,10-11-487,1 0 0,0 0-1,-1 1 1,1-1 0,0 1 0,1 0-1,-1 0 1,-1 7 0,0 2-4628</inkml:trace>
  <inkml:trace contextRef="#ctx0" brushRef="#br0" timeOffset="1305.55">0 871 12902,'0'0'7310,"11"-5"-6851,-1 1-305,1-1 1,0 1-1,0 1 0,0 0 1,1 1-1,-1 0 1,14 0-1,-24 2-131,0 1 1,-1-1-1,1 1 0,-1-1 1,1 1-1,-1-1 0,1 1 1,-1-1-1,1 1 0,-1 0 1,1-1-1,-1 1 0,0 0 1,0-1-1,1 1 0,-1 0 1,0 0-1,0-1 0,0 1 0,1 0 1,-1 0-1,0-1 0,0 1 1,0 0-1,0 0 0,-1 1 1,0 26 332,1-26-315,-2 14 89,-1-1 1,0 1-1,-1-1 0,-12 27 1,0 2-2070,5 0-4735,8-28-2407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26:35.82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102 22 5314,'0'0'13439,"-12"-7"-10793,12 6-2628,0 0-1,0 0 1,1 0-1,-1 1 1,1-1-1,-1 0 1,0 1 0,1-1-1,-1 0 1,1 1-1,0-1 1,-1 0-1,1 1 1,-1-1 0,1 1-1,0-1 1,-1 1-1,1 0 1,0-1-1,0 1 1,-1-1-1,1 1 1,0 0 0,0 0-1,0 0 1,-1-1-1,1 1 1,0 0-1,0 0 1,0 0-1,-1 0 1,1 0 0,1 1-1,-1-1-20,0 0-1,0 0 1,1 0-1,-1 0 1,0 0 0,0 0-1,0 0 1,0 1-1,0-1 1,0 0-1,1 1 1,-1-1-1,0 1 1,0-1 0,0 1-1,0 0 1,-1-1-1,1 1 1,0 0-1,0 0 1,0 0 0,-1 0-1,1 0 1,0-1-1,-1 1 1,2 2-1,-1 2 7,0 0 0,-1 0-1,0 0 1,0 1 0,0-1 0,0 0-1,-1 0 1,1 0 0,-1 0-1,-1 0 1,1 0 0,-1 0 0,0 0-1,0 0 1,0-1 0,-1 1-1,-5 7 1,-5 6-249,-1 1-1,-28 25 1,34-36 29,8-7 184,0-1-1,0 0 1,0 1-1,0-1 0,0 0 1,-1 0-1,1 1 1,0-1-1,0 0 1,0 0-1,0 1 0,-1-1 1,1 0-1,0 0 1,0 1-1,-1-1 1,1 0-1,0 0 0,0 0 1,-1 0-1,1 1 1,0-1-1,-1 0 1,1 0-1,0 0 0,-1 0 1,1 0-1,0 0 1,-1 0-1,1 0 1,0 0-1,-1 0 0,1 0 1,0 0-1,-1 0 1,1 0-1,0 0 1,0 0-1,-1 0 0,1 0 1,0-1-1,-1 1 1,1 0-1,0 0 0,0 0 1,-1 0-1,1-1 1,0 1-1,0 0 1,-1 0-1,1-1 0,0 1 1,0 0-1,0 0 1,-1-1-1,1 1 1,0 0-1,0 0 0,0-1 1,0 1-1,0 0 1,0-1-1,0 1 1,0-1-1,0 0 23,0 1-1,0-1 1,0 0-1,0 0 1,1 1 0,-1-1-1,0 0 1,1 1-1,-1-1 1,0 0-1,1 1 1,-1-1 0,1 1-1,-1-1 1,1 1-1,-1-1 1,1 1 0,0-1-1,-1 1 1,1-1-1,0 1 1,-1 0-1,1-1 1,0 1 0,-1 0-1,1 0 1,0-1-1,0 1 1,-1 0 0,1 0-1,0 0 1,0 0-1,-1 0 1,1 0 0,1 0-1,0 0 51,0 0-1,0 0 1,1 0-1,-1 0 1,0 1-1,0-1 0,0 0 1,1 1-1,-1 0 1,0-1-1,0 1 1,0 0-1,0 0 1,0 0-1,0 0 1,0 1-1,0-1 1,-1 1-1,4 2 1,4 17-1150,-6 7-3403,-3-8-2935</inkml:trace>
  <inkml:trace contextRef="#ctx0" brushRef="#br0" timeOffset="618.03">21 453 9652,'0'0'9335,"2"-5"-8609,24-29 213,-25 33-911,0 0 1,0 0 0,0 0 0,0 0 0,0 0 0,0 0-1,0 0 1,0 0 0,0 0 0,0 1 0,1-1-1,-1 0 1,0 1 0,1-1 0,-1 1 0,0 0 0,1-1-1,-1 1 1,0 0 0,1 0 0,-1 0 0,1 0 0,-1 0-1,1 0 1,-1 0 0,0 0 0,1 1 0,-1-1 0,0 0-1,1 1 1,-1-1 0,0 1 0,1 0 0,0 0 0,-1 1-19,0 0 0,0 0 0,0-1 0,-1 1 0,1 0 0,-1 0 0,1 0 0,-1 0 0,0 0 0,0 0 0,0 0 0,0 0 1,0 0-1,0-1 0,0 1 0,-2 4 0,-8 31 155,1-20 62,7-14-283,0-1 1,1 1-1,-1-1 1,1 1-1,0 0 1,0-1-1,0 1 1,0 0 0,0 5-1,1-6 18,1-1 1,-1 1-1,1 0 1,-1-1-1,1 1 0,0-1 1,-1 1-1,1-1 0,0 1 1,0-1-1,0 0 1,0 1-1,1-1 0,-1 0 1,0 0-1,0 0 0,1 0 1,-1 0-1,1 0 1,2 1-1,-3-1-5,1 0 0,-1 0 0,1 0 0,-1 0 0,1 0 0,-1 0 0,0 1 0,1-1 0,-1 0 0,0 1 0,0-1-1,0 1 1,0 0 0,1 2 0,-2-3 68,0-1 0,0 1 0,0 0 0,0-1 0,0 1 0,0 0 0,-1-1-1,1 1 1,0-1 0,0 1 0,0 0 0,-1-1 0,1 1 0,0-1 0,-1 1-1,1-1 1,-1 1 0,1-1 0,0 1 0,-1-1 0,1 1 0,-1-1 0,1 0 0,-1 1-1,1-1 1,-1 0 0,-1 1 0,-6 3-13,-1-1-1,0 0 1,0-1-1,-16 2 1,-7 4-5222,25-4-387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26:42.47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82 4786,'0'0'9517,"0"12"-3188,1 38-6175,0-31-181,4 14 424,-5-33-393,0 0 0,0 0-1,0 0 1,0 0-1,0 0 1,0 0 0,0 0-1,0-1 1,0 1 0,0 0-1,0 0 1,0 0-1,0 0 1,0 0 0,0 0-1,0 0 1,0 0-1,0 0 1,0 0 0,0 0-1,0 0 1,0 0 0,1 0-1,-1 0 1,0 0-1,0 0 1,0 0 0,0 0-1,0 0 1,0 0-1,0 0 1,0-1 0,0 1-1,0 0 1,0 1 0,0-1-1,1 0 1,-1 0-1,0 0 1,0 0 0,0 0-1,0 0 1,0 0 0,0 0-1,0 0 1,0 0-1,0 0 1,0 0 0,0 0-1,0 0 1,0 0-1,1 0 1,-1 0 0,0 0-1,0 0 1,0 0 0,0 0-1,0 0 1,0 1-1,5-22 79,-5 20-84,2-10-56,0 0 0,1 0 0,0 1 0,5-11 0,-8 19 52,1 1 0,-1 0 0,1-1-1,-1 1 1,1 0 0,-1-1 0,1 1-1,0 0 1,0 0 0,0 0 0,0 0-1,0 0 1,0 0 0,0 0-1,0 0 1,0 0 0,0 0 0,0 0-1,0 1 1,1-1 0,-1 0 0,0 1-1,1-1 1,-1 1 0,0 0 0,1-1-1,-1 1 1,0 0 0,1 0 0,-1 0-1,1 0 1,-1 0 0,0 0-1,1 0 1,-1 0 0,1 1 0,-1-1-1,0 0 1,1 1 0,-1-1 0,0 1-1,0 0 1,1-1 0,1 3 0,1 2 17,0 1 0,-1 0 1,1 0-1,-1 1 0,-1-1 1,1 1-1,-1-1 0,0 1 1,0 0-1,-1 0 0,1 7 1,2 5 14,3-5 57,0-21-127,7-37-286,-5 14 0,-8 28 319,0 0 1,0 0-1,0 0 1,0 0-1,0 0 1,0 0-1,0 1 1,0-1-1,1 0 1,-1 1 0,1-1-1,-1 1 1,1-1-1,0 1 1,-1 0-1,1 0 1,0 0-1,4-2 1,-5 3 22,0 1 0,1-1 0,-1 0 0,0 1 0,1 0 0,-1-1 0,0 1 0,0-1 0,0 1 0,1 0 0,-1 0 0,0 0 0,0 0 0,0 0 0,0 0 0,0 0 0,-1 0 0,1 0 0,0 0 0,0 0 0,-1 1 0,1-1 0,-1 0 0,1 1 0,-1-1 0,1 0 0,-1 1 0,0-1 0,0 0 0,0 3 0,10 87-1255,-10-91 1043,0 1 0,0-1 1,0 0-1,0 1 0,0-1 0,1 0 1,-1 1-1,0-1 0,0 0 0,0 1 1,0-1-1,0 0 0,1 0 1,-1 1-1,0-1 0,0 0 0,0 0 1,1 0-1,-1 1 0,0-1 0,0 0 1,1 0-1,-1 0 0,0 1 0,0-1 1,1 0-1,-1 0 0,0 0 0,1 0 1,-1 0-1,0 0 0,1 0 0,-1 0 1,0 0-1,1 0 0,-1 0 0,1 0 1</inkml:trace>
  <inkml:trace contextRef="#ctx0" brushRef="#br0" timeOffset="338.74">303 124 7555,'0'0'8527,"-1"9"-7745,0-2-702,-2 33 625,3-39-696,0 1 1,0-1-1,1 0 1,-1 0-1,0 0 0,0 0 1,0 0-1,1 0 1,-1 0-1,1 0 1,-1 0-1,1 0 1,-1 0-1,1 0 1,-1 0-1,1 0 1,0-1-1,-1 1 1,1 0-1,0 0 1,0-1-1,0 1 0,0 0 1,0-1-1,0 1 1,-1-1-1,1 1 1,1-1-1,-1 0 1,0 1-1,0-1 1,0 0-1,0 0 1,0 1-1,2-1 1,-1 0 28,0-1-1,1 1 1,-1 0 0,0-1 0,1 1 0,-1-1 0,0 0 0,0 0 0,0 0 0,1 0 0,-1 0 0,0 0 0,0-1 0,-1 1 0,1-1 0,0 1 0,0-1 0,-1 0 0,1 0 0,-1 0 0,1 0 0,-1 0 0,0 0 0,0 0 0,0 0 0,0 0-1,0 0 1,0-1 0,-1 1 0,1 0 0,0-5 0,-1 5-2,0 0 0,0 1 0,0-1 0,0 0 0,0 0 0,0 0 0,0 0-1,-1 0 1,1 0 0,-1 1 0,1-1 0,-1 0 0,0 0 0,0 1 0,0-1 0,0 0 0,0 1-1,0-1 1,0 1 0,0-1 0,-1 1 0,1 0 0,-1-1 0,1 1 0,-1 0 0,1 0 0,-1 0-1,0 0 1,1 0 0,-1 1 0,0-1 0,0 0 0,1 1 0,-1-1 0,0 1 0,0 0 0,0 0-1,0 0 1,0 0 0,-2 0 0,2 0-120,1 0 0,-1 0 0,1 0 0,-1 0 0,1 0 0,0 1 0,-1-1 0,1 0 0,-1 1 0,1-1-1,-1 1 1,1 0 0,0-1 0,0 1 0,-1 0 0,1 0 0,0 0 0,0 0 0,-2 1 0,-3 20-7468</inkml:trace>
  <inkml:trace contextRef="#ctx0" brushRef="#br0" timeOffset="460.1">316 111 9412</inkml:trace>
  <inkml:trace contextRef="#ctx0" brushRef="#br0" timeOffset="722.41">316 111 9412,'91'15'4602,"-91"31"-122,5-20-4057,-5-25-430,0-1 1,0 0 0,0 1 0,1-1 0,-1 0-1,0 1 1,0-1 0,1 0 0,-1 1 0,0-1-1,1 0 1,-1 0 0,0 1 0,1-1 0,-1 0-1,0 0 1,1 0 0,-1 1 0,1-1 0,-1 0-1,0 0 1,1 0 0,-1 0 0,1 0 0,-1 0-1,0 0 1,1 0 0,-1 0 0,1 0 0,0 0-1,2-2-14,-1 1-1,1-1 0,-1 0 0,1 1 0,-1-1 0,0 0 1,0-1-1,0 1 0,0 0 0,0-1 0,0 1 0,2-6 0,20-29 2197,-12 61-2191,1-7-2030,-10-16 1255,-1 1 0,1-1 1,0 0-1,0 0 0,1 0 0,-1 0 1,0 0-1,0-1 0,0 1 0,0-1 1,1 0-1,4-1 0,10 1-5433</inkml:trace>
  <inkml:trace contextRef="#ctx0" brushRef="#br0" timeOffset="1684.31">628 103 7203,'0'0'9669,"-10"5"-9365,-32 16-168,42-21-141,-1 0 1,0 0-1,0 1 0,1-1 1,-1 0-1,0 0 0,1 1 1,-1-1-1,0 1 0,1-1 1,-1 1-1,1-1 0,-1 1 1,1-1-1,-1 1 1,1-1-1,-1 1 0,1 0 1,-1-1-1,1 1 0,0 0 1,-1-1-1,1 1 0,0 0 1,0 0-1,-1-1 0,1 1 1,0 0-1,0 0 0,0-1 1,0 1-1,0 0 0,0 0 1,0-1-1,0 1 1,1 0-1,-1 0 0,0-1 1,0 1-1,1 0 0,-1 0 1,0-1-1,1 1 0,-1 0 1,0-1-1,1 1 0,0 0 1,1 1-120,0-1 0,-1 0 0,1 0 0,0 0 1,0 0-1,0 0 0,0 0 0,0 0 0,0-1 1,0 1-1,0-1 0,3 1 0,-2-1 39,0-1-1,-1 0 0,1 1 1,0-1-1,-1 0 1,1 0-1,-1-1 1,0 1-1,1 0 0,-1-1 1,0 0-1,0 1 1,0-1-1,0 0 1,0 0-1,0 0 0,-1 0 1,1 0-1,0-1 1,-1 1-1,0-1 1,0 1-1,0 0 0,0-1 1,0 0-1,0 1 1,0-5-1,2-5 330,0 0 0,0 0 0,-2 0 0,1-21 0,-5 0 2447,-1 31-996,-1 20-935,5-14-761,-2 6-50,0 0-1,1 1 0,0-1 0,1 1 1,2 19-1,-2-27 36,1-1 0,0 0 1,-1 0-1,1 1 0,0-1 1,0 0-1,0 0 0,1 0 0,-1 0 1,0 0-1,1 0 0,-1-1 1,1 1-1,-1 0 0,1-1 0,0 1 1,0-1-1,0 0 0,0 1 1,0-1-1,0 0 0,0 0 0,0 0 1,1-1-1,-1 1 0,0 0 0,0-1 1,1 0-1,-1 1 0,0-1 1,1 0-1,2 0 0,5 0-283,1-1 0,-1 0 0,0 0-1,0-1 1,0 0 0,14-5 0,-22 6 339,0 1 0,1-1 0,-1 0 1,0 1-1,0-1 0,0 0 0,0-1 1,0 1-1,0 0 0,0 0 0,0-1 1,0 0-1,0 1 0,-1-1 0,1 0 1,-1 1-1,1-1 0,-1 0 0,0 0 1,0 0-1,0-1 0,0 1 1,0 0-1,0 0 0,-1 0 0,1-1 1,-1 1-1,1 0 0,-1-1 0,0 1 1,0 0-1,0-1 0,0 1 0,-1-3 1,1 4 22,0 0 1,-1 0-1,1 1 1,0-1-1,-1 0 1,1 0 0,-1 1-1,1-1 1,-1 0-1,1 1 1,-1-1 0,0 1-1,1-1 1,-1 1-1,0-1 1,1 1 0,-1-1-1,0 1 1,0-1-1,0 1 1,1 0-1,-1 0 1,0-1 0,0 1-1,0 0 1,0 0-1,1 0 1,-1 0 0,0 0-1,0 0 1,0 0-1,0 0 1,0 0 0,1 1-1,-1-1 1,0 0-1,0 0 1,0 1-1,1-1 1,-1 0 0,-1 2-1,-1-1-34,0 0 0,0 0 0,1 1 0,-1-1 0,1 1-1,-1 0 1,1 0 0,0 0 0,-1 0 0,-1 3 0,3-5-123,1 0 0,0 1 0,0-1 0,-1 0 0,1 0 0,0 1 0,0-1 0,0 0 0,-1 0 0,1 1 0,0-1 0,0 0 0,0 0 0,0 1 0,0-1 0,-1 0 1,1 1-1,0-1 0,0 0 0,0 0 0,0 1 0,0-1 0,0 0 0,0 1 0,0-1 0,0 0 0,0 1 0,0-1 0,0 0 0,1 0 0,-1 1 0,0-1 0,0 0 0,0 1 1,0-1-1,0 0 0,1 0 0,-1 1 0,0-1 0,0 0 0,0 0 0,1 1 0,14-5-5545,-14 3 5190,1 0 1,0 0-1,0 0 1,0-1-1,-1 1 1,1 0-1,-1-1 1,1 1-1,-1-1 0,1 1 1,-1-1-1,0 0 1,0 1-1,0-1 1,0 0-1,2-6 9797,7 29-8105,-9-20-1166,1 0-1,-1 0 0,1 0 0,-1 0 0,1 0 0,0-1 0,-1 1 0,1-1 1,0 1-1,-1-1 0,1 0 0,0 0 0,0 0 0,0 0 0,-1 0 1,1 0-1,0 0 0,0 0 0,-1-1 0,1 1 0,0-1 0,-1 1 1,1-1-1,0 0 0,-1 1 0,1-1 0,-1 0 0,1 0 0,-1 0 1,1 0-1,-1-1 0,0 1 0,0 0 0,0-1 0,1 1 0,-1 0 0,0-1 1,0-1-1,2 11-190,0 1-1,-1-1 1,0 1 0,1 15 0,2 25 235,-2-35-91,-1-1 0,-1 1 0,-1 0 0,0 0 0,0-1 0,-4 17 0,3-27-14,0-1 0,-1 1 0,1-1 0,-1 1 0,0-1 0,1 0 0,-1 0 1,0 0-1,0 0 0,0 0 0,-1 0 0,1-1 0,0 1 0,-1-1 0,1 1 1,-1-1-1,1 0 0,-4 1 0,5-1 10,-1 0 0,0-1 0,1 1 0,-1-1 0,0 1 0,1-1 0,-1 1 0,0-1 0,0 0 0,0 0 0,1 0 0,-1 0 0,0 0 0,0 0 0,0-1 0,1 1 0,-1 0 0,0-1 0,1 0 0,-1 1 0,0-1 0,1 0 0,-1 0 0,1 0 0,-1 0 0,1 0 0,-1 0 0,1 0-1,-2-3 1,0-2-50,0 0 0,0 0-1,0 0 1,1-1-1,0 1 1,1-1-1,-1 0 1,1 0-1,0-10 1,0-37-3889,2 32 187,-1 14-1100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26:39.94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57 68 208,'-1'-5'20394,"-4"-12"-19936,3 17-464,1 0 0,-1-1 0,0 1-1,0 0 1,0 0 0,0 0 0,1 1 0,-1-1-1,0 0 1,0 1 0,0-1 0,1 1-1,-1-1 1,0 1 0,1 0 0,-1 0-1,0 0 1,1 0 0,-1 0 0,1 0 0,0 0-1,-1 1 1,1-1 0,0 0 0,0 1-1,0-1 1,0 1 0,0-1 0,0 1 0,0-1-1,0 1 1,1 0 0,-1 0 0,0-1-1,1 1 1,0 0 0,-1 0 0,1 0 0,0-1-1,0 1 1,0 0 0,0 0 0,0 0-1,1 2 1,-1-3-26,1 0 0,-1 0 0,1 0-1,-1 0 1,1 0 0,0-1 0,-1 1 0,1 0 0,0 0-1,0 0 1,-1 0 0,1-1 0,0 1 0,0 0 0,0-1-1,0 1 1,0-1 0,0 1 0,0-1 0,0 0-1,0 1 1,0-1 0,2 1 0,37 8-762,-22-5 186,-17-4 590,0 0 1,-1 0-1,1 1 1,0-1-1,-1 0 1,1 0-1,0 1 1,0-1-1,-1 0 1,1 1-1,-1-1 1,1 0-1,0 1 1,-1-1-1,1 1 1,-1-1-1,1 1 0,-1 0 1,1-1-1,-1 1 1,1-1-1,-1 1 1,0 0-1,1-1 1,-1 1-1,0 0 1,0-1-1,1 1 1,-1 0-1,0 0 1,0-1-1,0 1 1,0 0-1,0 0 1,0-1-1,0 1 1,0 0-1,0 0 1,0-1-1,-1 1 0,1 0 1,0-1-1,0 1 1,-1 0-1,1-1 1,0 1-1,-1 0 1,1-1-1,-1 1 1,1 0-1,-1-1 1,1 1-1,-1-1 1,1 1-1,-1-1 1,-1 1-1,-33 24 299,28-22-612,-15 5 962,6-5-4855</inkml:trace>
  <inkml:trace contextRef="#ctx0" brushRef="#br0" timeOffset="406.78">189 132 8740,'0'0'7081,"19"23"-6193,-18-22-846,0-1 1,1 0-1,-1 0 1,1 0-1,-1 0 0,0 0 1,1 0-1,-1 0 0,1 0 1,-1-1-1,0 1 1,1-1-1,-1 1 0,0-1 1,0 1-1,1-1 1,-1 0-1,0 1 0,0-1 1,0 0-1,0 0 0,0 0 1,0 0-1,0 0 1,0 0-1,0 0 0,0 0 1,0-1-1,-1 1 0,1 0 1,-1 0-1,1-1 1,-1 1-1,1 0 0,-1-1 1,0 1-1,1 0 1,-1-1-1,0 1 0,0-1 1,0 1-1,0 0 0,0-1 1,0 1-1,-1-1 1,1 1-1,0 0 0,-1-1 1,1 1-1,-1 0 1,0-1-1,0 0 0,-10-6-1084,2 12-7184,6 1 908</inkml:trace>
  <inkml:trace contextRef="#ctx0" brushRef="#br0" timeOffset="742.81">292 130 6883,'0'0'8073,"0"11"-7320,-1 7-562,0-12-119,0 0 0,1-1-1,0 1 1,0 0 0,0 0 0,1 0-1,2 11 1,-3-17-79,0 1-1,0-1 1,1 1-1,-1-1 1,0 1-1,0-1 0,1 1 1,-1-1-1,0 1 1,1-1-1,-1 1 1,0-1-1,1 1 1,-1-1-1,1 0 1,-1 1-1,1-1 0,-1 1 1,1-1-1,-1 0 1,1 0-1,-1 1 1,1-1-1,-1 0 1,1 0-1,0 0 1,-1 0-1,1 0 1,-1 0-1,1 0 0,0 0 1,-1 0-1,1 0 1,-1 0-1,1 0 1,-1 0-1,1 0 1,0 0-1,-1 0 1,1-1-1,-1 1 0,1 0 1,-1-1-1,1 1 1,-1 0-1,1-1 1,-1 1-1,1 0 1,-1-1-1,0 1 1,1-1-1,-1 1 1,1-1-1,-1 0 0,24-23-404,-23 23 404,0 0-1,-1 1 1,1-1-1,-1 0 1,1 1-1,0-1 1,0 0-1,-1 1 1,1-1-1,0 1 1,0-1-1,0 1 1,0-1-1,0 1 1,-1 0-1,1-1 1,0 1-1,0 0 1,0 0-1,0 0 1,0 0-1,0-1 1,0 1-1,0 1 1,0-1-1,1 0 1,24 13-922,-23-11 559,0 0 0,0 0 1,1 0-1,-1 0 0,0-1 1,1 1-1,-1-1 0,1 0 1,5 1-1,5-2-2988,-2 0-1406</inkml:trace>
  <inkml:trace contextRef="#ctx0" brushRef="#br0" timeOffset="1128.57">491 182 4370,'0'0'8988,"-10"-4"-8177,-28-12-427,37 16-372,1 0 1,-1 0-1,0 0 0,0 0 0,1 0 0,-1 0 0,0 0 0,0 0 1,1 1-1,-1-1 0,0 0 0,1 0 0,-1 1 0,0-1 0,0 0 0,1 1 1,-1-1-1,1 0 0,-1 1 0,0-1 0,1 1 0,-1-1 0,1 1 1,-1 0-1,1-1 0,-1 1 0,1-1 0,0 1 0,-1 0 0,1-1 1,0 1-1,-1 0 0,1 0 0,0-1 0,0 1 0,0 0 0,0 0 0,0-1 1,0 1-1,0 0 0,0 0 0,0 0 0,1 31 51,0-31-110,-1 0 0,1 0 0,0 0 0,0 1 0,-1-1 0,1 0 0,0 0 1,0-1-1,0 1 0,0 0 0,0 0 0,1 0 0,-1-1 0,0 1 0,0 0 1,0-1-1,1 1 0,-1-1 0,0 0 0,0 1 0,1-1 0,-1 0 0,0 0 0,1 0 1,-1 0-1,0 0 0,1 0 0,-1 0 0,0 0 0,1-1 0,1 0 0,1 1-131,1-1 0,-1 0 0,0 0 0,0-1 0,0 1 0,0-1 0,0 0 0,6-4 0,-4 0 148,0 0 1,0 0-1,-1-1 1,0 0-1,0 0 1,-1 0-1,0-1 1,0 1-1,0-1 1,-1 0-1,3-12 1,-4 14 198,-1 0 1,0 0-1,0 1 1,0-1-1,-1 0 1,1 0-1,-1 0 0,-1 0 1,1 0-1,-1 0 1,0 0-1,-1 0 1,1 0-1,-1 0 0,0 1 1,-6-11-1,8 16-107,0-1 1,0 1-1,0 0 0,0 0 0,0-1 0,0 1 0,0 0 1,-1 0-1,1 0 0,0-1 0,0 1 0,0 0 0,0 0 0,0 0 1,-1-1-1,1 1 0,0 0 0,0 0 0,0 0 0,-1 0 0,1-1 1,0 1-1,0 0 0,-1 0 0,1 0 0,0 0 0,0 0 1,0 0-1,-1 0 0,1 0 0,0 0 0,0 0 0,-1 0 0,1 0 1,0 0-1,-1 0 0,1 0 0,0 0 0,0 0 0,0 0 0,-1 0 1,1 0-1,0 0 0,-5 14 521,4 25-1062,1-35 716,0 15-253,0 1 0,2-1 0,7 34 0,6-5-3575,-9-34 94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26:49.95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93 22 8084,'0'0'6123,"-7"-5"968,-21-10-6827,26 14-262,0 1 1,1 0-1,-1 0 1,0 0 0,1 0-1,-1 0 1,1 0-1,-1 0 1,0 1-1,1-1 1,-1 1-1,1-1 1,-1 1-1,1-1 1,-1 1-1,1 0 1,-1 0-1,1 0 1,0 0-1,-1 0 1,1 0-1,0 0 1,0 0-1,0 0 1,0 1 0,0-1-1,-2 3 1,2-1-8,1-1 0,-1 0 0,1 1 1,-1-1-1,1 1 0,0-1 0,0 1 1,0-1-1,0 0 0,1 1 0,-1-1 1,0 1-1,1-1 0,0 0 1,0 1-1,-1-1 0,2 0 0,-1 0 1,2 4-1,4 3-173,0-1 0,0 0-1,1 0 1,0 0 0,1-1 0,0 0 0,0-1 0,11 6-1,-20-12 178,0 0 0,0 0 0,1 0-1,-1 1 1,0-1 0,0 0-1,0 0 1,1 0 0,-1 0-1,0 0 1,0 0 0,0 0 0,1 0-1,-1 0 1,0 1 0,0-1-1,0 0 1,0 0 0,1 0-1,-1 0 1,0 1 0,0-1 0,0 0-1,0 0 1,0 0 0,0 1-1,0-1 1,0 0 0,1 0-1,-1 0 1,0 1 0,0-1 0,0 0-1,0 0 1,0 0 0,0 1-1,0-1 1,0 0 0,0 0-1,0 1 1,-1-1 0,1 0 0,0 0-1,0 0 1,0 1 0,0-1-1,0 0 1,0 0 0,0 1-1,-14 4 178,-16-1 511,30-4-723,-47-4 1201,29-6-1940,17 10 632,1-1-1,0 0 1,0 1-1,0-1 1,0 0-1,0 1 1,0-1-1,0 0 0,0 1 1,0-1-1,0 0 1,0 1-1,0-1 1,0 1-1,1-1 1,-1 0-1,0 1 1,1-1-1,-1 1 0,0-1 1,1 0-1,-1 1 1,0-1-1,1 1 1,-1-1-1,1 1 1,-1 0-1,1-1 1,-1 1-1,1-1 0,0 1 1,10-7-2877,3 2-1505</inkml:trace>
  <inkml:trace contextRef="#ctx0" brushRef="#br0" timeOffset="670.27">249 95 4162,'0'0'12507,"-5"0"-9556,-22 3-2106,-12 21 331,37-23-1146,0 1-1,0-1 0,1 1 1,-1 0-1,0-1 1,1 1-1,-1 0 0,1 0 1,0 0-1,0 0 1,0 0-1,0 0 0,0 1 1,0-1-1,0 0 0,0 5 1,3-7-168,0 0 1,0 0-1,-1-1 1,1 1-1,0 0 1,0-1-1,0 1 1,0-1-1,0 0 1,0 1-1,-1-1 1,3-1-1,9-10-319,-13 11 456,1 0 1,-1 0 0,1 1 0,0-1 0,-1 0 0,1 0 0,0 0 0,-1 0 0,1 1 0,0-1 0,0 0 0,0 1 0,0-1-1,0 1 1,0-1 0,0 1 0,0-1 0,0 1 0,0 0 0,0-1 0,0 1 0,0 0 0,0 0 0,0 0 0,0 0 0,0 0-1,0 0 1,0 0 0,0 0 0,0 0 0,1 1 0,-1-1 0,0 0 0,0 1 0,0-1 0,0 0 0,0 1 0,-1 0 0,1-1-1,0 1 1,0-1 0,0 1 0,0 0 0,-1 0 0,1-1 0,0 1 0,0 1 0,1 0-3,-1 0 0,1 0 1,-1 0-1,1 0 0,0-1 1,0 1-1,0-1 0,0 1 1,0-1-1,0 0 0,1 1 1,-1-1-1,0 0 0,0-1 1,1 1-1,-1 0 0,1-1 1,-1 1-1,1-1 0,-1 0 1,1 0-1,-1 0 0,1 0 1,-1 0-1,1 0 0,-1-1 1,1 1-1,-1-1 0,0 0 1,1 0-1,-1 0 0,0 0 1,0 0-1,3-1 0,-2-1-20,1 0-1,-1 0 0,1 0 0,-1-1 1,0 1-1,0-1 0,-1 0 1,1 1-1,-1-1 0,0 0 0,0-1 1,0 1-1,0 0 0,-1-1 1,0 1-1,0 0 0,1-9 1,-2 12 30,1-6 46,0 0 0,-1-1 0,1 1 0,-2-1 0,1 1 0,-4-14 0,-2 61 670,5-29-847,0 53 1152,1-61-1193,0-1 1,0 1-1,0 0 1,1-1-1,-1 1 1,1 0 0,0-1-1,0 1 1,0-1-1,0 1 1,0-1 0,0 0-1,1 1 1,-1-1-1,1 0 1,-1 0 0,1 0-1,0 0 1,3 2-1,-1-2-2539</inkml:trace>
  <inkml:trace contextRef="#ctx0" brushRef="#br0" timeOffset="951.72">272 90 10165,'0'0'9297,"-6"-1"-9110,95-5 286,5 2-210,-87 3-512,20-6 229,-14-5-5065,-10 6-117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26:47.68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136 36 10453,'0'0'7403,"-5"-2"-6792,3 1-506,-1 0 0,1-1-1,-1 1 1,0 1 0,1-1-1,-1 0 1,0 0 0,0 1-1,0 0 1,0 0 0,1 0 0,-1 0-1,0 0 1,-4 1 0,6-1-74,-1 1 1,0 0-1,1 0 0,0 0 1,-1 0-1,1 0 1,0 0-1,-1 0 1,1 0-1,0 0 0,0 1 1,0-1-1,0 1 1,0-1-1,0 0 0,0 1 1,1 0-1,-1-1 1,0 1-1,1-1 1,-1 1-1,1 0 0,0-1 1,0 1-1,-1 0 1,1-1-1,0 1 0,0 0 1,1 2-1,-1-3-34,0 0 0,0 0 0,0 0 0,0-1 0,1 1 0,-1 0 0,0 0 0,0-1 0,0 1 0,1 0-1,-1-1 1,0 1 0,1 0 0,-1 0 0,1-1 0,-1 1 0,1-1 0,-1 1 0,1-1 0,0 1 0,-1-1 0,1 1 0,-1-1-1,1 1 1,0-1 0,1 1 0,24 5-274,-24-6 259,1 0 0,0 1 0,0-1 0,-1 1 0,1-1 0,0 1 0,-1 0-1,1 0 1,-1 0 0,1 0 0,-1 1 0,0-1 0,3 3 0,-46 10 247,7-6-103,-28 3-2976</inkml:trace>
  <inkml:trace contextRef="#ctx0" brushRef="#br0" timeOffset="492.39">212 52 6131,'0'0'10984,"-3"9"-8388,-11 30-2018,9-17-385,5-22-194,1 0-1,-1 1 0,0-1 1,0 0-1,0 0 0,0 1 1,0-1-1,0 0 1,0 0-1,0 1 0,1-1 1,-1 0-1,0 0 0,0 1 1,0-1-1,0 0 1,1 0-1,-1 0 0,0 0 1,0 1-1,1-1 0,-1 0 1,0 0-1,0 0 1,1 0-1,-1 0 0,0 0 1,0 0-1,1 1 0,-1-1 1,0 0-1,1 0 0,-1 0 1,0 0-1,1 0 1,1-1-45,0 0 0,0 0 0,0 1 1,0-1-1,0-1 0,0 1 0,0 0 0,-1 0 1,1-1-1,0 1 0,-1-1 0,1 1 1,-1-1-1,2-2 0,1-1-137,0 0-1,-1 0 1,0 0 0,0-1 0,0 1-1,0-1 1,-1 0 0,0 0-1,1-7 1,-3 13 151,0 42 777,0-32-256,0 3 9,0-1-7067</inkml:trace>
  <inkml:trace contextRef="#ctx0" brushRef="#br0" timeOffset="1108.38">219 13 4370,'0'0'12331,"-1"9"-11451,0-2-779,0-1 92,0 1 1,1-1-1,0 1 0,0-1 1,0 1-1,2 7 1,-2-12-161,1 0 1,-1-1-1,1 1 1,0-1-1,-1 1 0,1 0 1,0-1-1,0 1 1,0-1-1,0 0 1,0 1-1,0-1 1,0 0-1,1 0 1,-1 0-1,0 0 1,1 0-1,-1 0 0,1 0 1,-1 0-1,1 0 1,0-1-1,-1 1 1,1 0-1,0-1 1,-1 0-1,1 1 1,0-1-1,-1 0 1,1 0-1,0 0 0,1 0 1,-1 0-48,0 0-1,0 0 1,0 0 0,0 0-1,0 0 1,-1 0 0,1-1 0,0 1-1,0-1 1,0 1 0,-1-1-1,1 1 1,0-1 0,-1 0 0,1 0-1,-1 0 1,1 0 0,-1 0-1,1-1 1,-1 1 0,1 0 0,-1 0-1,0-1 1,0 1 0,0-1-1,0 1 1,0-1 0,0 0 0,0 1-1,-1-1 1,2-2 0,6-12-2386,-8 15 1947,1 1 0,-1-1 0,1 0 1,-1 1-1,1-1 0,-1 1 1,1-1-1,-1 1 0,1-1 1,0 1-1,-1-1 0,1 1 1,0 0-1,0-1 0,-1 1 0,1 0 1,0-1-1,-1 1 0,1 0 1,1 0-1,17 3-72,19 16 9630,-32-15-7741,-5-4-1266,0 1 0,0-1-1,0 1 1,0-1 0,1 0 0,-1 0-1,0 1 1,0-1 0,0 0 0,0 0 0,1 0-1,-1 0 1,0 0 0,0 0 0,0 0-1,1-1 1,-1 1 0,0 0 0,0-1-1,0 1 1,0-1 0,0 1 0,0-1-1,0 1 1,0-1 0,0 0 0,0 0-1,0 1 1,0-1 0,0 0 0,0-1 0,27-39-70,-6 9 137,-21 32-124,1-1 1,-1 1-1,1-1 1,-1 1-1,1 0 1,-1 0-1,1 0 1,-1 0-1,1 0 1,-1 0-1,1 0 1,-1 0-1,1 0 1,0 1 0,-1-1-1,1 0 1,-1 1-1,0 0 1,1-1-1,-1 1 1,1 0-1,-1 0 1,0 0-1,2 1 1,20 8-1657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26:46.48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76 72 3153,'0'0'5771,"0"-2"-5920,-5-13 10468,2 12-9671,2 2-621,-1 1-1,1-1 0,-1 1 0,1 0 1,-1 0-1,1 0 0,-1 0 0,1 0 1,-1 0-1,1 0 0,-1 0 1,1 0-1,-1 1 0,1-1 0,-1 1 1,1-1-1,0 1 0,-1 0 0,1-1 1,0 1-1,-1 0 0,1 0 0,0 0 1,0 0-1,0 0 0,0 0 0,0 0 1,0 0-1,0 0 0,0 1 0,0-1 1,1 0-1,-1 1 0,0-1 1,1 1-1,-1-1 0,1 0 0,0 1 1,-1-1-1,1 1 0,0-1 0,0 1 1,0-1-1,0 1 0,0-1 0,0 1 1,0-1-1,1 1 0,-1-1 0,1 2 1,1 0-43,0 0 1,0-1 0,0 1 0,0-1 0,1 0 0,-1 0 0,1 1-1,-1-2 1,1 1 0,0 0 0,0-1 0,-1 1 0,1-1-1,0 0 1,1 0 0,-1 0 0,4 1 0,15 7-273,-22-9 289,0 0 0,0 0 0,0 0 0,0 1 0,0-1 0,0 0 0,1 1 0,-1-1 0,0 0-1,0 0 1,0 1 0,0-1 0,0 0 0,0 0 0,0 1 0,0-1 0,0 0 0,0 1 0,0-1-1,0 0 1,-1 0 0,1 1 0,0-1 0,0 0 0,0 0 0,0 1 0,0-1 0,0 0 0,-1 0-1,1 1 1,0-1 0,0 0 0,0 0 0,-1 0 0,1 0 0,0 1 0,0-1 0,-1 0 0,1 0-1,0 0 1,0 0 0,-1 0 0,1 0 0,0 1 0,0-1 0,-1 0 0,0 0 0,-11 6 115,5-3-152,-2 1-72,0-1-1,-1 0 0,1-1 0,-1 0 1,-15 2-1,33-13-8484,15-5 5609,-16 10 1088,11-8-1967</inkml:trace>
  <inkml:trace contextRef="#ctx0" brushRef="#br0" timeOffset="123.34">76 72 2625</inkml:trace>
  <inkml:trace contextRef="#ctx0" brushRef="#br0" timeOffset="490.19">76 72 2625,'51'4'3196,"-38"-8"7534,-19 4-6800,-1 8-5237,6-7 1308,0 0 1,1 0-1,-1-1 0,1 1 1,0 0-1,-1 0 0,1 0 1,0 0-1,0 0 0,-1 0 1,1 0-1,0 0 0,0 0 1,0 0-1,0 0 0,0 0 0,0 0 1,1 2-1,11-5-972,-8 0 816,-1 0 0,0 0 0,0 0 0,-1-1 1,1 0-1,0 1 0,-1-1 0,0 0 0,3-4 1,-5 8 167,0 0 0,-1 0 0,1 0 0,0 0 0,0 0 0,0 0 0,0 0 0,0 1 0,0-1 0,0 0 0,1 0 0,-1 0 0,0 0 0,0 0 0,1 0 0,-1 0 0,1 0 0,-1 0 0,1 0 0,-1 0 0,1 0 0,0 0 0,-1 0 0,1-1 1,0 1-1,0 0 0,0 0 0,0-1 0,0 1 0,-1-1 0,1 1 0,0-1 0,0 1 0,0-1 0,0 1 0,1-1 0,-1 0 0,0 1 0,0-1 0,0 0 0,2 0 0,0 1-73,-1-1-1,1 1 1,0-1-1,-1 0 1,1 0 0,0 0-1,-1 0 1,1 0-1,0 0 1,0-1 0,-1 1-1,1-1 1,-1 0-1,1 0 1,-1 0 0,1 0-1,-1 0 1,5-3-1,-4 0-145,0 1 0,1-1 0,-1 0 0,-1 0-1,1 0 1,-1 0 0,1 0 0,-1-1 0,0 1 0,1-8-1,3-28 2993,-6 58-2092,-1-2-907,5 43 443,-4-56-645,1-1 0,0 1 0,0 0 0,0-1 0,0 1 0,0-1 0,1 0 0,-1 1 0,1-1 0,-1 0 0,4 3 0,-2-3-3741</inkml:trace>
  <inkml:trace contextRef="#ctx0" brushRef="#br0" timeOffset="667.84">288 53 8468,'0'0'8564,"15"-49"-8596,0 47-64,2 2-320,-2 0-97,-6 10-799,0 5-1634,-9 6-2576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27:45.15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14 5 9556,'0'0'10274,"-2"-3"-9412,2 3-849,0 0 0,0 1 1,0-1-1,0 0 0,0 0 0,0 1 0,-1-1 0,1 0 1,0 0-1,0 1 0,0-1 0,0 0 0,0 0 0,-1 0 1,1 0-1,0 1 0,0-1 0,0 0 0,-1 0 0,1 0 1,0 0-1,0 0 0,0 1 0,-1-1 0,1 0 0,0 0 1,0 0-1,-1 0 0,1 0 0,0 0 0,0 0 0,-1 0 1,1 0-1,0 0 0,0 0 0,-1 0 0,1 0 0,0 0 1,0 0-1,0 0 0,-1 0 0,1-1 0,0 1 0,0 0 1,-1 0-1,1 0 0,0 0 0,0 0 0,0-1 0,-1 1 0,1 0 1,0 0-1,0 0 0,0 0 0,0-1 0,0 1 0,-1 0 1,1 0-1,0-1 0,0 1 0,0 0 0,0 0 0,0 0 1,0-1-1,0 1 0,0 0 0,0 0 0,0-1 0,0 1 1,0 32 915,1-21-732,1 0-1,0 0 1,1 0 0,0-1-1,6 13 1,-8-20-191,0-1-1,1 1 1,-1-1 0,1 0-1,-1 1 1,1-1 0,0 0 0,0 0-1,0-1 1,0 1 0,0 0-1,0 0 1,1-1 0,-1 0-1,0 1 1,1-1 0,-1 0 0,1 0-1,0 0 1,-1-1 0,1 1-1,0 0 1,-1-1 0,1 0-1,0 0 1,0 0 0,-1 0 0,1 0-1,0 0 1,-1-1 0,1 1-1,0-1 1,-1 0 0,1 0 0,0 0-1,-1 0 1,3-2 0,-1 1-15,0 0 1,-1-1-1,1 0 1,0 0-1,-1 0 1,0 0-1,0-1 1,0 1-1,0-1 0,-1 0 1,1 0-1,-1 0 1,0 0-1,0 0 1,0 0-1,-1 0 1,1-1-1,-1 1 1,0-1-1,0 1 1,0-7-1,-4 202 1717,2-189-1796,1 0 1,0-1 0,0 1 0,1-1 0,-1 1 0,0 0-1,0-1 1,1 1 0,-1-1 0,1 1 0,-1-1 0,1 1-1,0-1 1,0 1 0,0-1 0,-1 1 0,1-1 0,0 0-1,1 0 1,-1 0 0,0 1 0,0-1 0,0 0-1,2 1 1,-1-2-423,0 1-1,0 0 1,-1-1-1,1 0 1,0 1-1,0-1 1,0 0-1,0 0 1,0 0 0,-1 0-1,1 0 1,0 0-1,0-1 1,2 0-1,13-6-8453</inkml:trace>
  <inkml:trace contextRef="#ctx0" brushRef="#br0" timeOffset="438.12">284 42 5795,'0'0'16071,"-4"1"-15540,3 0-500,0-1 1,0 0-1,-1 1 0,1-1 1,0 1-1,0-1 0,0 1 0,0 0 1,0-1-1,0 1 0,0 0 1,0 0-1,1 0 0,-1-1 1,0 1-1,0 0 0,1 0 1,-1 0-1,0 0 0,1 1 1,-1-1-1,1 0 0,0 0 0,-1 0 1,1 2-1,-1 0 3,1 0-1,0 0 0,1 0 1,-1-1-1,0 1 1,1 0-1,-1-1 1,1 1-1,0 0 1,0-1-1,2 5 0,-1-3-25,0 0 0,1 0 0,-1-1-1,1 1 1,0 0 0,-1-1 0,2 0 0,-1 0-1,0 0 1,1 0 0,-1 0 0,1-1-1,0 1 1,0-1 0,0 0 0,0 0-1,4 1 1,-6-3-21,1 1 0,-1-1-1,1 1 1,-1-1 0,0 0-1,1 0 1,-1 0 0,1 0 0,-1 0-1,1-1 1,-1 1 0,0-1-1,1 0 1,-1 1 0,0-1 0,0 0-1,1 0 1,-1-1 0,0 1-1,0 0 1,0-1 0,0 1 0,-1-1-1,1 0 1,0 1 0,-1-1-1,3-4 1,-1 1 10,0-1-1,-1 1 1,0-1-1,0 0 1,-1 0-1,0 0 0,0 0 1,0 0-1,0 0 1,-1-9-1,4 71 21,-1-28 19,-2-1 0,-2 54-1,1-75-4,-1-1 0,0 0 0,1 1 0,-2-1 0,1 0 0,-1 0 0,0 0 0,0 0 0,0 0 0,0 0 0,-1 0 0,0-1 0,0 1 0,0-1 0,-1 0 0,0 0 0,1 0 0,-1-1 0,0 1 0,-1-1 0,-4 3 0,8-5-34,0 0-1,0 0 0,0 0 1,0-1-1,0 1 1,-1 0-1,1-1 1,0 1-1,0-1 1,0 0-1,-1 1 0,1-1 1,0 0-1,-1 1 1,1-1-1,0 0 1,-1 0-1,1 0 1,0 0-1,-1-1 0,1 1 1,0 0-1,-1-1 1,1 1-1,0 0 1,0-1-1,-1 1 1,1-1-1,0 0 0,0 1 1,0-1-1,0 0 1,0 0-1,0 0 1,0 0-1,0 0 1,0 0-1,0 0 0,1 0 1,-1 0-1,-1-2 1,-4-24-2761,5-3-4410,1 9-3268</inkml:trace>
  <inkml:trace contextRef="#ctx0" brushRef="#br0" timeOffset="1034.87">593 76 10293,'0'0'10410,"-2"7"-9701,0 0-560,0 1 0,1-1-1,0 1 1,0-1-1,1 1 1,0 0-1,1 7 1,-1-13-134,0 0 1,1 0-1,-1 0 1,1 1-1,-1-1 1,1 0-1,0 0 0,-1 0 1,1 0-1,0 0 1,0-1-1,1 1 1,-1 0-1,0 0 1,1-1-1,-1 1 0,1-1 1,-1 1-1,1-1 1,0 1-1,-1-1 1,1 0-1,0 0 0,0 0 1,0 0-1,0 0 1,0-1-1,0 1 1,0 0-1,0-1 0,1 0 1,-1 1-1,0-1 1,4 0-1,-4 0-23,1-1 1,0 1-1,-1-1 0,1 1 0,-1-1 0,1 0 1,-1 0-1,1 0 0,-1 0 0,1-1 1,-1 1-1,0-1 0,0 1 0,0-1 0,0 0 1,0 0-1,0 0 0,0 0 0,-1 0 0,1 0 1,-1 0-1,1 0 0,-1-1 0,0 1 0,2-6 1,0 0 51,0-1 1,-1 0-1,0 1 1,0-1-1,-1 0 1,1-17 0,-2 25 96,5 40-66,-4-18-18,2 9-10,-4 51-1,1-74 8,-1-1-1,0 1 1,0 0-1,-1 0 0,0-1 1,0 1-1,0-1 1,-1 0-1,0 0 1,0 0-1,-1 0 1,0 0-1,-5 6 1,9-11-65,0-1 0,-1 1 1,1-1-1,0 0 0,0 1 1,0-1-1,-1 0 0,1 0 0,0 1 1,0-1-1,-1 0 0,1 1 1,0-1-1,-1 0 0,1 0 0,0 0 1,-1 1-1,1-1 0,0 0 1,-1 0-1,1 0 0,0 0 0,-1 0 1,1 0-1,0 0 0,-1 1 1,1-1-1,-1 0 0,1 0 0,0 0 1,-1-1-1,1 1 0,0 0 1,-1 0-1,1 0 0,-1 0 1,1 0-1,-1-1 0,0-15-1725,9-23-3407,6 6-209</inkml:trace>
  <inkml:trace contextRef="#ctx0" brushRef="#br0" timeOffset="1459.42">793 66 5410,'0'0'14540,"2"7"-13536,0 0-835,0-1 1,1 1 0,0-1 0,0 0 0,6 9 0,-8-14-159,-1 0 1,1 0-1,-1 0 1,1 0-1,0 0 0,0 0 1,0 0-1,-1 0 0,1-1 1,0 1-1,0 0 1,0 0-1,0-1 0,0 1 1,0-1-1,1 1 1,-1-1-1,0 1 0,0-1 1,0 0-1,0 1 1,1-1-1,-1 0 0,0 0 1,0 0-1,0 0 0,1 0 1,-1 0-1,0 0 1,0-1-1,0 1 0,1 0 1,-1-1-1,0 1 1,0-1-1,0 1 0,0-1 1,0 1-1,0-1 1,0 0-1,0 0 0,0 1 1,0-1-1,0 0 0,0 0 1,-1 0-1,2-1 1,26-60 540,-27 65-492,1-1 0,-1 0-1,0 1 1,0-1 0,0 1 0,0 0 0,0-1 0,0 1 0,-1 0-1,1-1 1,-1 1 0,0 3 0,0-5-19,7 39-3,-2 0 1,-2 1-1,-1-1 1,-6 60-1,-8-56-9,12-43-25,0 0 0,-1 1 1,1-1-1,-1 0 0,1 1 0,-1-1 1,1 0-1,-1 0 0,0 1 1,0-1-1,0 0 0,0 0 1,1 0-1,-1 0 0,0 0 1,-1 0-1,1 0 0,0-1 1,0 1-1,0 0 0,0 0 1,-1-1-1,1 1 0,0-1 1,-1 1-1,1-1 0,-2 0 0,2-4 12,0 0-1,0 0 0,0 0 0,0 0 0,1 0 0,0 0 0,0 0 1,0-1-1,1-4 0,-1 3 15,1-9-18,0 0 0,1 0 0,0 0 0,2 0 0,-1 1-1,2-1 1,7-16 0,7-9-1024,27-42 1,-11 20-3187,-15 23-2165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27:43.73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18 46 10165,'0'0'10127,"1"-6"-9516,3-12-295,-2 21 161,-3 36 510,1-11-670,0-11-163,-1 1 0,0 0-1,-1-1 1,-1 1 0,-11 32 0,12-73 412,5-21-561,0 30-16,1 0-1,1 1 1,0-1 0,13-23 0,-17 34 8,1 0 0,0 0 0,0 1 0,0-1 0,0 0 0,0 1 0,0-1 0,1 1 0,0 0 0,-1 0 0,1 0 0,0 0 0,0 0 0,0 1 0,0-1 0,0 1 0,0 0 0,1 0 0,-1 0 0,0 0 1,0 0-1,1 1 0,-1 0 0,1-1 0,-1 1 0,5 1 0,-6 0 1,-1-1 0,1 1 1,0 0-1,-1 0 0,1 0 0,-1 0 1,1 0-1,-1 0 0,0 1 1,0-1-1,1 0 0,-1 1 0,0-1 1,0 0-1,0 1 0,0 0 0,-1-1 1,1 1-1,0-1 0,-1 1 0,1 0 1,-1 0-1,1-1 0,-1 4 1,8 50 53,-8-43-19,3 97 232,-1-125-299,1 0 0,0 0 0,1 0 0,1 0 0,0 1 0,1 0 0,1 0 0,0 0 0,1 1 0,13-18 0,-19 29 28,-1 1 0,1-1 1,0 1-1,0 0 0,0-1 0,0 1 0,0 0 1,1 1-1,-1-1 0,0 0 0,1 1 0,0-1 0,-1 1 1,1 0-1,0 0 0,-1 0 0,1 0 0,4-1 0,-5 3 20,0-1-1,0 1 0,-1 0 0,1-1 0,0 1 1,0 0-1,-1 0 0,1 0 0,-1 0 0,1 0 1,-1 1-1,1-1 0,-1 0 0,0 1 0,0-1 1,0 1-1,0-1 0,0 1 0,0-1 0,0 1 1,0 0-1,0 0 0,-1-1 0,1 1 0,-1 0 1,1 0-1,-1 0 0,0 3 0,6 26 146,-1 1 0,-2 0-1,-2 57 1,-1-66-650</inkml:trace>
  <inkml:trace contextRef="#ctx0" brushRef="#br0" timeOffset="576.34">474 86 12950,'0'0'9671,"5"8"-8887,1 5-412,-1 1-1,0 0 1,0 0-1,-2 0 1,0 0-1,0 1 0,-1-1 1,-1 16-1,-1-45-391,1 0 0,0 0 1,1 0-1,1 0 0,0 0 0,1 0 0,0 1 0,1 0 0,1 0 0,1 0 0,-1 1 0,17-24 0,-21 35 15,-1 0 0,0 0 0,1 1 0,0-1 0,-1 0 0,1 1 0,0-1 0,0 1 0,0 0 0,0-1 0,0 1 0,0 0 0,0 0 0,1 0 0,-1 1 0,0-1 0,0 0 0,1 1 0,-1-1 0,0 1 0,1 0 0,-1 0 0,1 0 0,-1 0 0,0 0 0,1 1 0,-1-1 0,0 1 0,4 1 0,-3 0 5,1 0 0,-1 0 0,0 0-1,-1 1 1,1-1 0,0 1 0,-1 0-1,1 0 1,-1 0 0,0 0-1,0 0 1,0 1 0,0-1 0,-1 1-1,1-1 1,-1 1 0,1 4 0,0-1 8,0 1 0,0-1 0,-1 0 1,0 1-1,-1-1 0,1 1 0,-1-1 0,-1 1 1,1-1-1,-2 1 0,1-1 0,-5 15 0,17-46-1240,14-25-401,-23 47 1454,-1 0 1,1 0-1,0 0 0,-1 0 1,1 0-1,0 1 1,0-1-1,0 1 0,1-1 1,-1 1-1,0 0 1,0 0-1,1 0 0,-1 0 1,1 0-1,-1 1 1,1-1-1,-1 1 0,1-1 1,2 1-1,-4 0 143,-1 1 1,1-1-1,-1 1 1,1-1-1,-1 1 0,1-1 1,-1 1-1,0-1 0,1 1 1,-1-1-1,0 1 1,1 0-1,-1-1 0,0 1 1,0-1-1,1 1 0,-1 0 1,0-1-1,0 1 1,0 0-1,0-1 0,0 1 1,0 0-1,0-1 0,0 2 1,0 25-1940,-1-22 47,1 7-2471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27:42.21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210 302 4018,'0'0'11416,"-5"-6"-10221,4 4-1101,-1 0 0,0 0-1,0 0 1,0 0 0,0 0 0,0 0 0,0 0 0,-1 1 0,1-1-1,0 1 1,-1 0 0,1 0 0,-1 0 0,0 0 0,1 0-1,-1 0 1,0 1 0,1-1 0,-1 1 0,0 0 0,0 0 0,0 0-1,1 0 1,-1 0 0,0 0 0,0 1 0,1 0 0,-1-1 0,0 1-1,1 0 1,-1 0 0,1 0 0,-5 3 0,0 0-27,-1 0-1,0 0 1,1 1 0,0 0 0,0 0 0,1 1-1,-1 0 1,1 0 0,0 1 0,1-1 0,0 1-1,0 0 1,0 1 0,1-1 0,0 1 0,0 0 0,1 0-1,0 0 1,1 1 0,-1-1 0,2 0 0,-2 13-1,3-20-64,1 0-1,-1 0 0,1 0 1,-1 0-1,1 0 0,0 0 0,-1 0 1,1 0-1,0 0 0,0-1 0,-1 1 1,1 0-1,0 0 0,0-1 0,0 1 1,0-1-1,0 1 0,0-1 1,0 1-1,0-1 0,0 0 0,1 1 1,-1-1-1,0 0 0,0 0 0,0 0 1,0 0-1,0 0 0,0 0 0,3 0 1,36-2 22,-32 0-106,-1 0-1,0 0 0,0-1 1,0 0-1,0 0 0,-1-1 0,1 0 1,-1 0-1,0 0 0,0-1 0,0 0 1,-1 0-1,1-1 0,-1 1 1,-1-1-1,1 0 0,-1 0 0,0-1 1,3-7-1,1 0-3,-2-1-1,1 1 1,-2-1 0,0 0 0,-1 0 0,-1-1-1,0 1 1,1-20 0,-3 8 166,1 16 133,-1 0 0,0 0 0,-1 0 1,-1-1-1,1 1 0,-2 0 0,0 0 0,0 0 1,-7-21-1,8 32 64,1 25 73,-2 84 828,5 123 5,-3-231-1260,0 1 0,0-1 1,0 1-1,1-1 0,-1 1 1,0 0-1,1-1 0,0 1 0,-1-1 1,1 0-1,0 1 0,-1-1 1,1 1-1,0-1 0,0 0 1,0 0-1,0 0 0,1 1 1,-1-1-1,0 0 0,0 0 0,1-1 1,-1 1-1,0 0 0,1 0 1,-1-1-1,1 1 0,1 0 1,4 0-1279,-1 0 1,1 0 0,-1-1 0,1 0 0,10-1 0,-12 1 151,21-3-5896</inkml:trace>
  <inkml:trace contextRef="#ctx0" brushRef="#br0" timeOffset="549.45">467 282 7796,'0'0'8966,"-12"-3"-7290,-42-10-580,51 12-1018,0 1 0,0 0-1,0 0 1,0 0 0,0 0-1,0 1 1,0-1 0,0 1 0,1 0-1,-1 0 1,0 0 0,0 0-1,1 0 1,-1 0 0,1 1-1,-1-1 1,1 1 0,0 0-1,-1 0 1,1 0 0,0 0 0,0 0-1,0 0 1,1 1 0,-1-1-1,0 1 1,1-1 0,0 1-1,-1-1 1,0 6 0,-1-2-27,0 1 0,1 0 0,0-1 0,0 1 0,1 0 0,0 1 0,0-1 0,1 0 0,-1 0 0,2 10 0,0-15-53,0 0 1,-1-1-1,1 1 0,0-1 1,0 1-1,0-1 1,0 1-1,0-1 1,0 0-1,1 1 1,-1-1-1,0 0 1,1 0-1,-1 0 1,1 0-1,-1 0 0,1 0 1,-1 0-1,1-1 1,0 1-1,-1 0 1,1-1-1,0 0 1,0 1-1,-1-1 1,1 0-1,0 0 0,0 0 1,-1 0-1,1 0 1,0 0-1,2-1 1,2 1-12,-1-1 1,1 0-1,0 0 1,-1 0 0,1-1-1,-1 0 1,1 0-1,8-5 1,-6 2-11,-1-1 0,1 0 0,-1-1 0,0 0 0,-1 0 0,1-1-1,-2 1 1,1-1 0,-1-1 0,0 1 0,-1-1 0,0 1 0,0-1 0,-1 0 0,4-17 0,-1-5 36,-2 0 1,-2-1 0,-1-45-1,-1 61-24,-4-29 97,4 42-28,-1 1-1,1-1 0,-1 1 1,0-1-1,1 1 0,-1 0 1,0-1-1,0 1 0,0 0 1,-1 0-1,1 0 0,-1 0 1,1 0-1,-1 0 0,-1-2 1,2 5-43,0-1 1,1 0 0,-1 1-1,0-1 1,1 1 0,-1-1-1,1 1 1,-1-1 0,0 1-1,1 0 1,-1-1 0,1 1-1,0-1 1,-1 1 0,1 0-1,0 0 1,-1-1 0,1 1-1,0 0 1,0 0 0,0-1 0,-1 1-1,1 0 1,0 0 0,0-1-1,0 1 1,0 0 0,1 1-1,-2 1 35,-9 46 121,3 0 1,2 1-1,1 67 0,4-112-159,0 0-1,0 1 1,1-1-1,-1 0 1,1 1-1,0-1 1,1 0-1,-1 0 1,1 0-1,0 0 1,0 0-1,1 0 1,-1 0-1,1-1 1,0 0-1,1 1 1,6 6-1,-5-7-18,0 0-1,0-1 0,1 0 0,0 0 1,-1-1-1,1 1 0,0-1 0,0 0 1,0-1-1,0 1 0,1-1 0,-1-1 1,0 1-1,12-1 0,-6 0-78,1-1 0,0 0 0,-1-1-1,14-4 1,-22 5-154,0 0 1,0 0-1,0-1 0,0 0 1,-1 0-1,1 0 1,5-4-1,-8 5-99,0-1-1,0 1 1,1 0-1,-1 0 1,0-1 0,0 1-1,0-1 1,-1 1 0,1-1-1,0 1 1,0-1 0,-1 0-1,1 1 1,-1-1 0,1 0-1,-1 1 1,0-1-1,0-2 1,-2-5-5119,-10 4-4011</inkml:trace>
</inkml: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Siraj</v>
    <v>2</v>
    <v>4</v>
    <v>5</v>
  </rv>
  <rv s="1">
    <v>0</v>
    <v>8</v>
    <v>9</v>
    <v>1</v>
  </rv>
</rvData>
</file>

<file path=xl/richData/rdrichvaluestructure.xml><?xml version="1.0" encoding="utf-8"?>
<rvStructures xmlns="http://schemas.microsoft.com/office/spreadsheetml/2017/richdata" count="2">
  <s t="_error">
    <k n="argument" t="s"/>
    <k n="errorType" t="i"/>
    <k n="iftab" t="i"/>
    <k n="subType" t="i"/>
  </s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9257C-567A-4462-84E7-062258322FF7}" name="data" displayName="data" ref="A1:Q501" totalsRowShown="0">
  <autoFilter ref="A1:Q501" xr:uid="{82E9257C-567A-4462-84E7-062258322FF7}"/>
  <tableColumns count="17">
    <tableColumn id="17" xr3:uid="{01B0FA03-8563-408C-BD72-1A8C1F48DE53}" name="Sr_No"/>
    <tableColumn id="1" xr3:uid="{1ABC000E-3AAA-4F08-82F1-09FF63CB9AE0}" name="Department"/>
    <tableColumn id="2" xr3:uid="{7B4DB4AC-4373-4964-8F48-D54E08E62943}" name="Gender"/>
    <tableColumn id="3" xr3:uid="{7C3ABA57-C4F7-49B5-AF6D-864E4978AB8E}" name="Marital Status"/>
    <tableColumn id="4" xr3:uid="{7AE02050-5CEE-4320-96DD-70A0BDD94267}" name="Education"/>
    <tableColumn id="5" xr3:uid="{97C4F80A-08C0-47B4-9097-154F2DD9C201}" name="Job Title"/>
    <tableColumn id="6" xr3:uid="{18C2D1CF-BF2B-4B6E-8C40-D01EA8FA2BAD}" name="Employment Status"/>
    <tableColumn id="7" xr3:uid="{19A557D8-3EF0-49A8-BDCB-D3F117BE9B61}" name="Not Contract">
      <calculatedColumnFormula>NOT(G2="Contract")</calculatedColumnFormula>
    </tableColumn>
    <tableColumn id="8" xr3:uid="{3CD16CE9-9C23-4D58-B79F-C8E20349D96D}" name="Location"/>
    <tableColumn id="9" xr3:uid="{D08B42B0-A10B-463F-A0FB-BABBA9B2A5C0}" name="Age"/>
    <tableColumn id="10" xr3:uid="{97D6EBCB-6569-4E7D-8505-59F7C97035F8}" name="Salary"/>
    <tableColumn id="11" xr3:uid="{17ACF410-9DFF-4BDB-8F51-DE8BCCBA8AF6}" name="Years of Experience"/>
    <tableColumn id="12" xr3:uid="{04FA1F6D-D56A-47A9-A7B9-5488B27FC3BE}" name="Years in Current Role"/>
    <tableColumn id="13" xr3:uid="{4D3EB30B-36EF-487D-8BDA-7CF6E9D0702A}" name="Number of Projects"/>
    <tableColumn id="14" xr3:uid="{828C4E38-B699-4CCF-9FF3-4ECCB6C66030}" name="Performance Rating"/>
    <tableColumn id="15" xr3:uid="{740CC42D-CFD6-4745-AE37-ADB3BC51E3C5}" name="Work Hours Per Week"/>
    <tableColumn id="16" xr3:uid="{3FB41DB7-5428-41AE-B17D-B0A0A913FED4}" name="Date of Join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anya.vishnoi@genpact.com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mailto:arpit.verma@tcs.com" TargetMode="External"/><Relationship Id="rId7" Type="http://schemas.openxmlformats.org/officeDocument/2006/relationships/hyperlink" Target="mailto:kumar.ak.95@pg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vishu.vaidwan@tcs.com" TargetMode="External"/><Relationship Id="rId1" Type="http://schemas.openxmlformats.org/officeDocument/2006/relationships/hyperlink" Target="mailto:Siraj.ahmad@acciojob.com" TargetMode="External"/><Relationship Id="rId6" Type="http://schemas.openxmlformats.org/officeDocument/2006/relationships/hyperlink" Target="mailto:Priyanshu.soabhagya@ahead.com" TargetMode="External"/><Relationship Id="rId11" Type="http://schemas.openxmlformats.org/officeDocument/2006/relationships/hyperlink" Target="mailto:Srinath.m@nestle.com" TargetMode="External"/><Relationship Id="rId5" Type="http://schemas.openxmlformats.org/officeDocument/2006/relationships/hyperlink" Target="mailto:babblu.kumar@ecl.com" TargetMode="External"/><Relationship Id="rId10" Type="http://schemas.openxmlformats.org/officeDocument/2006/relationships/hyperlink" Target="mailto:Bhatia.anuj@google.com" TargetMode="External"/><Relationship Id="rId4" Type="http://schemas.openxmlformats.org/officeDocument/2006/relationships/hyperlink" Target="mailto:arzoo.afsar4@gmail.com" TargetMode="External"/><Relationship Id="rId9" Type="http://schemas.openxmlformats.org/officeDocument/2006/relationships/hyperlink" Target="mailto:Abdul.rahman@aramco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6BE-E206-4209-9F3F-48143B5FCE9A}">
  <dimension ref="B2:P58"/>
  <sheetViews>
    <sheetView topLeftCell="A44" zoomScale="145" zoomScaleNormal="145" workbookViewId="0">
      <selection activeCell="G60" sqref="G60"/>
    </sheetView>
  </sheetViews>
  <sheetFormatPr defaultRowHeight="14.25"/>
  <cols>
    <col min="1" max="1" width="4" customWidth="1"/>
    <col min="2" max="2" width="13.1328125" customWidth="1"/>
    <col min="3" max="3" width="4.796875" customWidth="1"/>
    <col min="4" max="4" width="27.53125" customWidth="1"/>
  </cols>
  <sheetData>
    <row r="2" spans="2:15" ht="17.649999999999999">
      <c r="B2" t="s">
        <v>181</v>
      </c>
      <c r="D2" s="6" t="s">
        <v>189</v>
      </c>
    </row>
    <row r="3" spans="2:15">
      <c r="B3" t="s">
        <v>182</v>
      </c>
      <c r="D3" s="7"/>
      <c r="M3">
        <v>15</v>
      </c>
      <c r="N3">
        <v>0</v>
      </c>
      <c r="O3" t="e">
        <f>M3/N3</f>
        <v>#DIV/0!</v>
      </c>
    </row>
    <row r="4" spans="2:15">
      <c r="B4" t="s">
        <v>183</v>
      </c>
      <c r="D4" s="9" t="s">
        <v>190</v>
      </c>
    </row>
    <row r="5" spans="2:15">
      <c r="B5" t="s">
        <v>184</v>
      </c>
      <c r="D5" s="9" t="s">
        <v>191</v>
      </c>
    </row>
    <row r="6" spans="2:15">
      <c r="B6" t="s">
        <v>185</v>
      </c>
      <c r="D6" s="9" t="s">
        <v>192</v>
      </c>
    </row>
    <row r="7" spans="2:15">
      <c r="B7" t="s">
        <v>186</v>
      </c>
    </row>
    <row r="8" spans="2:15" ht="17.649999999999999">
      <c r="B8" t="s">
        <v>187</v>
      </c>
      <c r="D8" s="6" t="s">
        <v>193</v>
      </c>
    </row>
    <row r="9" spans="2:15">
      <c r="B9" t="s">
        <v>188</v>
      </c>
      <c r="D9" s="7"/>
    </row>
    <row r="10" spans="2:15">
      <c r="B10" t="s">
        <v>162</v>
      </c>
      <c r="D10" s="9" t="s">
        <v>194</v>
      </c>
    </row>
    <row r="11" spans="2:15">
      <c r="D11" s="9" t="s">
        <v>195</v>
      </c>
    </row>
    <row r="12" spans="2:15">
      <c r="D12" s="9" t="s">
        <v>196</v>
      </c>
    </row>
    <row r="14" spans="2:15" ht="17.649999999999999">
      <c r="D14" s="6" t="s">
        <v>197</v>
      </c>
    </row>
    <row r="15" spans="2:15">
      <c r="D15" s="7"/>
    </row>
    <row r="16" spans="2:15">
      <c r="D16" s="9" t="s">
        <v>198</v>
      </c>
      <c r="O16">
        <v>1</v>
      </c>
    </row>
    <row r="17" spans="4:16">
      <c r="D17" s="9" t="s">
        <v>199</v>
      </c>
      <c r="O17">
        <v>2</v>
      </c>
    </row>
    <row r="18" spans="4:16">
      <c r="D18" s="9" t="s">
        <v>200</v>
      </c>
      <c r="O18" t="s">
        <v>883</v>
      </c>
    </row>
    <row r="19" spans="4:16">
      <c r="O19" t="e" vm="1">
        <f>SUM(O16:O17,"Siraj")</f>
        <v>#VALUE!</v>
      </c>
    </row>
    <row r="20" spans="4:16" ht="17.649999999999999">
      <c r="D20" s="6" t="s">
        <v>201</v>
      </c>
    </row>
    <row r="21" spans="4:16">
      <c r="D21" s="7"/>
      <c r="O21">
        <v>5</v>
      </c>
      <c r="P21" t="e">
        <f>O21*#REF!</f>
        <v>#REF!</v>
      </c>
    </row>
    <row r="22" spans="4:16">
      <c r="D22" s="9" t="s">
        <v>202</v>
      </c>
    </row>
    <row r="23" spans="4:16">
      <c r="D23" s="9" t="s">
        <v>203</v>
      </c>
    </row>
    <row r="24" spans="4:16">
      <c r="D24" s="9" t="s">
        <v>204</v>
      </c>
    </row>
    <row r="26" spans="4:16" ht="17.649999999999999">
      <c r="D26" s="6" t="s">
        <v>205</v>
      </c>
    </row>
    <row r="27" spans="4:16">
      <c r="D27" s="7"/>
    </row>
    <row r="28" spans="4:16">
      <c r="D28" s="9" t="s">
        <v>206</v>
      </c>
      <c r="P28" t="e" cm="1">
        <f t="array" ref="P28">vloooo</f>
        <v>#NAME?</v>
      </c>
    </row>
    <row r="29" spans="4:16">
      <c r="D29" s="9" t="s">
        <v>207</v>
      </c>
      <c r="P29" t="e" cm="1">
        <f t="array" ref="P29">siraj</f>
        <v>#NAME?</v>
      </c>
    </row>
    <row r="30" spans="4:16">
      <c r="D30" s="9" t="s">
        <v>208</v>
      </c>
    </row>
    <row r="32" spans="4:16" ht="17.649999999999999">
      <c r="D32" s="6" t="s">
        <v>209</v>
      </c>
    </row>
    <row r="33" spans="4:16">
      <c r="D33" s="7"/>
    </row>
    <row r="34" spans="4:16">
      <c r="D34" s="9" t="s">
        <v>210</v>
      </c>
      <c r="P34">
        <v>1</v>
      </c>
    </row>
    <row r="35" spans="4:16">
      <c r="D35" s="9" t="s">
        <v>211</v>
      </c>
      <c r="P35">
        <v>2</v>
      </c>
    </row>
    <row r="36" spans="4:16">
      <c r="D36" s="9" t="s">
        <v>212</v>
      </c>
      <c r="P36">
        <v>3</v>
      </c>
    </row>
    <row r="37" spans="4:16">
      <c r="P37">
        <f>SUM(P34:P36)</f>
        <v>6</v>
      </c>
    </row>
    <row r="38" spans="4:16" ht="17.649999999999999">
      <c r="D38" s="6" t="s">
        <v>213</v>
      </c>
    </row>
    <row r="39" spans="4:16">
      <c r="D39" s="7"/>
    </row>
    <row r="40" spans="4:16">
      <c r="D40" s="9" t="s">
        <v>214</v>
      </c>
    </row>
    <row r="41" spans="4:16">
      <c r="D41" s="9" t="s">
        <v>215</v>
      </c>
      <c r="P41" t="e">
        <f>POWER(15,123456789456)</f>
        <v>#NUM!</v>
      </c>
    </row>
    <row r="42" spans="4:16">
      <c r="D42" s="9" t="s">
        <v>216</v>
      </c>
    </row>
    <row r="44" spans="4:16" ht="17.649999999999999">
      <c r="D44" s="6" t="s">
        <v>217</v>
      </c>
    </row>
    <row r="45" spans="4:16">
      <c r="D45" s="7" t="e" cm="1" vm="2">
        <f t="array" aca="1" ref="D45" ca="1">_xlfn.SEQUENCE(10)</f>
        <v>#VALUE!</v>
      </c>
    </row>
    <row r="46" spans="4:16">
      <c r="D46" s="9" t="s">
        <v>218</v>
      </c>
      <c r="P46" s="16" t="str" cm="1">
        <f t="array" ref="P46:P52">_xlfn.UNIQUE(data[Department])</f>
        <v>Customer Support</v>
      </c>
    </row>
    <row r="47" spans="4:16">
      <c r="D47" s="9" t="s">
        <v>219</v>
      </c>
      <c r="P47" t="str">
        <v>Sales</v>
      </c>
    </row>
    <row r="48" spans="4:16">
      <c r="D48" s="9" t="s">
        <v>220</v>
      </c>
      <c r="P48" t="str">
        <v>Finance</v>
      </c>
    </row>
    <row r="49" spans="4:16">
      <c r="P49" t="str">
        <v>Marketing</v>
      </c>
    </row>
    <row r="50" spans="4:16" ht="17.649999999999999">
      <c r="D50" s="6" t="s">
        <v>221</v>
      </c>
      <c r="P50" t="str">
        <v>Engineering</v>
      </c>
    </row>
    <row r="51" spans="4:16">
      <c r="D51" s="7"/>
      <c r="P51" t="str">
        <v>IT</v>
      </c>
    </row>
    <row r="52" spans="4:16">
      <c r="D52" s="9" t="s">
        <v>222</v>
      </c>
      <c r="P52" t="str">
        <v>HR</v>
      </c>
    </row>
    <row r="53" spans="4:16">
      <c r="D53" s="9" t="s">
        <v>223</v>
      </c>
    </row>
    <row r="55" spans="4:16" ht="17.649999999999999">
      <c r="D55" s="6" t="s">
        <v>224</v>
      </c>
    </row>
    <row r="56" spans="4:16">
      <c r="D56" s="7"/>
    </row>
    <row r="57" spans="4:16">
      <c r="D57" s="9" t="s">
        <v>225</v>
      </c>
    </row>
    <row r="58" spans="4:16">
      <c r="D58" s="9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1C03-7B12-4842-AAB8-D655859B4B5C}">
  <dimension ref="B2:J37"/>
  <sheetViews>
    <sheetView topLeftCell="B7" zoomScale="235" zoomScaleNormal="235" workbookViewId="0">
      <selection activeCell="G2" sqref="G2:J4"/>
    </sheetView>
  </sheetViews>
  <sheetFormatPr defaultRowHeight="14.25"/>
  <cols>
    <col min="1" max="1" width="3.86328125" customWidth="1"/>
    <col min="2" max="2" width="27.86328125" bestFit="1" customWidth="1"/>
  </cols>
  <sheetData>
    <row r="2" spans="2:10">
      <c r="C2" t="s">
        <v>885</v>
      </c>
      <c r="D2" t="s">
        <v>886</v>
      </c>
      <c r="E2" t="s">
        <v>887</v>
      </c>
      <c r="G2" t="s">
        <v>874</v>
      </c>
      <c r="H2" t="s">
        <v>877</v>
      </c>
      <c r="I2" t="s">
        <v>880</v>
      </c>
      <c r="J2" t="s">
        <v>899</v>
      </c>
    </row>
    <row r="3" spans="2:10">
      <c r="B3" s="10" t="s">
        <v>345</v>
      </c>
      <c r="G3" t="s">
        <v>875</v>
      </c>
      <c r="H3" t="s">
        <v>878</v>
      </c>
      <c r="I3" t="s">
        <v>881</v>
      </c>
      <c r="J3" t="s">
        <v>900</v>
      </c>
    </row>
    <row r="4" spans="2:10">
      <c r="B4" s="10" t="s">
        <v>346</v>
      </c>
      <c r="G4" t="s">
        <v>876</v>
      </c>
      <c r="H4" t="s">
        <v>879</v>
      </c>
      <c r="I4" t="s">
        <v>882</v>
      </c>
      <c r="J4" t="s">
        <v>901</v>
      </c>
    </row>
    <row r="5" spans="2:10">
      <c r="B5" s="10" t="s">
        <v>347</v>
      </c>
    </row>
    <row r="6" spans="2:10">
      <c r="B6" s="10" t="s">
        <v>348</v>
      </c>
    </row>
    <row r="7" spans="2:10">
      <c r="B7" s="10" t="s">
        <v>349</v>
      </c>
    </row>
    <row r="8" spans="2:10">
      <c r="B8" s="10" t="s">
        <v>350</v>
      </c>
    </row>
    <row r="9" spans="2:10">
      <c r="B9" s="10" t="s">
        <v>351</v>
      </c>
    </row>
    <row r="10" spans="2:10">
      <c r="B10" s="10" t="s">
        <v>352</v>
      </c>
    </row>
    <row r="11" spans="2:10">
      <c r="B11" s="10" t="s">
        <v>353</v>
      </c>
    </row>
    <row r="12" spans="2:10">
      <c r="B12" s="10" t="s">
        <v>354</v>
      </c>
    </row>
    <row r="13" spans="2:10">
      <c r="B13" s="10" t="s">
        <v>355</v>
      </c>
    </row>
    <row r="14" spans="2:10">
      <c r="B14" s="10"/>
    </row>
    <row r="23" spans="3:9">
      <c r="C23" t="s">
        <v>884</v>
      </c>
    </row>
    <row r="24" spans="3:9">
      <c r="C24" t="s">
        <v>874</v>
      </c>
    </row>
    <row r="25" spans="3:9">
      <c r="D25" t="str">
        <f>LEFT(C23,3)</f>
        <v>Acc</v>
      </c>
    </row>
    <row r="26" spans="3:9">
      <c r="D26" t="str">
        <f>LEFT(C23,100)</f>
        <v>Acciojob</v>
      </c>
    </row>
    <row r="27" spans="3:9">
      <c r="D27" t="str">
        <f>LEFT(C23)</f>
        <v>A</v>
      </c>
    </row>
    <row r="28" spans="3:9">
      <c r="D28" t="e">
        <f>LEFT(C23,-3)</f>
        <v>#VALUE!</v>
      </c>
    </row>
    <row r="29" spans="3:9">
      <c r="C29" t="s">
        <v>875</v>
      </c>
    </row>
    <row r="30" spans="3:9">
      <c r="D30" t="str">
        <f>RIGHT(C23,5)</f>
        <v>iojob</v>
      </c>
    </row>
    <row r="31" spans="3:9">
      <c r="D31" t="str">
        <f>RIGHT(C23,100)</f>
        <v>Acciojob</v>
      </c>
    </row>
    <row r="32" spans="3:9">
      <c r="D32" t="str">
        <f>RIGHT(C23)</f>
        <v>b</v>
      </c>
      <c r="G32" t="s">
        <v>896</v>
      </c>
      <c r="H32" t="str">
        <f>LEFT(G32,4)</f>
        <v>5000</v>
      </c>
      <c r="I32">
        <f>VALUE(H32)</f>
        <v>5000</v>
      </c>
    </row>
    <row r="33" spans="3:8">
      <c r="C33" t="s">
        <v>876</v>
      </c>
      <c r="G33" t="s">
        <v>897</v>
      </c>
    </row>
    <row r="34" spans="3:8">
      <c r="D34" t="str">
        <f>MID(C23,4,3)</f>
        <v>ioj</v>
      </c>
      <c r="H34" t="s">
        <v>874</v>
      </c>
    </row>
    <row r="35" spans="3:8">
      <c r="D35" t="e">
        <f>MID(C23,4,-3)</f>
        <v>#VALUE!</v>
      </c>
      <c r="H35" t="s">
        <v>880</v>
      </c>
    </row>
    <row r="36" spans="3:8">
      <c r="H36" t="s">
        <v>874</v>
      </c>
    </row>
    <row r="37" spans="3:8">
      <c r="H37" t="s">
        <v>898</v>
      </c>
    </row>
  </sheetData>
  <hyperlinks>
    <hyperlink ref="B3" r:id="rId1" xr:uid="{42BB3EAB-2A7F-43CC-9AEE-124D32724445}"/>
    <hyperlink ref="B4" r:id="rId2" xr:uid="{B7A155DF-B4FB-4D1C-AB84-F1095316D381}"/>
    <hyperlink ref="B8" r:id="rId3" xr:uid="{60CE7E89-A5E1-4860-B497-9B2A74E783C7}"/>
    <hyperlink ref="B13" r:id="rId4" xr:uid="{E556B795-7CB7-42A8-B68D-B1C514E5AFD8}"/>
    <hyperlink ref="B12" r:id="rId5" xr:uid="{15A4E6E9-33D7-4AE8-879E-D688A2B4D0F2}"/>
    <hyperlink ref="B11" r:id="rId6" xr:uid="{B7685E58-6511-4169-A782-7369EFCE60EA}"/>
    <hyperlink ref="B10" r:id="rId7" xr:uid="{0658162C-EE13-4D46-B56F-AFA6A9FB89FE}"/>
    <hyperlink ref="B9" r:id="rId8" xr:uid="{566A65AD-B6C7-44EE-A848-1B31AEEB5817}"/>
    <hyperlink ref="B7" r:id="rId9" xr:uid="{E230C0AC-589E-4933-8BA3-2E544A793CA6}"/>
    <hyperlink ref="B6" r:id="rId10" xr:uid="{DA80AEE5-7185-40DC-988D-689963DEA968}"/>
    <hyperlink ref="B5" r:id="rId11" xr:uid="{654DD31F-F5CB-447B-9009-6330BDAEC061}"/>
  </hyperlinks>
  <pageMargins left="0.7" right="0.7" top="0.75" bottom="0.75" header="0.3" footer="0.3"/>
  <pageSetup orientation="portrait" r:id="rId12"/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D3878-2A11-4765-8CB4-A76E741FB771}">
  <dimension ref="B2:B88"/>
  <sheetViews>
    <sheetView zoomScale="115" zoomScaleNormal="115" workbookViewId="0">
      <selection activeCell="M21" sqref="M21"/>
    </sheetView>
  </sheetViews>
  <sheetFormatPr defaultRowHeight="14.25"/>
  <sheetData>
    <row r="2" spans="2:2" ht="17.649999999999999">
      <c r="B2" s="6" t="s">
        <v>842</v>
      </c>
    </row>
    <row r="4" spans="2:2">
      <c r="B4" s="8" t="s">
        <v>843</v>
      </c>
    </row>
    <row r="5" spans="2:2">
      <c r="B5" t="s">
        <v>844</v>
      </c>
    </row>
    <row r="6" spans="2:2">
      <c r="B6" s="8" t="s">
        <v>845</v>
      </c>
    </row>
    <row r="7" spans="2:2">
      <c r="B7" t="s">
        <v>846</v>
      </c>
    </row>
    <row r="11" spans="2:2" ht="17.649999999999999">
      <c r="B11" s="6" t="s">
        <v>847</v>
      </c>
    </row>
    <row r="13" spans="2:2">
      <c r="B13" s="8" t="s">
        <v>843</v>
      </c>
    </row>
    <row r="14" spans="2:2">
      <c r="B14" t="s">
        <v>848</v>
      </c>
    </row>
    <row r="15" spans="2:2">
      <c r="B15" s="8" t="s">
        <v>845</v>
      </c>
    </row>
    <row r="16" spans="2:2">
      <c r="B16" t="s">
        <v>849</v>
      </c>
    </row>
    <row r="20" spans="2:2" ht="17.649999999999999">
      <c r="B20" s="6" t="s">
        <v>850</v>
      </c>
    </row>
    <row r="22" spans="2:2">
      <c r="B22" s="8" t="s">
        <v>843</v>
      </c>
    </row>
    <row r="23" spans="2:2">
      <c r="B23" t="s">
        <v>851</v>
      </c>
    </row>
    <row r="24" spans="2:2">
      <c r="B24" s="8" t="s">
        <v>845</v>
      </c>
    </row>
    <row r="25" spans="2:2">
      <c r="B25" t="s">
        <v>852</v>
      </c>
    </row>
    <row r="29" spans="2:2" ht="17.649999999999999">
      <c r="B29" s="6" t="s">
        <v>853</v>
      </c>
    </row>
    <row r="31" spans="2:2">
      <c r="B31" s="8" t="s">
        <v>843</v>
      </c>
    </row>
    <row r="32" spans="2:2">
      <c r="B32" t="s">
        <v>854</v>
      </c>
    </row>
    <row r="33" spans="2:2">
      <c r="B33" s="8" t="s">
        <v>845</v>
      </c>
    </row>
    <row r="34" spans="2:2">
      <c r="B34" t="s">
        <v>855</v>
      </c>
    </row>
    <row r="38" spans="2:2" ht="17.649999999999999">
      <c r="B38" s="6" t="s">
        <v>856</v>
      </c>
    </row>
    <row r="40" spans="2:2">
      <c r="B40" s="8" t="s">
        <v>843</v>
      </c>
    </row>
    <row r="41" spans="2:2">
      <c r="B41" t="s">
        <v>857</v>
      </c>
    </row>
    <row r="42" spans="2:2">
      <c r="B42" s="8" t="s">
        <v>845</v>
      </c>
    </row>
    <row r="43" spans="2:2">
      <c r="B43" t="s">
        <v>858</v>
      </c>
    </row>
    <row r="47" spans="2:2" ht="17.649999999999999">
      <c r="B47" s="6" t="s">
        <v>859</v>
      </c>
    </row>
    <row r="49" spans="2:2">
      <c r="B49" s="8" t="s">
        <v>843</v>
      </c>
    </row>
    <row r="50" spans="2:2">
      <c r="B50" t="s">
        <v>860</v>
      </c>
    </row>
    <row r="51" spans="2:2">
      <c r="B51" s="8" t="s">
        <v>845</v>
      </c>
    </row>
    <row r="52" spans="2:2">
      <c r="B52" t="s">
        <v>861</v>
      </c>
    </row>
    <row r="56" spans="2:2" ht="17.649999999999999">
      <c r="B56" s="6" t="s">
        <v>862</v>
      </c>
    </row>
    <row r="58" spans="2:2">
      <c r="B58" s="8" t="s">
        <v>843</v>
      </c>
    </row>
    <row r="59" spans="2:2">
      <c r="B59" t="s">
        <v>863</v>
      </c>
    </row>
    <row r="60" spans="2:2">
      <c r="B60" s="8" t="s">
        <v>845</v>
      </c>
    </row>
    <row r="61" spans="2:2">
      <c r="B61" t="s">
        <v>864</v>
      </c>
    </row>
    <row r="65" spans="2:2" ht="17.649999999999999">
      <c r="B65" s="6" t="s">
        <v>865</v>
      </c>
    </row>
    <row r="67" spans="2:2">
      <c r="B67" s="8" t="s">
        <v>843</v>
      </c>
    </row>
    <row r="68" spans="2:2">
      <c r="B68" t="s">
        <v>866</v>
      </c>
    </row>
    <row r="69" spans="2:2">
      <c r="B69" s="8" t="s">
        <v>845</v>
      </c>
    </row>
    <row r="70" spans="2:2">
      <c r="B70" t="s">
        <v>867</v>
      </c>
    </row>
    <row r="74" spans="2:2" ht="17.649999999999999">
      <c r="B74" s="6" t="s">
        <v>868</v>
      </c>
    </row>
    <row r="76" spans="2:2">
      <c r="B76" s="8" t="s">
        <v>843</v>
      </c>
    </row>
    <row r="77" spans="2:2">
      <c r="B77" t="s">
        <v>869</v>
      </c>
    </row>
    <row r="78" spans="2:2">
      <c r="B78" s="8" t="s">
        <v>845</v>
      </c>
    </row>
    <row r="79" spans="2:2">
      <c r="B79" t="s">
        <v>870</v>
      </c>
    </row>
    <row r="83" spans="2:2" ht="17.649999999999999">
      <c r="B83" s="6" t="s">
        <v>871</v>
      </c>
    </row>
    <row r="85" spans="2:2">
      <c r="B85" s="8" t="s">
        <v>843</v>
      </c>
    </row>
    <row r="86" spans="2:2">
      <c r="B86" t="s">
        <v>872</v>
      </c>
    </row>
    <row r="87" spans="2:2">
      <c r="B87" s="8" t="s">
        <v>845</v>
      </c>
    </row>
    <row r="88" spans="2:2">
      <c r="B88" t="s">
        <v>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C2FD-2482-4FD3-9492-ECD1A0AA40CB}">
  <dimension ref="B1:B330"/>
  <sheetViews>
    <sheetView topLeftCell="A27" workbookViewId="0">
      <selection activeCell="P73" sqref="P73"/>
    </sheetView>
  </sheetViews>
  <sheetFormatPr defaultRowHeight="14.25"/>
  <sheetData>
    <row r="1" spans="2:2" ht="17.649999999999999">
      <c r="B1" s="6" t="s">
        <v>512</v>
      </c>
    </row>
    <row r="2" spans="2:2">
      <c r="B2" s="9" t="s">
        <v>513</v>
      </c>
    </row>
    <row r="3" spans="2:2">
      <c r="B3" s="9" t="s">
        <v>514</v>
      </c>
    </row>
    <row r="4" spans="2:2">
      <c r="B4" s="9" t="s">
        <v>515</v>
      </c>
    </row>
    <row r="5" spans="2:2">
      <c r="B5" s="9" t="s">
        <v>516</v>
      </c>
    </row>
    <row r="6" spans="2:2">
      <c r="B6" s="9" t="s">
        <v>517</v>
      </c>
    </row>
    <row r="7" spans="2:2">
      <c r="B7" s="9" t="s">
        <v>518</v>
      </c>
    </row>
    <row r="8" spans="2:2">
      <c r="B8" s="9" t="s">
        <v>519</v>
      </c>
    </row>
    <row r="9" spans="2:2">
      <c r="B9" s="9" t="s">
        <v>520</v>
      </c>
    </row>
    <row r="10" spans="2:2">
      <c r="B10" s="9" t="s">
        <v>521</v>
      </c>
    </row>
    <row r="11" spans="2:2">
      <c r="B11" s="9" t="s">
        <v>522</v>
      </c>
    </row>
    <row r="12" spans="2:2" ht="17.649999999999999">
      <c r="B12" s="6" t="s">
        <v>523</v>
      </c>
    </row>
    <row r="13" spans="2:2">
      <c r="B13" s="9" t="s">
        <v>524</v>
      </c>
    </row>
    <row r="14" spans="2:2">
      <c r="B14" s="9" t="s">
        <v>525</v>
      </c>
    </row>
    <row r="15" spans="2:2">
      <c r="B15" s="9" t="s">
        <v>526</v>
      </c>
    </row>
    <row r="16" spans="2:2">
      <c r="B16" s="9" t="s">
        <v>527</v>
      </c>
    </row>
    <row r="17" spans="2:2">
      <c r="B17" s="9" t="s">
        <v>528</v>
      </c>
    </row>
    <row r="18" spans="2:2">
      <c r="B18" s="9" t="s">
        <v>529</v>
      </c>
    </row>
    <row r="19" spans="2:2">
      <c r="B19" s="9" t="s">
        <v>530</v>
      </c>
    </row>
    <row r="20" spans="2:2">
      <c r="B20" s="9" t="s">
        <v>531</v>
      </c>
    </row>
    <row r="21" spans="2:2">
      <c r="B21" s="9" t="s">
        <v>532</v>
      </c>
    </row>
    <row r="22" spans="2:2">
      <c r="B22" s="9" t="s">
        <v>533</v>
      </c>
    </row>
    <row r="23" spans="2:2" ht="17.649999999999999">
      <c r="B23" s="6" t="s">
        <v>534</v>
      </c>
    </row>
    <row r="24" spans="2:2">
      <c r="B24" s="9" t="s">
        <v>535</v>
      </c>
    </row>
    <row r="25" spans="2:2">
      <c r="B25" s="9" t="s">
        <v>536</v>
      </c>
    </row>
    <row r="26" spans="2:2">
      <c r="B26" s="9" t="s">
        <v>537</v>
      </c>
    </row>
    <row r="27" spans="2:2">
      <c r="B27" s="9" t="s">
        <v>538</v>
      </c>
    </row>
    <row r="28" spans="2:2">
      <c r="B28" s="9" t="s">
        <v>539</v>
      </c>
    </row>
    <row r="29" spans="2:2">
      <c r="B29" s="9" t="s">
        <v>540</v>
      </c>
    </row>
    <row r="30" spans="2:2">
      <c r="B30" s="9" t="s">
        <v>541</v>
      </c>
    </row>
    <row r="31" spans="2:2">
      <c r="B31" s="9" t="s">
        <v>542</v>
      </c>
    </row>
    <row r="32" spans="2:2">
      <c r="B32" s="9" t="s">
        <v>543</v>
      </c>
    </row>
    <row r="33" spans="2:2">
      <c r="B33" s="9" t="s">
        <v>544</v>
      </c>
    </row>
    <row r="34" spans="2:2" ht="17.649999999999999">
      <c r="B34" s="6" t="s">
        <v>545</v>
      </c>
    </row>
    <row r="35" spans="2:2">
      <c r="B35" s="7" t="s">
        <v>546</v>
      </c>
    </row>
    <row r="36" spans="2:2">
      <c r="B36" s="7" t="s">
        <v>547</v>
      </c>
    </row>
    <row r="37" spans="2:2">
      <c r="B37" s="7" t="s">
        <v>548</v>
      </c>
    </row>
    <row r="38" spans="2:2">
      <c r="B38" s="7" t="s">
        <v>549</v>
      </c>
    </row>
    <row r="39" spans="2:2">
      <c r="B39" s="7" t="s">
        <v>550</v>
      </c>
    </row>
    <row r="40" spans="2:2">
      <c r="B40" s="7" t="s">
        <v>551</v>
      </c>
    </row>
    <row r="41" spans="2:2">
      <c r="B41" s="7" t="s">
        <v>552</v>
      </c>
    </row>
    <row r="42" spans="2:2">
      <c r="B42" s="7" t="s">
        <v>553</v>
      </c>
    </row>
    <row r="43" spans="2:2">
      <c r="B43" s="7" t="s">
        <v>554</v>
      </c>
    </row>
    <row r="44" spans="2:2">
      <c r="B44" s="7" t="s">
        <v>555</v>
      </c>
    </row>
    <row r="45" spans="2:2" ht="17.649999999999999">
      <c r="B45" s="6" t="s">
        <v>556</v>
      </c>
    </row>
    <row r="46" spans="2:2">
      <c r="B46" s="7" t="s">
        <v>557</v>
      </c>
    </row>
    <row r="47" spans="2:2">
      <c r="B47" s="7" t="s">
        <v>558</v>
      </c>
    </row>
    <row r="48" spans="2:2">
      <c r="B48" s="7" t="s">
        <v>559</v>
      </c>
    </row>
    <row r="49" spans="2:2">
      <c r="B49" s="7" t="s">
        <v>560</v>
      </c>
    </row>
    <row r="50" spans="2:2">
      <c r="B50" s="7" t="s">
        <v>561</v>
      </c>
    </row>
    <row r="51" spans="2:2">
      <c r="B51" s="7" t="s">
        <v>562</v>
      </c>
    </row>
    <row r="52" spans="2:2">
      <c r="B52" s="7" t="s">
        <v>563</v>
      </c>
    </row>
    <row r="53" spans="2:2">
      <c r="B53" s="7" t="s">
        <v>564</v>
      </c>
    </row>
    <row r="54" spans="2:2">
      <c r="B54" s="7" t="s">
        <v>565</v>
      </c>
    </row>
    <row r="55" spans="2:2">
      <c r="B55" s="7" t="s">
        <v>566</v>
      </c>
    </row>
    <row r="56" spans="2:2" ht="17.649999999999999">
      <c r="B56" s="6" t="s">
        <v>567</v>
      </c>
    </row>
    <row r="57" spans="2:2">
      <c r="B57" s="7" t="s">
        <v>568</v>
      </c>
    </row>
    <row r="58" spans="2:2">
      <c r="B58" s="7" t="s">
        <v>569</v>
      </c>
    </row>
    <row r="59" spans="2:2">
      <c r="B59" s="7" t="s">
        <v>570</v>
      </c>
    </row>
    <row r="60" spans="2:2">
      <c r="B60" s="7" t="s">
        <v>571</v>
      </c>
    </row>
    <row r="61" spans="2:2">
      <c r="B61" s="7" t="s">
        <v>572</v>
      </c>
    </row>
    <row r="62" spans="2:2">
      <c r="B62" s="7" t="s">
        <v>573</v>
      </c>
    </row>
    <row r="63" spans="2:2">
      <c r="B63" s="7" t="s">
        <v>574</v>
      </c>
    </row>
    <row r="64" spans="2:2">
      <c r="B64" s="7" t="s">
        <v>575</v>
      </c>
    </row>
    <row r="65" spans="2:2">
      <c r="B65" s="7" t="s">
        <v>576</v>
      </c>
    </row>
    <row r="66" spans="2:2">
      <c r="B66" s="7" t="s">
        <v>577</v>
      </c>
    </row>
    <row r="67" spans="2:2" ht="17.649999999999999">
      <c r="B67" s="6" t="s">
        <v>578</v>
      </c>
    </row>
    <row r="68" spans="2:2">
      <c r="B68" s="7" t="s">
        <v>579</v>
      </c>
    </row>
    <row r="69" spans="2:2">
      <c r="B69" s="7" t="s">
        <v>580</v>
      </c>
    </row>
    <row r="70" spans="2:2">
      <c r="B70" s="7" t="s">
        <v>581</v>
      </c>
    </row>
    <row r="71" spans="2:2">
      <c r="B71" s="7" t="s">
        <v>582</v>
      </c>
    </row>
    <row r="72" spans="2:2">
      <c r="B72" s="7" t="s">
        <v>583</v>
      </c>
    </row>
    <row r="73" spans="2:2">
      <c r="B73" s="7" t="s">
        <v>584</v>
      </c>
    </row>
    <row r="74" spans="2:2">
      <c r="B74" s="7" t="s">
        <v>585</v>
      </c>
    </row>
    <row r="75" spans="2:2">
      <c r="B75" s="7" t="s">
        <v>586</v>
      </c>
    </row>
    <row r="76" spans="2:2">
      <c r="B76" s="7" t="s">
        <v>587</v>
      </c>
    </row>
    <row r="77" spans="2:2">
      <c r="B77" s="7" t="s">
        <v>588</v>
      </c>
    </row>
    <row r="78" spans="2:2" ht="17.649999999999999">
      <c r="B78" s="6" t="s">
        <v>589</v>
      </c>
    </row>
    <row r="79" spans="2:2">
      <c r="B79" s="7" t="s">
        <v>590</v>
      </c>
    </row>
    <row r="80" spans="2:2">
      <c r="B80" s="7" t="s">
        <v>591</v>
      </c>
    </row>
    <row r="81" spans="2:2">
      <c r="B81" s="7" t="s">
        <v>592</v>
      </c>
    </row>
    <row r="82" spans="2:2">
      <c r="B82" s="7" t="s">
        <v>593</v>
      </c>
    </row>
    <row r="83" spans="2:2">
      <c r="B83" s="7" t="s">
        <v>594</v>
      </c>
    </row>
    <row r="84" spans="2:2">
      <c r="B84" s="7" t="s">
        <v>595</v>
      </c>
    </row>
    <row r="85" spans="2:2">
      <c r="B85" s="7" t="s">
        <v>596</v>
      </c>
    </row>
    <row r="86" spans="2:2">
      <c r="B86" s="7" t="s">
        <v>597</v>
      </c>
    </row>
    <row r="87" spans="2:2">
      <c r="B87" s="7" t="s">
        <v>598</v>
      </c>
    </row>
    <row r="88" spans="2:2">
      <c r="B88" s="7" t="s">
        <v>599</v>
      </c>
    </row>
    <row r="89" spans="2:2" ht="17.649999999999999">
      <c r="B89" s="6" t="s">
        <v>600</v>
      </c>
    </row>
    <row r="90" spans="2:2">
      <c r="B90" s="7" t="s">
        <v>601</v>
      </c>
    </row>
    <row r="91" spans="2:2">
      <c r="B91" s="7" t="s">
        <v>602</v>
      </c>
    </row>
    <row r="92" spans="2:2">
      <c r="B92" s="7" t="s">
        <v>603</v>
      </c>
    </row>
    <row r="93" spans="2:2">
      <c r="B93" s="7" t="s">
        <v>604</v>
      </c>
    </row>
    <row r="94" spans="2:2">
      <c r="B94" s="7" t="s">
        <v>605</v>
      </c>
    </row>
    <row r="95" spans="2:2">
      <c r="B95" s="7" t="s">
        <v>606</v>
      </c>
    </row>
    <row r="96" spans="2:2">
      <c r="B96" s="7" t="s">
        <v>607</v>
      </c>
    </row>
    <row r="97" spans="2:2">
      <c r="B97" s="7" t="s">
        <v>608</v>
      </c>
    </row>
    <row r="98" spans="2:2">
      <c r="B98" s="7" t="s">
        <v>609</v>
      </c>
    </row>
    <row r="99" spans="2:2">
      <c r="B99" s="7" t="s">
        <v>610</v>
      </c>
    </row>
    <row r="100" spans="2:2" ht="17.649999999999999">
      <c r="B100" s="6" t="s">
        <v>611</v>
      </c>
    </row>
    <row r="101" spans="2:2">
      <c r="B101" s="7" t="s">
        <v>612</v>
      </c>
    </row>
    <row r="102" spans="2:2">
      <c r="B102" s="7" t="s">
        <v>613</v>
      </c>
    </row>
    <row r="103" spans="2:2">
      <c r="B103" s="7" t="s">
        <v>614</v>
      </c>
    </row>
    <row r="104" spans="2:2">
      <c r="B104" s="7" t="s">
        <v>615</v>
      </c>
    </row>
    <row r="105" spans="2:2">
      <c r="B105" s="7" t="s">
        <v>616</v>
      </c>
    </row>
    <row r="106" spans="2:2">
      <c r="B106" s="7" t="s">
        <v>617</v>
      </c>
    </row>
    <row r="107" spans="2:2">
      <c r="B107" s="7" t="s">
        <v>618</v>
      </c>
    </row>
    <row r="108" spans="2:2">
      <c r="B108" s="7" t="s">
        <v>619</v>
      </c>
    </row>
    <row r="109" spans="2:2">
      <c r="B109" s="7" t="s">
        <v>620</v>
      </c>
    </row>
    <row r="110" spans="2:2">
      <c r="B110" s="7" t="s">
        <v>621</v>
      </c>
    </row>
    <row r="111" spans="2:2" ht="17.649999999999999">
      <c r="B111" s="6" t="s">
        <v>622</v>
      </c>
    </row>
    <row r="112" spans="2:2">
      <c r="B112" s="7" t="s">
        <v>623</v>
      </c>
    </row>
    <row r="113" spans="2:2">
      <c r="B113" s="7" t="s">
        <v>624</v>
      </c>
    </row>
    <row r="114" spans="2:2">
      <c r="B114" s="7" t="s">
        <v>625</v>
      </c>
    </row>
    <row r="115" spans="2:2">
      <c r="B115" s="7" t="s">
        <v>626</v>
      </c>
    </row>
    <row r="116" spans="2:2">
      <c r="B116" s="7" t="s">
        <v>627</v>
      </c>
    </row>
    <row r="117" spans="2:2">
      <c r="B117" s="7" t="s">
        <v>628</v>
      </c>
    </row>
    <row r="118" spans="2:2">
      <c r="B118" s="7" t="s">
        <v>629</v>
      </c>
    </row>
    <row r="119" spans="2:2">
      <c r="B119" s="7" t="s">
        <v>630</v>
      </c>
    </row>
    <row r="120" spans="2:2">
      <c r="B120" s="7" t="s">
        <v>631</v>
      </c>
    </row>
    <row r="121" spans="2:2">
      <c r="B121" s="7" t="s">
        <v>632</v>
      </c>
    </row>
    <row r="122" spans="2:2" ht="17.649999999999999">
      <c r="B122" s="6" t="s">
        <v>633</v>
      </c>
    </row>
    <row r="123" spans="2:2">
      <c r="B123" s="7" t="s">
        <v>634</v>
      </c>
    </row>
    <row r="124" spans="2:2">
      <c r="B124" s="7" t="s">
        <v>635</v>
      </c>
    </row>
    <row r="125" spans="2:2">
      <c r="B125" s="7" t="s">
        <v>636</v>
      </c>
    </row>
    <row r="126" spans="2:2">
      <c r="B126" s="7" t="s">
        <v>637</v>
      </c>
    </row>
    <row r="127" spans="2:2">
      <c r="B127" s="7" t="s">
        <v>638</v>
      </c>
    </row>
    <row r="128" spans="2:2">
      <c r="B128" s="7" t="s">
        <v>639</v>
      </c>
    </row>
    <row r="129" spans="2:2">
      <c r="B129" s="7" t="s">
        <v>640</v>
      </c>
    </row>
    <row r="130" spans="2:2">
      <c r="B130" s="7" t="s">
        <v>641</v>
      </c>
    </row>
    <row r="131" spans="2:2">
      <c r="B131" s="7" t="s">
        <v>642</v>
      </c>
    </row>
    <row r="132" spans="2:2">
      <c r="B132" s="7" t="s">
        <v>643</v>
      </c>
    </row>
    <row r="133" spans="2:2" ht="17.649999999999999">
      <c r="B133" s="6" t="s">
        <v>644</v>
      </c>
    </row>
    <row r="134" spans="2:2">
      <c r="B134" s="7" t="s">
        <v>645</v>
      </c>
    </row>
    <row r="135" spans="2:2">
      <c r="B135" s="7" t="s">
        <v>646</v>
      </c>
    </row>
    <row r="136" spans="2:2">
      <c r="B136" s="7" t="s">
        <v>647</v>
      </c>
    </row>
    <row r="137" spans="2:2">
      <c r="B137" s="7" t="s">
        <v>648</v>
      </c>
    </row>
    <row r="138" spans="2:2">
      <c r="B138" s="7" t="s">
        <v>649</v>
      </c>
    </row>
    <row r="139" spans="2:2">
      <c r="B139" s="7" t="s">
        <v>650</v>
      </c>
    </row>
    <row r="140" spans="2:2">
      <c r="B140" s="7" t="s">
        <v>651</v>
      </c>
    </row>
    <row r="141" spans="2:2">
      <c r="B141" s="7" t="s">
        <v>652</v>
      </c>
    </row>
    <row r="142" spans="2:2">
      <c r="B142" s="7" t="s">
        <v>653</v>
      </c>
    </row>
    <row r="143" spans="2:2">
      <c r="B143" s="7" t="s">
        <v>654</v>
      </c>
    </row>
    <row r="144" spans="2:2" ht="17.649999999999999">
      <c r="B144" s="6" t="s">
        <v>655</v>
      </c>
    </row>
    <row r="145" spans="2:2">
      <c r="B145" s="7" t="s">
        <v>656</v>
      </c>
    </row>
    <row r="146" spans="2:2">
      <c r="B146" s="7" t="s">
        <v>657</v>
      </c>
    </row>
    <row r="147" spans="2:2">
      <c r="B147" s="7" t="s">
        <v>658</v>
      </c>
    </row>
    <row r="148" spans="2:2">
      <c r="B148" s="7" t="s">
        <v>659</v>
      </c>
    </row>
    <row r="149" spans="2:2">
      <c r="B149" s="7" t="s">
        <v>660</v>
      </c>
    </row>
    <row r="150" spans="2:2">
      <c r="B150" s="7" t="s">
        <v>661</v>
      </c>
    </row>
    <row r="151" spans="2:2">
      <c r="B151" s="7" t="s">
        <v>662</v>
      </c>
    </row>
    <row r="152" spans="2:2">
      <c r="B152" s="7" t="s">
        <v>663</v>
      </c>
    </row>
    <row r="153" spans="2:2">
      <c r="B153" s="7" t="s">
        <v>664</v>
      </c>
    </row>
    <row r="154" spans="2:2">
      <c r="B154" s="7" t="s">
        <v>665</v>
      </c>
    </row>
    <row r="155" spans="2:2" ht="17.649999999999999">
      <c r="B155" s="6" t="s">
        <v>666</v>
      </c>
    </row>
    <row r="156" spans="2:2">
      <c r="B156" s="7" t="s">
        <v>667</v>
      </c>
    </row>
    <row r="157" spans="2:2">
      <c r="B157" s="7" t="s">
        <v>668</v>
      </c>
    </row>
    <row r="158" spans="2:2">
      <c r="B158" s="7" t="s">
        <v>669</v>
      </c>
    </row>
    <row r="159" spans="2:2">
      <c r="B159" s="7" t="s">
        <v>670</v>
      </c>
    </row>
    <row r="160" spans="2:2">
      <c r="B160" s="7" t="s">
        <v>671</v>
      </c>
    </row>
    <row r="161" spans="2:2">
      <c r="B161" s="7" t="s">
        <v>672</v>
      </c>
    </row>
    <row r="162" spans="2:2">
      <c r="B162" s="7" t="s">
        <v>673</v>
      </c>
    </row>
    <row r="163" spans="2:2">
      <c r="B163" s="7" t="s">
        <v>674</v>
      </c>
    </row>
    <row r="164" spans="2:2">
      <c r="B164" s="7" t="s">
        <v>675</v>
      </c>
    </row>
    <row r="165" spans="2:2">
      <c r="B165" s="7" t="s">
        <v>676</v>
      </c>
    </row>
    <row r="166" spans="2:2" ht="17.649999999999999">
      <c r="B166" s="6" t="s">
        <v>677</v>
      </c>
    </row>
    <row r="167" spans="2:2">
      <c r="B167" s="7" t="s">
        <v>678</v>
      </c>
    </row>
    <row r="168" spans="2:2">
      <c r="B168" s="7" t="s">
        <v>679</v>
      </c>
    </row>
    <row r="169" spans="2:2">
      <c r="B169" s="7" t="s">
        <v>680</v>
      </c>
    </row>
    <row r="170" spans="2:2">
      <c r="B170" s="7" t="s">
        <v>681</v>
      </c>
    </row>
    <row r="171" spans="2:2">
      <c r="B171" s="7" t="s">
        <v>682</v>
      </c>
    </row>
    <row r="172" spans="2:2">
      <c r="B172" s="7" t="s">
        <v>683</v>
      </c>
    </row>
    <row r="173" spans="2:2">
      <c r="B173" s="7" t="s">
        <v>684</v>
      </c>
    </row>
    <row r="174" spans="2:2">
      <c r="B174" s="7" t="s">
        <v>685</v>
      </c>
    </row>
    <row r="175" spans="2:2">
      <c r="B175" s="7" t="s">
        <v>686</v>
      </c>
    </row>
    <row r="176" spans="2:2">
      <c r="B176" s="7" t="s">
        <v>687</v>
      </c>
    </row>
    <row r="177" spans="2:2" ht="17.649999999999999">
      <c r="B177" s="6" t="s">
        <v>688</v>
      </c>
    </row>
    <row r="178" spans="2:2">
      <c r="B178" s="7" t="s">
        <v>689</v>
      </c>
    </row>
    <row r="179" spans="2:2">
      <c r="B179" s="7" t="s">
        <v>690</v>
      </c>
    </row>
    <row r="180" spans="2:2">
      <c r="B180" s="7" t="s">
        <v>691</v>
      </c>
    </row>
    <row r="181" spans="2:2">
      <c r="B181" s="7" t="s">
        <v>692</v>
      </c>
    </row>
    <row r="182" spans="2:2">
      <c r="B182" s="7" t="s">
        <v>693</v>
      </c>
    </row>
    <row r="183" spans="2:2">
      <c r="B183" s="7" t="s">
        <v>694</v>
      </c>
    </row>
    <row r="184" spans="2:2">
      <c r="B184" s="7" t="s">
        <v>695</v>
      </c>
    </row>
    <row r="185" spans="2:2">
      <c r="B185" s="7" t="s">
        <v>696</v>
      </c>
    </row>
    <row r="186" spans="2:2">
      <c r="B186" s="7" t="s">
        <v>697</v>
      </c>
    </row>
    <row r="187" spans="2:2">
      <c r="B187" s="7" t="s">
        <v>698</v>
      </c>
    </row>
    <row r="188" spans="2:2" ht="17.649999999999999">
      <c r="B188" s="6" t="s">
        <v>699</v>
      </c>
    </row>
    <row r="189" spans="2:2">
      <c r="B189" s="7" t="s">
        <v>700</v>
      </c>
    </row>
    <row r="190" spans="2:2">
      <c r="B190" s="7" t="s">
        <v>701</v>
      </c>
    </row>
    <row r="191" spans="2:2">
      <c r="B191" s="7" t="s">
        <v>702</v>
      </c>
    </row>
    <row r="192" spans="2:2">
      <c r="B192" s="7" t="s">
        <v>703</v>
      </c>
    </row>
    <row r="193" spans="2:2">
      <c r="B193" s="7" t="s">
        <v>704</v>
      </c>
    </row>
    <row r="194" spans="2:2">
      <c r="B194" s="7" t="s">
        <v>705</v>
      </c>
    </row>
    <row r="195" spans="2:2">
      <c r="B195" s="7" t="s">
        <v>706</v>
      </c>
    </row>
    <row r="196" spans="2:2">
      <c r="B196" s="7" t="s">
        <v>707</v>
      </c>
    </row>
    <row r="197" spans="2:2">
      <c r="B197" s="7" t="s">
        <v>708</v>
      </c>
    </row>
    <row r="198" spans="2:2">
      <c r="B198" s="7" t="s">
        <v>709</v>
      </c>
    </row>
    <row r="199" spans="2:2" ht="17.649999999999999">
      <c r="B199" s="6" t="s">
        <v>710</v>
      </c>
    </row>
    <row r="200" spans="2:2">
      <c r="B200" s="7" t="s">
        <v>711</v>
      </c>
    </row>
    <row r="201" spans="2:2">
      <c r="B201" s="7" t="s">
        <v>712</v>
      </c>
    </row>
    <row r="202" spans="2:2">
      <c r="B202" s="7" t="s">
        <v>713</v>
      </c>
    </row>
    <row r="203" spans="2:2">
      <c r="B203" s="7" t="s">
        <v>714</v>
      </c>
    </row>
    <row r="204" spans="2:2">
      <c r="B204" s="7" t="s">
        <v>715</v>
      </c>
    </row>
    <row r="205" spans="2:2">
      <c r="B205" s="7" t="s">
        <v>716</v>
      </c>
    </row>
    <row r="206" spans="2:2">
      <c r="B206" s="7" t="s">
        <v>717</v>
      </c>
    </row>
    <row r="207" spans="2:2">
      <c r="B207" s="7" t="s">
        <v>718</v>
      </c>
    </row>
    <row r="208" spans="2:2">
      <c r="B208" s="7" t="s">
        <v>719</v>
      </c>
    </row>
    <row r="209" spans="2:2">
      <c r="B209" s="7" t="s">
        <v>720</v>
      </c>
    </row>
    <row r="210" spans="2:2" ht="17.649999999999999">
      <c r="B210" s="6" t="s">
        <v>721</v>
      </c>
    </row>
    <row r="211" spans="2:2">
      <c r="B211" s="7" t="s">
        <v>722</v>
      </c>
    </row>
    <row r="212" spans="2:2">
      <c r="B212" s="7" t="s">
        <v>723</v>
      </c>
    </row>
    <row r="213" spans="2:2">
      <c r="B213" s="7" t="s">
        <v>724</v>
      </c>
    </row>
    <row r="214" spans="2:2">
      <c r="B214" s="7" t="s">
        <v>725</v>
      </c>
    </row>
    <row r="215" spans="2:2">
      <c r="B215" s="7" t="s">
        <v>726</v>
      </c>
    </row>
    <row r="216" spans="2:2">
      <c r="B216" s="7" t="s">
        <v>727</v>
      </c>
    </row>
    <row r="217" spans="2:2">
      <c r="B217" s="7" t="s">
        <v>728</v>
      </c>
    </row>
    <row r="218" spans="2:2">
      <c r="B218" s="7" t="s">
        <v>729</v>
      </c>
    </row>
    <row r="219" spans="2:2">
      <c r="B219" s="7" t="s">
        <v>730</v>
      </c>
    </row>
    <row r="220" spans="2:2">
      <c r="B220" s="7" t="s">
        <v>731</v>
      </c>
    </row>
    <row r="221" spans="2:2" ht="17.649999999999999">
      <c r="B221" s="6" t="s">
        <v>732</v>
      </c>
    </row>
    <row r="222" spans="2:2">
      <c r="B222" s="7" t="s">
        <v>733</v>
      </c>
    </row>
    <row r="223" spans="2:2">
      <c r="B223" s="7" t="s">
        <v>734</v>
      </c>
    </row>
    <row r="224" spans="2:2">
      <c r="B224" s="7" t="s">
        <v>735</v>
      </c>
    </row>
    <row r="225" spans="2:2">
      <c r="B225" s="7" t="s">
        <v>736</v>
      </c>
    </row>
    <row r="226" spans="2:2">
      <c r="B226" s="7" t="s">
        <v>737</v>
      </c>
    </row>
    <row r="227" spans="2:2">
      <c r="B227" s="7" t="s">
        <v>738</v>
      </c>
    </row>
    <row r="228" spans="2:2">
      <c r="B228" s="7" t="s">
        <v>739</v>
      </c>
    </row>
    <row r="229" spans="2:2">
      <c r="B229" s="7" t="s">
        <v>740</v>
      </c>
    </row>
    <row r="230" spans="2:2">
      <c r="B230" s="7" t="s">
        <v>741</v>
      </c>
    </row>
    <row r="231" spans="2:2">
      <c r="B231" s="7" t="s">
        <v>742</v>
      </c>
    </row>
    <row r="232" spans="2:2" ht="17.649999999999999">
      <c r="B232" s="6" t="s">
        <v>743</v>
      </c>
    </row>
    <row r="233" spans="2:2">
      <c r="B233" s="7" t="s">
        <v>744</v>
      </c>
    </row>
    <row r="234" spans="2:2">
      <c r="B234" s="7" t="s">
        <v>745</v>
      </c>
    </row>
    <row r="235" spans="2:2">
      <c r="B235" s="7" t="s">
        <v>746</v>
      </c>
    </row>
    <row r="236" spans="2:2">
      <c r="B236" s="7" t="s">
        <v>747</v>
      </c>
    </row>
    <row r="237" spans="2:2">
      <c r="B237" s="7" t="s">
        <v>748</v>
      </c>
    </row>
    <row r="238" spans="2:2">
      <c r="B238" s="7" t="s">
        <v>749</v>
      </c>
    </row>
    <row r="239" spans="2:2">
      <c r="B239" s="7" t="s">
        <v>750</v>
      </c>
    </row>
    <row r="240" spans="2:2">
      <c r="B240" s="7" t="s">
        <v>751</v>
      </c>
    </row>
    <row r="241" spans="2:2">
      <c r="B241" s="7" t="s">
        <v>752</v>
      </c>
    </row>
    <row r="242" spans="2:2">
      <c r="B242" s="7" t="s">
        <v>753</v>
      </c>
    </row>
    <row r="243" spans="2:2" ht="17.649999999999999">
      <c r="B243" s="6" t="s">
        <v>754</v>
      </c>
    </row>
    <row r="244" spans="2:2">
      <c r="B244" s="7" t="s">
        <v>755</v>
      </c>
    </row>
    <row r="245" spans="2:2">
      <c r="B245" s="7" t="s">
        <v>756</v>
      </c>
    </row>
    <row r="246" spans="2:2">
      <c r="B246" s="7" t="s">
        <v>757</v>
      </c>
    </row>
    <row r="247" spans="2:2">
      <c r="B247" s="7" t="s">
        <v>758</v>
      </c>
    </row>
    <row r="248" spans="2:2">
      <c r="B248" s="7" t="s">
        <v>759</v>
      </c>
    </row>
    <row r="249" spans="2:2">
      <c r="B249" s="7" t="s">
        <v>760</v>
      </c>
    </row>
    <row r="250" spans="2:2">
      <c r="B250" s="7" t="s">
        <v>761</v>
      </c>
    </row>
    <row r="251" spans="2:2">
      <c r="B251" s="7" t="s">
        <v>762</v>
      </c>
    </row>
    <row r="252" spans="2:2">
      <c r="B252" s="7" t="s">
        <v>763</v>
      </c>
    </row>
    <row r="253" spans="2:2">
      <c r="B253" s="7" t="s">
        <v>764</v>
      </c>
    </row>
    <row r="254" spans="2:2" ht="17.649999999999999">
      <c r="B254" s="6" t="s">
        <v>765</v>
      </c>
    </row>
    <row r="255" spans="2:2">
      <c r="B255" s="7" t="s">
        <v>766</v>
      </c>
    </row>
    <row r="256" spans="2:2">
      <c r="B256" s="7" t="s">
        <v>767</v>
      </c>
    </row>
    <row r="257" spans="2:2">
      <c r="B257" s="7" t="s">
        <v>768</v>
      </c>
    </row>
    <row r="258" spans="2:2">
      <c r="B258" s="7" t="s">
        <v>769</v>
      </c>
    </row>
    <row r="259" spans="2:2">
      <c r="B259" s="7" t="s">
        <v>770</v>
      </c>
    </row>
    <row r="260" spans="2:2">
      <c r="B260" s="7" t="s">
        <v>771</v>
      </c>
    </row>
    <row r="261" spans="2:2">
      <c r="B261" s="7" t="s">
        <v>772</v>
      </c>
    </row>
    <row r="262" spans="2:2">
      <c r="B262" s="7" t="s">
        <v>773</v>
      </c>
    </row>
    <row r="263" spans="2:2">
      <c r="B263" s="7" t="s">
        <v>774</v>
      </c>
    </row>
    <row r="264" spans="2:2">
      <c r="B264" s="7" t="s">
        <v>775</v>
      </c>
    </row>
    <row r="265" spans="2:2" ht="17.649999999999999">
      <c r="B265" s="6" t="s">
        <v>776</v>
      </c>
    </row>
    <row r="266" spans="2:2">
      <c r="B266" s="7" t="s">
        <v>777</v>
      </c>
    </row>
    <row r="267" spans="2:2">
      <c r="B267" s="7" t="s">
        <v>778</v>
      </c>
    </row>
    <row r="268" spans="2:2">
      <c r="B268" s="7" t="s">
        <v>779</v>
      </c>
    </row>
    <row r="269" spans="2:2">
      <c r="B269" s="7" t="s">
        <v>780</v>
      </c>
    </row>
    <row r="270" spans="2:2">
      <c r="B270" s="7" t="s">
        <v>781</v>
      </c>
    </row>
    <row r="271" spans="2:2">
      <c r="B271" s="7" t="s">
        <v>782</v>
      </c>
    </row>
    <row r="272" spans="2:2">
      <c r="B272" s="7" t="s">
        <v>783</v>
      </c>
    </row>
    <row r="273" spans="2:2">
      <c r="B273" s="7" t="s">
        <v>784</v>
      </c>
    </row>
    <row r="274" spans="2:2">
      <c r="B274" s="7" t="s">
        <v>785</v>
      </c>
    </row>
    <row r="275" spans="2:2">
      <c r="B275" s="7" t="s">
        <v>786</v>
      </c>
    </row>
    <row r="276" spans="2:2" ht="17.649999999999999">
      <c r="B276" s="6" t="s">
        <v>787</v>
      </c>
    </row>
    <row r="277" spans="2:2">
      <c r="B277" s="7" t="s">
        <v>788</v>
      </c>
    </row>
    <row r="278" spans="2:2">
      <c r="B278" s="7" t="s">
        <v>789</v>
      </c>
    </row>
    <row r="279" spans="2:2">
      <c r="B279" s="7" t="s">
        <v>790</v>
      </c>
    </row>
    <row r="280" spans="2:2">
      <c r="B280" s="7" t="s">
        <v>791</v>
      </c>
    </row>
    <row r="281" spans="2:2">
      <c r="B281" s="7" t="s">
        <v>792</v>
      </c>
    </row>
    <row r="282" spans="2:2">
      <c r="B282" s="7" t="s">
        <v>793</v>
      </c>
    </row>
    <row r="283" spans="2:2">
      <c r="B283" s="7" t="s">
        <v>794</v>
      </c>
    </row>
    <row r="284" spans="2:2">
      <c r="B284" s="7" t="s">
        <v>795</v>
      </c>
    </row>
    <row r="285" spans="2:2">
      <c r="B285" s="7" t="s">
        <v>796</v>
      </c>
    </row>
    <row r="286" spans="2:2">
      <c r="B286" s="7" t="s">
        <v>797</v>
      </c>
    </row>
    <row r="287" spans="2:2" ht="17.649999999999999">
      <c r="B287" s="6" t="s">
        <v>798</v>
      </c>
    </row>
    <row r="288" spans="2:2">
      <c r="B288" s="7" t="s">
        <v>799</v>
      </c>
    </row>
    <row r="289" spans="2:2">
      <c r="B289" s="7" t="s">
        <v>800</v>
      </c>
    </row>
    <row r="290" spans="2:2">
      <c r="B290" s="7" t="s">
        <v>801</v>
      </c>
    </row>
    <row r="291" spans="2:2">
      <c r="B291" s="7" t="s">
        <v>802</v>
      </c>
    </row>
    <row r="292" spans="2:2">
      <c r="B292" s="7" t="s">
        <v>803</v>
      </c>
    </row>
    <row r="293" spans="2:2">
      <c r="B293" s="7" t="s">
        <v>804</v>
      </c>
    </row>
    <row r="294" spans="2:2">
      <c r="B294" s="7" t="s">
        <v>805</v>
      </c>
    </row>
    <row r="295" spans="2:2">
      <c r="B295" s="7" t="s">
        <v>806</v>
      </c>
    </row>
    <row r="296" spans="2:2">
      <c r="B296" s="7" t="s">
        <v>807</v>
      </c>
    </row>
    <row r="297" spans="2:2">
      <c r="B297" s="7" t="s">
        <v>808</v>
      </c>
    </row>
    <row r="298" spans="2:2" ht="17.649999999999999">
      <c r="B298" s="6" t="s">
        <v>809</v>
      </c>
    </row>
    <row r="299" spans="2:2">
      <c r="B299" s="7" t="s">
        <v>810</v>
      </c>
    </row>
    <row r="300" spans="2:2">
      <c r="B300" s="7" t="s">
        <v>811</v>
      </c>
    </row>
    <row r="301" spans="2:2">
      <c r="B301" s="7" t="s">
        <v>812</v>
      </c>
    </row>
    <row r="302" spans="2:2">
      <c r="B302" s="7" t="s">
        <v>813</v>
      </c>
    </row>
    <row r="303" spans="2:2">
      <c r="B303" s="7" t="s">
        <v>814</v>
      </c>
    </row>
    <row r="304" spans="2:2">
      <c r="B304" s="7" t="s">
        <v>815</v>
      </c>
    </row>
    <row r="305" spans="2:2">
      <c r="B305" s="7" t="s">
        <v>816</v>
      </c>
    </row>
    <row r="306" spans="2:2">
      <c r="B306" s="7" t="s">
        <v>817</v>
      </c>
    </row>
    <row r="307" spans="2:2">
      <c r="B307" s="7" t="s">
        <v>818</v>
      </c>
    </row>
    <row r="308" spans="2:2">
      <c r="B308" s="7" t="s">
        <v>819</v>
      </c>
    </row>
    <row r="309" spans="2:2" ht="17.649999999999999">
      <c r="B309" s="6" t="s">
        <v>820</v>
      </c>
    </row>
    <row r="310" spans="2:2">
      <c r="B310" s="7" t="s">
        <v>821</v>
      </c>
    </row>
    <row r="311" spans="2:2">
      <c r="B311" s="7" t="s">
        <v>822</v>
      </c>
    </row>
    <row r="312" spans="2:2">
      <c r="B312" s="7" t="s">
        <v>823</v>
      </c>
    </row>
    <row r="313" spans="2:2">
      <c r="B313" s="7" t="s">
        <v>824</v>
      </c>
    </row>
    <row r="314" spans="2:2">
      <c r="B314" s="7" t="s">
        <v>825</v>
      </c>
    </row>
    <row r="315" spans="2:2">
      <c r="B315" s="7" t="s">
        <v>826</v>
      </c>
    </row>
    <row r="316" spans="2:2">
      <c r="B316" s="7" t="s">
        <v>827</v>
      </c>
    </row>
    <row r="317" spans="2:2">
      <c r="B317" s="7" t="s">
        <v>828</v>
      </c>
    </row>
    <row r="318" spans="2:2">
      <c r="B318" s="7" t="s">
        <v>829</v>
      </c>
    </row>
    <row r="319" spans="2:2">
      <c r="B319" s="7" t="s">
        <v>830</v>
      </c>
    </row>
    <row r="320" spans="2:2" ht="17.649999999999999">
      <c r="B320" s="6" t="s">
        <v>831</v>
      </c>
    </row>
    <row r="321" spans="2:2">
      <c r="B321" s="7" t="s">
        <v>832</v>
      </c>
    </row>
    <row r="322" spans="2:2">
      <c r="B322" s="7" t="s">
        <v>833</v>
      </c>
    </row>
    <row r="323" spans="2:2">
      <c r="B323" s="7" t="s">
        <v>834</v>
      </c>
    </row>
    <row r="324" spans="2:2">
      <c r="B324" s="7" t="s">
        <v>835</v>
      </c>
    </row>
    <row r="325" spans="2:2">
      <c r="B325" s="7" t="s">
        <v>836</v>
      </c>
    </row>
    <row r="326" spans="2:2">
      <c r="B326" s="7" t="s">
        <v>837</v>
      </c>
    </row>
    <row r="327" spans="2:2">
      <c r="B327" s="7" t="s">
        <v>838</v>
      </c>
    </row>
    <row r="328" spans="2:2">
      <c r="B328" s="7" t="s">
        <v>839</v>
      </c>
    </row>
    <row r="329" spans="2:2">
      <c r="B329" s="7" t="s">
        <v>840</v>
      </c>
    </row>
    <row r="330" spans="2:2">
      <c r="B330" s="7" t="s">
        <v>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5B2B-F3CB-44C2-BB42-5633D53F0FF8}">
  <dimension ref="B2:B366"/>
  <sheetViews>
    <sheetView workbookViewId="0">
      <selection activeCell="S21" sqref="S21"/>
    </sheetView>
  </sheetViews>
  <sheetFormatPr defaultRowHeight="14.25"/>
  <sheetData>
    <row r="2" spans="2:2" ht="17.649999999999999">
      <c r="B2" s="6" t="s">
        <v>227</v>
      </c>
    </row>
    <row r="3" spans="2:2">
      <c r="B3" s="7"/>
    </row>
    <row r="4" spans="2:2">
      <c r="B4" s="7" t="s">
        <v>228</v>
      </c>
    </row>
    <row r="5" spans="2:2">
      <c r="B5" s="7" t="s">
        <v>229</v>
      </c>
    </row>
    <row r="6" spans="2:2">
      <c r="B6" s="7" t="s">
        <v>230</v>
      </c>
    </row>
    <row r="7" spans="2:2">
      <c r="B7" s="7" t="s">
        <v>231</v>
      </c>
    </row>
    <row r="8" spans="2:2">
      <c r="B8" s="7" t="s">
        <v>232</v>
      </c>
    </row>
    <row r="9" spans="2:2">
      <c r="B9" s="7" t="s">
        <v>233</v>
      </c>
    </row>
    <row r="10" spans="2:2">
      <c r="B10" s="7" t="s">
        <v>234</v>
      </c>
    </row>
    <row r="11" spans="2:2">
      <c r="B11" s="7" t="s">
        <v>235</v>
      </c>
    </row>
    <row r="12" spans="2:2">
      <c r="B12" s="7" t="s">
        <v>236</v>
      </c>
    </row>
    <row r="13" spans="2:2">
      <c r="B13" s="7" t="s">
        <v>237</v>
      </c>
    </row>
    <row r="17" spans="2:2" ht="17.649999999999999">
      <c r="B17" s="6" t="s">
        <v>238</v>
      </c>
    </row>
    <row r="18" spans="2:2">
      <c r="B18" s="7"/>
    </row>
    <row r="19" spans="2:2">
      <c r="B19" s="7" t="s">
        <v>239</v>
      </c>
    </row>
    <row r="20" spans="2:2">
      <c r="B20" s="7" t="s">
        <v>240</v>
      </c>
    </row>
    <row r="21" spans="2:2">
      <c r="B21" s="7" t="s">
        <v>241</v>
      </c>
    </row>
    <row r="22" spans="2:2">
      <c r="B22" s="7" t="s">
        <v>242</v>
      </c>
    </row>
    <row r="23" spans="2:2">
      <c r="B23" s="7" t="s">
        <v>243</v>
      </c>
    </row>
    <row r="24" spans="2:2">
      <c r="B24" s="7" t="s">
        <v>244</v>
      </c>
    </row>
    <row r="25" spans="2:2">
      <c r="B25" s="7" t="s">
        <v>245</v>
      </c>
    </row>
    <row r="26" spans="2:2">
      <c r="B26" s="7" t="s">
        <v>246</v>
      </c>
    </row>
    <row r="27" spans="2:2">
      <c r="B27" s="7" t="s">
        <v>247</v>
      </c>
    </row>
    <row r="28" spans="2:2">
      <c r="B28" s="7" t="s">
        <v>248</v>
      </c>
    </row>
    <row r="32" spans="2:2" ht="17.649999999999999">
      <c r="B32" s="6" t="s">
        <v>249</v>
      </c>
    </row>
    <row r="33" spans="2:2">
      <c r="B33" s="7"/>
    </row>
    <row r="34" spans="2:2">
      <c r="B34" s="7" t="s">
        <v>250</v>
      </c>
    </row>
    <row r="35" spans="2:2">
      <c r="B35" s="7" t="s">
        <v>251</v>
      </c>
    </row>
    <row r="36" spans="2:2">
      <c r="B36" s="7" t="s">
        <v>252</v>
      </c>
    </row>
    <row r="37" spans="2:2">
      <c r="B37" s="7" t="s">
        <v>253</v>
      </c>
    </row>
    <row r="38" spans="2:2">
      <c r="B38" s="7" t="s">
        <v>254</v>
      </c>
    </row>
    <row r="39" spans="2:2">
      <c r="B39" s="7" t="s">
        <v>255</v>
      </c>
    </row>
    <row r="40" spans="2:2">
      <c r="B40" s="7" t="s">
        <v>256</v>
      </c>
    </row>
    <row r="41" spans="2:2">
      <c r="B41" s="7" t="s">
        <v>257</v>
      </c>
    </row>
    <row r="42" spans="2:2">
      <c r="B42" s="7" t="s">
        <v>258</v>
      </c>
    </row>
    <row r="43" spans="2:2">
      <c r="B43" s="7" t="s">
        <v>259</v>
      </c>
    </row>
    <row r="47" spans="2:2" ht="17.649999999999999">
      <c r="B47" s="6" t="s">
        <v>260</v>
      </c>
    </row>
    <row r="48" spans="2:2">
      <c r="B48" s="7"/>
    </row>
    <row r="49" spans="2:2">
      <c r="B49" s="7" t="s">
        <v>261</v>
      </c>
    </row>
    <row r="50" spans="2:2">
      <c r="B50" s="7" t="s">
        <v>262</v>
      </c>
    </row>
    <row r="51" spans="2:2">
      <c r="B51" s="7" t="s">
        <v>263</v>
      </c>
    </row>
    <row r="52" spans="2:2">
      <c r="B52" s="7" t="s">
        <v>264</v>
      </c>
    </row>
    <row r="53" spans="2:2">
      <c r="B53" s="7" t="s">
        <v>265</v>
      </c>
    </row>
    <row r="54" spans="2:2">
      <c r="B54" s="7" t="s">
        <v>266</v>
      </c>
    </row>
    <row r="55" spans="2:2">
      <c r="B55" s="7" t="s">
        <v>267</v>
      </c>
    </row>
    <row r="56" spans="2:2">
      <c r="B56" s="7" t="s">
        <v>268</v>
      </c>
    </row>
    <row r="57" spans="2:2">
      <c r="B57" s="7" t="s">
        <v>269</v>
      </c>
    </row>
    <row r="58" spans="2:2">
      <c r="B58" s="7" t="s">
        <v>270</v>
      </c>
    </row>
    <row r="60" spans="2:2" ht="17.649999999999999">
      <c r="B60" s="6" t="s">
        <v>271</v>
      </c>
    </row>
    <row r="61" spans="2:2">
      <c r="B61" s="7"/>
    </row>
    <row r="62" spans="2:2">
      <c r="B62" s="7" t="s">
        <v>272</v>
      </c>
    </row>
    <row r="63" spans="2:2">
      <c r="B63" s="7" t="s">
        <v>273</v>
      </c>
    </row>
    <row r="64" spans="2:2">
      <c r="B64" s="7" t="s">
        <v>274</v>
      </c>
    </row>
    <row r="65" spans="2:2">
      <c r="B65" s="7" t="s">
        <v>275</v>
      </c>
    </row>
    <row r="66" spans="2:2">
      <c r="B66" s="7" t="s">
        <v>276</v>
      </c>
    </row>
    <row r="67" spans="2:2">
      <c r="B67" s="7" t="s">
        <v>277</v>
      </c>
    </row>
    <row r="68" spans="2:2">
      <c r="B68" s="7" t="s">
        <v>278</v>
      </c>
    </row>
    <row r="69" spans="2:2">
      <c r="B69" s="7" t="s">
        <v>279</v>
      </c>
    </row>
    <row r="70" spans="2:2">
      <c r="B70" s="7" t="s">
        <v>280</v>
      </c>
    </row>
    <row r="71" spans="2:2">
      <c r="B71" s="7" t="s">
        <v>281</v>
      </c>
    </row>
    <row r="73" spans="2:2" ht="17.649999999999999">
      <c r="B73" s="6" t="s">
        <v>282</v>
      </c>
    </row>
    <row r="74" spans="2:2">
      <c r="B74" s="7"/>
    </row>
    <row r="75" spans="2:2">
      <c r="B75" s="7" t="s">
        <v>283</v>
      </c>
    </row>
    <row r="76" spans="2:2">
      <c r="B76" s="7" t="s">
        <v>284</v>
      </c>
    </row>
    <row r="77" spans="2:2">
      <c r="B77" s="7" t="s">
        <v>285</v>
      </c>
    </row>
    <row r="78" spans="2:2">
      <c r="B78" s="7" t="s">
        <v>286</v>
      </c>
    </row>
    <row r="79" spans="2:2">
      <c r="B79" s="7" t="s">
        <v>287</v>
      </c>
    </row>
    <row r="80" spans="2:2">
      <c r="B80" s="7" t="s">
        <v>288</v>
      </c>
    </row>
    <row r="81" spans="2:2">
      <c r="B81" s="7" t="s">
        <v>289</v>
      </c>
    </row>
    <row r="82" spans="2:2">
      <c r="B82" s="7" t="s">
        <v>290</v>
      </c>
    </row>
    <row r="83" spans="2:2">
      <c r="B83" s="7" t="s">
        <v>291</v>
      </c>
    </row>
    <row r="87" spans="2:2" ht="17.649999999999999">
      <c r="B87" s="6" t="s">
        <v>292</v>
      </c>
    </row>
    <row r="88" spans="2:2">
      <c r="B88" s="7"/>
    </row>
    <row r="89" spans="2:2">
      <c r="B89" s="7" t="s">
        <v>293</v>
      </c>
    </row>
    <row r="90" spans="2:2">
      <c r="B90" s="7" t="s">
        <v>294</v>
      </c>
    </row>
    <row r="91" spans="2:2">
      <c r="B91" s="7" t="s">
        <v>295</v>
      </c>
    </row>
    <row r="92" spans="2:2">
      <c r="B92" s="7" t="s">
        <v>296</v>
      </c>
    </row>
    <row r="93" spans="2:2">
      <c r="B93" s="7" t="s">
        <v>297</v>
      </c>
    </row>
    <row r="94" spans="2:2">
      <c r="B94" s="7" t="s">
        <v>298</v>
      </c>
    </row>
    <row r="95" spans="2:2">
      <c r="B95" s="7" t="s">
        <v>299</v>
      </c>
    </row>
    <row r="96" spans="2:2">
      <c r="B96" s="7" t="s">
        <v>300</v>
      </c>
    </row>
    <row r="97" spans="2:2">
      <c r="B97" s="7" t="s">
        <v>301</v>
      </c>
    </row>
    <row r="98" spans="2:2">
      <c r="B98" s="7" t="s">
        <v>302</v>
      </c>
    </row>
    <row r="102" spans="2:2" ht="17.649999999999999">
      <c r="B102" s="6" t="s">
        <v>303</v>
      </c>
    </row>
    <row r="103" spans="2:2">
      <c r="B103" s="7"/>
    </row>
    <row r="104" spans="2:2">
      <c r="B104" s="7" t="s">
        <v>304</v>
      </c>
    </row>
    <row r="105" spans="2:2">
      <c r="B105" s="7" t="s">
        <v>305</v>
      </c>
    </row>
    <row r="106" spans="2:2">
      <c r="B106" s="7" t="s">
        <v>306</v>
      </c>
    </row>
    <row r="107" spans="2:2">
      <c r="B107" s="7" t="s">
        <v>307</v>
      </c>
    </row>
    <row r="108" spans="2:2">
      <c r="B108" s="7" t="s">
        <v>308</v>
      </c>
    </row>
    <row r="109" spans="2:2">
      <c r="B109" s="7" t="s">
        <v>309</v>
      </c>
    </row>
    <row r="110" spans="2:2">
      <c r="B110" s="7" t="s">
        <v>310</v>
      </c>
    </row>
    <row r="111" spans="2:2">
      <c r="B111" s="7" t="s">
        <v>311</v>
      </c>
    </row>
    <row r="112" spans="2:2">
      <c r="B112" s="7" t="s">
        <v>312</v>
      </c>
    </row>
    <row r="113" spans="2:2">
      <c r="B113" s="7" t="s">
        <v>313</v>
      </c>
    </row>
    <row r="117" spans="2:2" ht="17.649999999999999">
      <c r="B117" s="6" t="s">
        <v>314</v>
      </c>
    </row>
    <row r="118" spans="2:2">
      <c r="B118" s="7"/>
    </row>
    <row r="119" spans="2:2">
      <c r="B119" s="7" t="s">
        <v>315</v>
      </c>
    </row>
    <row r="120" spans="2:2">
      <c r="B120" s="7" t="s">
        <v>316</v>
      </c>
    </row>
    <row r="121" spans="2:2">
      <c r="B121" s="7" t="s">
        <v>317</v>
      </c>
    </row>
    <row r="122" spans="2:2">
      <c r="B122" s="7" t="s">
        <v>318</v>
      </c>
    </row>
    <row r="123" spans="2:2">
      <c r="B123" s="7" t="s">
        <v>319</v>
      </c>
    </row>
    <row r="124" spans="2:2">
      <c r="B124" s="7" t="s">
        <v>320</v>
      </c>
    </row>
    <row r="125" spans="2:2">
      <c r="B125" s="7" t="s">
        <v>321</v>
      </c>
    </row>
    <row r="126" spans="2:2">
      <c r="B126" s="7" t="s">
        <v>322</v>
      </c>
    </row>
    <row r="127" spans="2:2">
      <c r="B127" s="7" t="s">
        <v>323</v>
      </c>
    </row>
    <row r="128" spans="2:2">
      <c r="B128" s="7" t="s">
        <v>324</v>
      </c>
    </row>
    <row r="132" spans="2:2" ht="17.649999999999999">
      <c r="B132" s="6" t="s">
        <v>325</v>
      </c>
    </row>
    <row r="133" spans="2:2">
      <c r="B133" s="7"/>
    </row>
    <row r="134" spans="2:2">
      <c r="B134" s="7" t="s">
        <v>326</v>
      </c>
    </row>
    <row r="135" spans="2:2">
      <c r="B135" s="7" t="s">
        <v>327</v>
      </c>
    </row>
    <row r="136" spans="2:2">
      <c r="B136" s="7" t="s">
        <v>328</v>
      </c>
    </row>
    <row r="137" spans="2:2">
      <c r="B137" s="7" t="s">
        <v>329</v>
      </c>
    </row>
    <row r="138" spans="2:2">
      <c r="B138" s="7" t="s">
        <v>330</v>
      </c>
    </row>
    <row r="139" spans="2:2">
      <c r="B139" s="7" t="s">
        <v>331</v>
      </c>
    </row>
    <row r="140" spans="2:2">
      <c r="B140" s="7" t="s">
        <v>332</v>
      </c>
    </row>
    <row r="141" spans="2:2">
      <c r="B141" s="7" t="s">
        <v>333</v>
      </c>
    </row>
    <row r="142" spans="2:2">
      <c r="B142" s="7" t="s">
        <v>334</v>
      </c>
    </row>
    <row r="143" spans="2:2">
      <c r="B143" s="7" t="s">
        <v>335</v>
      </c>
    </row>
    <row r="147" spans="2:2" ht="17.649999999999999">
      <c r="B147" s="6" t="s">
        <v>336</v>
      </c>
    </row>
    <row r="148" spans="2:2">
      <c r="B148" s="7"/>
    </row>
    <row r="149" spans="2:2">
      <c r="B149" s="7" t="s">
        <v>337</v>
      </c>
    </row>
    <row r="150" spans="2:2">
      <c r="B150" s="7" t="s">
        <v>338</v>
      </c>
    </row>
    <row r="151" spans="2:2">
      <c r="B151" s="7" t="s">
        <v>339</v>
      </c>
    </row>
    <row r="152" spans="2:2">
      <c r="B152" s="7" t="s">
        <v>340</v>
      </c>
    </row>
    <row r="153" spans="2:2">
      <c r="B153" s="7" t="s">
        <v>341</v>
      </c>
    </row>
    <row r="154" spans="2:2">
      <c r="B154" s="7" t="s">
        <v>342</v>
      </c>
    </row>
    <row r="155" spans="2:2">
      <c r="B155" s="7" t="s">
        <v>343</v>
      </c>
    </row>
    <row r="156" spans="2:2">
      <c r="B156" s="7" t="s">
        <v>344</v>
      </c>
    </row>
    <row r="157" spans="2:2">
      <c r="B157" s="7" t="s">
        <v>356</v>
      </c>
    </row>
    <row r="158" spans="2:2">
      <c r="B158" s="7" t="s">
        <v>357</v>
      </c>
    </row>
    <row r="160" spans="2:2" ht="17.649999999999999">
      <c r="B160" s="6" t="s">
        <v>358</v>
      </c>
    </row>
    <row r="161" spans="2:2">
      <c r="B161" s="7"/>
    </row>
    <row r="162" spans="2:2">
      <c r="B162" s="7" t="s">
        <v>359</v>
      </c>
    </row>
    <row r="163" spans="2:2">
      <c r="B163" s="7" t="s">
        <v>360</v>
      </c>
    </row>
    <row r="164" spans="2:2">
      <c r="B164" s="7" t="s">
        <v>361</v>
      </c>
    </row>
    <row r="165" spans="2:2">
      <c r="B165" s="7" t="s">
        <v>362</v>
      </c>
    </row>
    <row r="166" spans="2:2">
      <c r="B166" s="7" t="s">
        <v>363</v>
      </c>
    </row>
    <row r="167" spans="2:2">
      <c r="B167" s="7" t="s">
        <v>364</v>
      </c>
    </row>
    <row r="168" spans="2:2">
      <c r="B168" s="7" t="s">
        <v>365</v>
      </c>
    </row>
    <row r="169" spans="2:2">
      <c r="B169" s="7" t="s">
        <v>366</v>
      </c>
    </row>
    <row r="170" spans="2:2">
      <c r="B170" s="7" t="s">
        <v>367</v>
      </c>
    </row>
    <row r="171" spans="2:2">
      <c r="B171" s="7" t="s">
        <v>368</v>
      </c>
    </row>
    <row r="175" spans="2:2" ht="17.649999999999999">
      <c r="B175" s="6" t="s">
        <v>369</v>
      </c>
    </row>
    <row r="176" spans="2:2">
      <c r="B176" s="7"/>
    </row>
    <row r="177" spans="2:2">
      <c r="B177" s="7" t="s">
        <v>370</v>
      </c>
    </row>
    <row r="178" spans="2:2">
      <c r="B178" s="7" t="s">
        <v>371</v>
      </c>
    </row>
    <row r="179" spans="2:2">
      <c r="B179" s="7" t="s">
        <v>372</v>
      </c>
    </row>
    <row r="180" spans="2:2">
      <c r="B180" s="7" t="s">
        <v>373</v>
      </c>
    </row>
    <row r="181" spans="2:2">
      <c r="B181" s="7" t="s">
        <v>374</v>
      </c>
    </row>
    <row r="182" spans="2:2">
      <c r="B182" s="7" t="s">
        <v>375</v>
      </c>
    </row>
    <row r="183" spans="2:2">
      <c r="B183" s="7" t="s">
        <v>376</v>
      </c>
    </row>
    <row r="184" spans="2:2">
      <c r="B184" s="7" t="s">
        <v>377</v>
      </c>
    </row>
    <row r="185" spans="2:2">
      <c r="B185" s="7" t="s">
        <v>378</v>
      </c>
    </row>
    <row r="186" spans="2:2">
      <c r="B186" s="7" t="s">
        <v>379</v>
      </c>
    </row>
    <row r="190" spans="2:2" ht="17.649999999999999">
      <c r="B190" s="6" t="s">
        <v>380</v>
      </c>
    </row>
    <row r="191" spans="2:2">
      <c r="B191" s="7"/>
    </row>
    <row r="192" spans="2:2">
      <c r="B192" s="7" t="s">
        <v>381</v>
      </c>
    </row>
    <row r="193" spans="2:2">
      <c r="B193" s="7" t="s">
        <v>382</v>
      </c>
    </row>
    <row r="194" spans="2:2">
      <c r="B194" s="7" t="s">
        <v>383</v>
      </c>
    </row>
    <row r="195" spans="2:2">
      <c r="B195" s="7" t="s">
        <v>384</v>
      </c>
    </row>
    <row r="196" spans="2:2">
      <c r="B196" s="7" t="s">
        <v>385</v>
      </c>
    </row>
    <row r="197" spans="2:2">
      <c r="B197" s="7" t="s">
        <v>386</v>
      </c>
    </row>
    <row r="198" spans="2:2">
      <c r="B198" s="7" t="s">
        <v>387</v>
      </c>
    </row>
    <row r="199" spans="2:2">
      <c r="B199" s="7" t="s">
        <v>388</v>
      </c>
    </row>
    <row r="200" spans="2:2">
      <c r="B200" s="7" t="s">
        <v>389</v>
      </c>
    </row>
    <row r="201" spans="2:2">
      <c r="B201" s="7" t="s">
        <v>390</v>
      </c>
    </row>
    <row r="205" spans="2:2" ht="17.649999999999999">
      <c r="B205" s="6" t="s">
        <v>391</v>
      </c>
    </row>
    <row r="206" spans="2:2">
      <c r="B206" s="7"/>
    </row>
    <row r="207" spans="2:2">
      <c r="B207" s="7" t="s">
        <v>392</v>
      </c>
    </row>
    <row r="208" spans="2:2">
      <c r="B208" s="7" t="s">
        <v>393</v>
      </c>
    </row>
    <row r="209" spans="2:2">
      <c r="B209" s="7" t="s">
        <v>394</v>
      </c>
    </row>
    <row r="210" spans="2:2">
      <c r="B210" s="7" t="s">
        <v>395</v>
      </c>
    </row>
    <row r="211" spans="2:2">
      <c r="B211" s="7" t="s">
        <v>396</v>
      </c>
    </row>
    <row r="212" spans="2:2">
      <c r="B212" s="7" t="s">
        <v>397</v>
      </c>
    </row>
    <row r="213" spans="2:2">
      <c r="B213" s="7" t="s">
        <v>398</v>
      </c>
    </row>
    <row r="214" spans="2:2">
      <c r="B214" s="7" t="s">
        <v>399</v>
      </c>
    </row>
    <row r="215" spans="2:2">
      <c r="B215" s="7" t="s">
        <v>400</v>
      </c>
    </row>
    <row r="216" spans="2:2">
      <c r="B216" s="7" t="s">
        <v>401</v>
      </c>
    </row>
    <row r="220" spans="2:2" ht="17.649999999999999">
      <c r="B220" s="6" t="s">
        <v>402</v>
      </c>
    </row>
    <row r="221" spans="2:2">
      <c r="B221" s="7"/>
    </row>
    <row r="222" spans="2:2">
      <c r="B222" s="7" t="s">
        <v>403</v>
      </c>
    </row>
    <row r="223" spans="2:2">
      <c r="B223" s="7" t="s">
        <v>404</v>
      </c>
    </row>
    <row r="224" spans="2:2">
      <c r="B224" s="7" t="s">
        <v>405</v>
      </c>
    </row>
    <row r="225" spans="2:2">
      <c r="B225" s="7" t="s">
        <v>406</v>
      </c>
    </row>
    <row r="226" spans="2:2">
      <c r="B226" s="7" t="s">
        <v>407</v>
      </c>
    </row>
    <row r="227" spans="2:2">
      <c r="B227" s="7" t="s">
        <v>408</v>
      </c>
    </row>
    <row r="228" spans="2:2">
      <c r="B228" s="7" t="s">
        <v>409</v>
      </c>
    </row>
    <row r="229" spans="2:2">
      <c r="B229" s="7" t="s">
        <v>410</v>
      </c>
    </row>
    <row r="230" spans="2:2">
      <c r="B230" s="7" t="s">
        <v>411</v>
      </c>
    </row>
    <row r="231" spans="2:2">
      <c r="B231" s="7" t="s">
        <v>412</v>
      </c>
    </row>
    <row r="235" spans="2:2" ht="17.649999999999999">
      <c r="B235" s="6" t="s">
        <v>413</v>
      </c>
    </row>
    <row r="236" spans="2:2">
      <c r="B236" s="7"/>
    </row>
    <row r="237" spans="2:2">
      <c r="B237" s="7" t="s">
        <v>414</v>
      </c>
    </row>
    <row r="238" spans="2:2">
      <c r="B238" s="7" t="s">
        <v>415</v>
      </c>
    </row>
    <row r="239" spans="2:2">
      <c r="B239" s="7" t="s">
        <v>416</v>
      </c>
    </row>
    <row r="240" spans="2:2">
      <c r="B240" s="7" t="s">
        <v>417</v>
      </c>
    </row>
    <row r="241" spans="2:2">
      <c r="B241" s="7" t="s">
        <v>418</v>
      </c>
    </row>
    <row r="242" spans="2:2">
      <c r="B242" s="7" t="s">
        <v>419</v>
      </c>
    </row>
    <row r="243" spans="2:2">
      <c r="B243" s="7" t="s">
        <v>420</v>
      </c>
    </row>
    <row r="244" spans="2:2">
      <c r="B244" s="7" t="s">
        <v>421</v>
      </c>
    </row>
    <row r="245" spans="2:2">
      <c r="B245" s="7" t="s">
        <v>422</v>
      </c>
    </row>
    <row r="246" spans="2:2">
      <c r="B246" s="7" t="s">
        <v>423</v>
      </c>
    </row>
    <row r="250" spans="2:2" ht="17.649999999999999">
      <c r="B250" s="6" t="s">
        <v>424</v>
      </c>
    </row>
    <row r="251" spans="2:2">
      <c r="B251" s="7"/>
    </row>
    <row r="252" spans="2:2">
      <c r="B252" s="7" t="s">
        <v>425</v>
      </c>
    </row>
    <row r="253" spans="2:2">
      <c r="B253" s="7" t="s">
        <v>426</v>
      </c>
    </row>
    <row r="254" spans="2:2">
      <c r="B254" s="7" t="s">
        <v>427</v>
      </c>
    </row>
    <row r="255" spans="2:2">
      <c r="B255" s="7" t="s">
        <v>428</v>
      </c>
    </row>
    <row r="256" spans="2:2">
      <c r="B256" s="7" t="s">
        <v>429</v>
      </c>
    </row>
    <row r="257" spans="2:2">
      <c r="B257" s="7" t="s">
        <v>430</v>
      </c>
    </row>
    <row r="258" spans="2:2">
      <c r="B258" s="7" t="s">
        <v>431</v>
      </c>
    </row>
    <row r="259" spans="2:2">
      <c r="B259" s="7" t="s">
        <v>432</v>
      </c>
    </row>
    <row r="260" spans="2:2">
      <c r="B260" s="7" t="s">
        <v>433</v>
      </c>
    </row>
    <row r="261" spans="2:2">
      <c r="B261" s="7" t="s">
        <v>434</v>
      </c>
    </row>
    <row r="265" spans="2:2" ht="17.649999999999999">
      <c r="B265" s="6" t="s">
        <v>435</v>
      </c>
    </row>
    <row r="266" spans="2:2">
      <c r="B266" s="7"/>
    </row>
    <row r="267" spans="2:2">
      <c r="B267" s="7" t="s">
        <v>436</v>
      </c>
    </row>
    <row r="268" spans="2:2">
      <c r="B268" s="7" t="s">
        <v>437</v>
      </c>
    </row>
    <row r="269" spans="2:2">
      <c r="B269" s="7" t="s">
        <v>438</v>
      </c>
    </row>
    <row r="270" spans="2:2">
      <c r="B270" s="7" t="s">
        <v>439</v>
      </c>
    </row>
    <row r="271" spans="2:2">
      <c r="B271" s="7" t="s">
        <v>440</v>
      </c>
    </row>
    <row r="272" spans="2:2">
      <c r="B272" s="7" t="s">
        <v>441</v>
      </c>
    </row>
    <row r="273" spans="2:2">
      <c r="B273" s="7" t="s">
        <v>442</v>
      </c>
    </row>
    <row r="274" spans="2:2">
      <c r="B274" s="7" t="s">
        <v>443</v>
      </c>
    </row>
    <row r="275" spans="2:2">
      <c r="B275" s="7" t="s">
        <v>444</v>
      </c>
    </row>
    <row r="276" spans="2:2">
      <c r="B276" s="7" t="s">
        <v>445</v>
      </c>
    </row>
    <row r="280" spans="2:2" ht="17.649999999999999">
      <c r="B280" s="6" t="s">
        <v>446</v>
      </c>
    </row>
    <row r="281" spans="2:2">
      <c r="B281" s="7"/>
    </row>
    <row r="282" spans="2:2">
      <c r="B282" s="7" t="s">
        <v>447</v>
      </c>
    </row>
    <row r="283" spans="2:2">
      <c r="B283" s="7" t="s">
        <v>448</v>
      </c>
    </row>
    <row r="284" spans="2:2">
      <c r="B284" s="7" t="s">
        <v>449</v>
      </c>
    </row>
    <row r="285" spans="2:2">
      <c r="B285" s="7" t="s">
        <v>450</v>
      </c>
    </row>
    <row r="286" spans="2:2">
      <c r="B286" s="7" t="s">
        <v>451</v>
      </c>
    </row>
    <row r="287" spans="2:2">
      <c r="B287" s="7" t="s">
        <v>452</v>
      </c>
    </row>
    <row r="288" spans="2:2">
      <c r="B288" s="7" t="s">
        <v>453</v>
      </c>
    </row>
    <row r="289" spans="2:2">
      <c r="B289" s="7" t="s">
        <v>454</v>
      </c>
    </row>
    <row r="290" spans="2:2">
      <c r="B290" s="7" t="s">
        <v>455</v>
      </c>
    </row>
    <row r="291" spans="2:2">
      <c r="B291" s="7" t="s">
        <v>456</v>
      </c>
    </row>
    <row r="295" spans="2:2" ht="17.649999999999999">
      <c r="B295" s="6" t="s">
        <v>457</v>
      </c>
    </row>
    <row r="296" spans="2:2">
      <c r="B296" s="7"/>
    </row>
    <row r="297" spans="2:2">
      <c r="B297" s="7" t="s">
        <v>458</v>
      </c>
    </row>
    <row r="298" spans="2:2">
      <c r="B298" s="7" t="s">
        <v>459</v>
      </c>
    </row>
    <row r="299" spans="2:2">
      <c r="B299" s="7" t="s">
        <v>460</v>
      </c>
    </row>
    <row r="300" spans="2:2">
      <c r="B300" s="7" t="s">
        <v>461</v>
      </c>
    </row>
    <row r="301" spans="2:2">
      <c r="B301" s="7" t="s">
        <v>462</v>
      </c>
    </row>
    <row r="302" spans="2:2">
      <c r="B302" s="7" t="s">
        <v>463</v>
      </c>
    </row>
    <row r="303" spans="2:2">
      <c r="B303" s="7" t="s">
        <v>464</v>
      </c>
    </row>
    <row r="304" spans="2:2">
      <c r="B304" s="7" t="s">
        <v>465</v>
      </c>
    </row>
    <row r="305" spans="2:2">
      <c r="B305" s="7" t="s">
        <v>466</v>
      </c>
    </row>
    <row r="306" spans="2:2">
      <c r="B306" s="7" t="s">
        <v>467</v>
      </c>
    </row>
    <row r="310" spans="2:2" ht="17.649999999999999">
      <c r="B310" s="6" t="s">
        <v>468</v>
      </c>
    </row>
    <row r="311" spans="2:2">
      <c r="B311" s="7"/>
    </row>
    <row r="312" spans="2:2">
      <c r="B312" s="7" t="s">
        <v>469</v>
      </c>
    </row>
    <row r="313" spans="2:2">
      <c r="B313" s="7" t="s">
        <v>470</v>
      </c>
    </row>
    <row r="314" spans="2:2">
      <c r="B314" s="7" t="s">
        <v>471</v>
      </c>
    </row>
    <row r="315" spans="2:2">
      <c r="B315" s="7" t="s">
        <v>472</v>
      </c>
    </row>
    <row r="316" spans="2:2">
      <c r="B316" s="7" t="s">
        <v>473</v>
      </c>
    </row>
    <row r="317" spans="2:2">
      <c r="B317" s="7" t="s">
        <v>474</v>
      </c>
    </row>
    <row r="318" spans="2:2">
      <c r="B318" s="7" t="s">
        <v>475</v>
      </c>
    </row>
    <row r="319" spans="2:2">
      <c r="B319" s="7" t="s">
        <v>476</v>
      </c>
    </row>
    <row r="320" spans="2:2">
      <c r="B320" s="7" t="s">
        <v>477</v>
      </c>
    </row>
    <row r="321" spans="2:2">
      <c r="B321" s="7" t="s">
        <v>478</v>
      </c>
    </row>
    <row r="325" spans="2:2" ht="17.649999999999999">
      <c r="B325" s="6" t="s">
        <v>479</v>
      </c>
    </row>
    <row r="326" spans="2:2">
      <c r="B326" s="7"/>
    </row>
    <row r="327" spans="2:2">
      <c r="B327" s="7" t="s">
        <v>480</v>
      </c>
    </row>
    <row r="328" spans="2:2">
      <c r="B328" s="7" t="s">
        <v>481</v>
      </c>
    </row>
    <row r="329" spans="2:2">
      <c r="B329" s="7" t="s">
        <v>482</v>
      </c>
    </row>
    <row r="330" spans="2:2">
      <c r="B330" s="7" t="s">
        <v>483</v>
      </c>
    </row>
    <row r="331" spans="2:2">
      <c r="B331" s="7" t="s">
        <v>484</v>
      </c>
    </row>
    <row r="332" spans="2:2">
      <c r="B332" s="7" t="s">
        <v>485</v>
      </c>
    </row>
    <row r="333" spans="2:2">
      <c r="B333" s="7" t="s">
        <v>486</v>
      </c>
    </row>
    <row r="334" spans="2:2">
      <c r="B334" s="7" t="s">
        <v>487</v>
      </c>
    </row>
    <row r="335" spans="2:2">
      <c r="B335" s="7" t="s">
        <v>488</v>
      </c>
    </row>
    <row r="336" spans="2:2">
      <c r="B336" s="7" t="s">
        <v>489</v>
      </c>
    </row>
    <row r="340" spans="2:2" ht="17.649999999999999">
      <c r="B340" s="6" t="s">
        <v>490</v>
      </c>
    </row>
    <row r="341" spans="2:2">
      <c r="B341" s="7"/>
    </row>
    <row r="342" spans="2:2">
      <c r="B342" s="7" t="s">
        <v>491</v>
      </c>
    </row>
    <row r="343" spans="2:2">
      <c r="B343" s="7" t="s">
        <v>492</v>
      </c>
    </row>
    <row r="344" spans="2:2">
      <c r="B344" s="7" t="s">
        <v>493</v>
      </c>
    </row>
    <row r="345" spans="2:2">
      <c r="B345" s="7" t="s">
        <v>494</v>
      </c>
    </row>
    <row r="346" spans="2:2">
      <c r="B346" s="7" t="s">
        <v>495</v>
      </c>
    </row>
    <row r="347" spans="2:2">
      <c r="B347" s="7" t="s">
        <v>496</v>
      </c>
    </row>
    <row r="348" spans="2:2">
      <c r="B348" s="7" t="s">
        <v>497</v>
      </c>
    </row>
    <row r="349" spans="2:2">
      <c r="B349" s="7" t="s">
        <v>498</v>
      </c>
    </row>
    <row r="350" spans="2:2">
      <c r="B350" s="7" t="s">
        <v>499</v>
      </c>
    </row>
    <row r="351" spans="2:2">
      <c r="B351" s="7" t="s">
        <v>500</v>
      </c>
    </row>
    <row r="355" spans="2:2" ht="17.649999999999999">
      <c r="B355" s="6" t="s">
        <v>501</v>
      </c>
    </row>
    <row r="356" spans="2:2">
      <c r="B356" s="7"/>
    </row>
    <row r="357" spans="2:2">
      <c r="B357" s="7" t="s">
        <v>502</v>
      </c>
    </row>
    <row r="358" spans="2:2">
      <c r="B358" s="7" t="s">
        <v>503</v>
      </c>
    </row>
    <row r="359" spans="2:2">
      <c r="B359" s="7" t="s">
        <v>504</v>
      </c>
    </row>
    <row r="360" spans="2:2">
      <c r="B360" s="7" t="s">
        <v>505</v>
      </c>
    </row>
    <row r="361" spans="2:2">
      <c r="B361" s="7" t="s">
        <v>506</v>
      </c>
    </row>
    <row r="362" spans="2:2">
      <c r="B362" s="7" t="s">
        <v>507</v>
      </c>
    </row>
    <row r="363" spans="2:2">
      <c r="B363" s="7" t="s">
        <v>508</v>
      </c>
    </row>
    <row r="364" spans="2:2">
      <c r="B364" s="7" t="s">
        <v>509</v>
      </c>
    </row>
    <row r="365" spans="2:2">
      <c r="B365" s="7" t="s">
        <v>510</v>
      </c>
    </row>
    <row r="366" spans="2:2">
      <c r="B366" s="7" t="s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6F3A-28DF-4558-998C-F2C26151F8E8}">
  <sheetPr>
    <tabColor theme="5" tint="0.39997558519241921"/>
  </sheetPr>
  <dimension ref="A1:Q501"/>
  <sheetViews>
    <sheetView topLeftCell="A476" zoomScale="145" zoomScaleNormal="145" workbookViewId="0">
      <selection activeCell="K1" sqref="K1:K1048576"/>
    </sheetView>
  </sheetViews>
  <sheetFormatPr defaultRowHeight="14.25"/>
  <cols>
    <col min="2" max="2" width="15.6640625" bestFit="1" customWidth="1"/>
    <col min="3" max="3" width="6.86328125" bestFit="1" customWidth="1"/>
    <col min="4" max="4" width="12.33203125" bestFit="1" customWidth="1"/>
    <col min="5" max="5" width="10.59765625" bestFit="1" customWidth="1"/>
    <col min="6" max="6" width="13.265625" bestFit="1" customWidth="1"/>
    <col min="7" max="7" width="16.73046875" bestFit="1" customWidth="1"/>
    <col min="8" max="8" width="11.1328125" bestFit="1" customWidth="1"/>
    <col min="9" max="9" width="12.59765625" bestFit="1" customWidth="1"/>
    <col min="10" max="10" width="3.796875" bestFit="1" customWidth="1"/>
    <col min="11" max="11" width="6.73046875" bestFit="1" customWidth="1"/>
    <col min="12" max="12" width="16.86328125" bestFit="1" customWidth="1"/>
    <col min="13" max="13" width="18.06640625" bestFit="1" customWidth="1"/>
    <col min="14" max="14" width="16.86328125" bestFit="1" customWidth="1"/>
    <col min="15" max="15" width="17.265625" bestFit="1" customWidth="1"/>
    <col min="16" max="16" width="18.59765625" bestFit="1" customWidth="1"/>
    <col min="17" max="17" width="15.6640625" bestFit="1" customWidth="1"/>
  </cols>
  <sheetData>
    <row r="1" spans="1:17">
      <c r="A1" t="s">
        <v>179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104</v>
      </c>
    </row>
    <row r="2" spans="1:17">
      <c r="A2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b">
        <f>NOT(G2="Contract")</f>
        <v>1</v>
      </c>
      <c r="I2" t="s">
        <v>75</v>
      </c>
      <c r="J2">
        <v>26</v>
      </c>
      <c r="K2">
        <v>107487</v>
      </c>
      <c r="L2">
        <v>38</v>
      </c>
      <c r="M2">
        <v>1</v>
      </c>
      <c r="N2">
        <v>2</v>
      </c>
      <c r="O2">
        <v>7</v>
      </c>
      <c r="P2">
        <v>31</v>
      </c>
      <c r="Q2" s="2">
        <v>43151</v>
      </c>
    </row>
    <row r="3" spans="1:17">
      <c r="A3">
        <v>2</v>
      </c>
      <c r="B3" t="s">
        <v>76</v>
      </c>
      <c r="C3" t="s">
        <v>77</v>
      </c>
      <c r="D3" t="s">
        <v>78</v>
      </c>
      <c r="E3" t="s">
        <v>72</v>
      </c>
      <c r="F3" t="s">
        <v>79</v>
      </c>
      <c r="G3" t="s">
        <v>80</v>
      </c>
      <c r="H3" t="b">
        <f t="shared" ref="H3:H66" si="0">NOT(G3="Contract")</f>
        <v>1</v>
      </c>
      <c r="I3" t="s">
        <v>81</v>
      </c>
      <c r="J3">
        <v>24</v>
      </c>
      <c r="K3">
        <v>47438</v>
      </c>
      <c r="L3">
        <v>27</v>
      </c>
      <c r="M3">
        <v>4</v>
      </c>
      <c r="N3">
        <v>11</v>
      </c>
      <c r="O3">
        <v>1</v>
      </c>
      <c r="P3">
        <v>44</v>
      </c>
      <c r="Q3" s="2">
        <v>34967</v>
      </c>
    </row>
    <row r="4" spans="1:17">
      <c r="A4">
        <v>3</v>
      </c>
      <c r="B4" t="s">
        <v>82</v>
      </c>
      <c r="C4" t="s">
        <v>70</v>
      </c>
      <c r="D4" t="s">
        <v>78</v>
      </c>
      <c r="E4" t="s">
        <v>83</v>
      </c>
      <c r="F4" t="s">
        <v>84</v>
      </c>
      <c r="G4" t="s">
        <v>80</v>
      </c>
      <c r="H4" t="b">
        <f t="shared" si="0"/>
        <v>1</v>
      </c>
      <c r="I4" t="s">
        <v>85</v>
      </c>
      <c r="J4">
        <v>44</v>
      </c>
      <c r="K4">
        <v>78515</v>
      </c>
      <c r="L4">
        <v>34</v>
      </c>
      <c r="M4">
        <v>12</v>
      </c>
      <c r="N4">
        <v>13</v>
      </c>
      <c r="O4">
        <v>2</v>
      </c>
      <c r="P4">
        <v>36</v>
      </c>
      <c r="Q4" s="2">
        <v>45009</v>
      </c>
    </row>
    <row r="5" spans="1:17">
      <c r="A5">
        <v>4</v>
      </c>
      <c r="B5" t="s">
        <v>69</v>
      </c>
      <c r="C5" t="s">
        <v>86</v>
      </c>
      <c r="D5" t="s">
        <v>78</v>
      </c>
      <c r="E5" t="s">
        <v>72</v>
      </c>
      <c r="F5" t="s">
        <v>87</v>
      </c>
      <c r="G5" t="s">
        <v>88</v>
      </c>
      <c r="H5" t="b">
        <f t="shared" si="0"/>
        <v>0</v>
      </c>
      <c r="I5" t="s">
        <v>85</v>
      </c>
      <c r="J5">
        <v>47</v>
      </c>
      <c r="K5">
        <v>35744</v>
      </c>
      <c r="L5">
        <v>15</v>
      </c>
      <c r="M5">
        <v>10</v>
      </c>
      <c r="N5">
        <v>7</v>
      </c>
      <c r="O5">
        <v>1</v>
      </c>
      <c r="P5">
        <v>45</v>
      </c>
      <c r="Q5" s="2">
        <v>34855</v>
      </c>
    </row>
    <row r="6" spans="1:17">
      <c r="A6">
        <v>5</v>
      </c>
      <c r="B6" t="s">
        <v>89</v>
      </c>
      <c r="C6" t="s">
        <v>86</v>
      </c>
      <c r="D6" t="s">
        <v>71</v>
      </c>
      <c r="E6" t="s">
        <v>72</v>
      </c>
      <c r="F6" t="s">
        <v>84</v>
      </c>
      <c r="G6" t="s">
        <v>80</v>
      </c>
      <c r="H6" t="b">
        <f t="shared" si="0"/>
        <v>1</v>
      </c>
      <c r="I6" t="s">
        <v>90</v>
      </c>
      <c r="J6">
        <v>58</v>
      </c>
      <c r="K6">
        <v>113820</v>
      </c>
      <c r="L6">
        <v>32</v>
      </c>
      <c r="M6">
        <v>13</v>
      </c>
      <c r="N6">
        <v>14</v>
      </c>
      <c r="O6">
        <v>9</v>
      </c>
      <c r="P6">
        <v>33</v>
      </c>
      <c r="Q6" s="2">
        <v>40090</v>
      </c>
    </row>
    <row r="7" spans="1:17">
      <c r="A7">
        <v>6</v>
      </c>
      <c r="B7" t="s">
        <v>82</v>
      </c>
      <c r="C7" t="s">
        <v>86</v>
      </c>
      <c r="D7" t="s">
        <v>91</v>
      </c>
      <c r="E7" t="s">
        <v>92</v>
      </c>
      <c r="F7" t="s">
        <v>79</v>
      </c>
      <c r="G7" t="s">
        <v>74</v>
      </c>
      <c r="H7" t="b">
        <f t="shared" si="0"/>
        <v>1</v>
      </c>
      <c r="I7" t="s">
        <v>93</v>
      </c>
      <c r="J7">
        <v>45</v>
      </c>
      <c r="K7">
        <v>72417</v>
      </c>
      <c r="L7">
        <v>21</v>
      </c>
      <c r="M7">
        <v>14</v>
      </c>
      <c r="N7">
        <v>8</v>
      </c>
      <c r="O7">
        <v>9</v>
      </c>
      <c r="P7">
        <v>55</v>
      </c>
      <c r="Q7" s="2">
        <v>38463</v>
      </c>
    </row>
    <row r="8" spans="1:17">
      <c r="A8">
        <v>7</v>
      </c>
      <c r="B8" t="s">
        <v>82</v>
      </c>
      <c r="C8" t="s">
        <v>86</v>
      </c>
      <c r="D8" t="s">
        <v>91</v>
      </c>
      <c r="E8" t="s">
        <v>94</v>
      </c>
      <c r="F8" t="s">
        <v>95</v>
      </c>
      <c r="G8" t="s">
        <v>88</v>
      </c>
      <c r="H8" t="b">
        <f t="shared" si="0"/>
        <v>0</v>
      </c>
      <c r="I8" t="s">
        <v>93</v>
      </c>
      <c r="J8">
        <v>40</v>
      </c>
      <c r="K8">
        <v>37069</v>
      </c>
      <c r="L8">
        <v>5</v>
      </c>
      <c r="M8">
        <v>5</v>
      </c>
      <c r="N8">
        <v>8</v>
      </c>
      <c r="O8">
        <v>7</v>
      </c>
      <c r="P8">
        <v>42</v>
      </c>
      <c r="Q8" s="2">
        <v>35437</v>
      </c>
    </row>
    <row r="9" spans="1:17">
      <c r="A9">
        <v>8</v>
      </c>
      <c r="B9" t="s">
        <v>69</v>
      </c>
      <c r="C9" t="s">
        <v>70</v>
      </c>
      <c r="D9" t="s">
        <v>91</v>
      </c>
      <c r="E9" t="s">
        <v>83</v>
      </c>
      <c r="F9" t="s">
        <v>79</v>
      </c>
      <c r="G9" t="s">
        <v>88</v>
      </c>
      <c r="H9" t="b">
        <f t="shared" si="0"/>
        <v>0</v>
      </c>
      <c r="I9" t="s">
        <v>85</v>
      </c>
      <c r="J9">
        <v>46</v>
      </c>
      <c r="K9">
        <v>72359</v>
      </c>
      <c r="L9">
        <v>6</v>
      </c>
      <c r="M9">
        <v>4</v>
      </c>
      <c r="N9">
        <v>11</v>
      </c>
      <c r="O9">
        <v>3</v>
      </c>
      <c r="P9">
        <v>25</v>
      </c>
      <c r="Q9" s="2">
        <v>39310</v>
      </c>
    </row>
    <row r="10" spans="1:17">
      <c r="A10">
        <v>9</v>
      </c>
      <c r="B10" t="s">
        <v>96</v>
      </c>
      <c r="C10" t="s">
        <v>77</v>
      </c>
      <c r="D10" t="s">
        <v>71</v>
      </c>
      <c r="E10" t="s">
        <v>83</v>
      </c>
      <c r="F10" t="s">
        <v>97</v>
      </c>
      <c r="G10" t="s">
        <v>88</v>
      </c>
      <c r="H10" t="b">
        <f t="shared" si="0"/>
        <v>0</v>
      </c>
      <c r="I10" t="s">
        <v>93</v>
      </c>
      <c r="J10">
        <v>42</v>
      </c>
      <c r="K10">
        <v>49799</v>
      </c>
      <c r="L10">
        <v>38</v>
      </c>
      <c r="M10">
        <v>14</v>
      </c>
      <c r="N10">
        <v>10</v>
      </c>
      <c r="O10">
        <v>5</v>
      </c>
      <c r="P10">
        <v>24</v>
      </c>
      <c r="Q10" s="2">
        <v>38113</v>
      </c>
    </row>
    <row r="11" spans="1:17">
      <c r="A11">
        <v>10</v>
      </c>
      <c r="B11" t="s">
        <v>89</v>
      </c>
      <c r="C11" t="s">
        <v>86</v>
      </c>
      <c r="D11" t="s">
        <v>78</v>
      </c>
      <c r="E11" t="s">
        <v>92</v>
      </c>
      <c r="F11" t="s">
        <v>73</v>
      </c>
      <c r="G11" t="s">
        <v>74</v>
      </c>
      <c r="H11" t="b">
        <f t="shared" si="0"/>
        <v>1</v>
      </c>
      <c r="I11" t="s">
        <v>85</v>
      </c>
      <c r="J11">
        <v>33</v>
      </c>
      <c r="K11">
        <v>100188</v>
      </c>
      <c r="L11">
        <v>22</v>
      </c>
      <c r="M11">
        <v>10</v>
      </c>
      <c r="N11">
        <v>11</v>
      </c>
      <c r="O11">
        <v>4</v>
      </c>
      <c r="P11">
        <v>44</v>
      </c>
      <c r="Q11" s="2">
        <v>39080</v>
      </c>
    </row>
    <row r="12" spans="1:17">
      <c r="A12">
        <v>11</v>
      </c>
      <c r="B12" t="s">
        <v>69</v>
      </c>
      <c r="C12" t="s">
        <v>77</v>
      </c>
      <c r="D12" t="s">
        <v>91</v>
      </c>
      <c r="E12" t="s">
        <v>92</v>
      </c>
      <c r="F12" t="s">
        <v>73</v>
      </c>
      <c r="G12" t="s">
        <v>80</v>
      </c>
      <c r="H12" t="b">
        <f t="shared" si="0"/>
        <v>1</v>
      </c>
      <c r="I12" t="s">
        <v>90</v>
      </c>
      <c r="J12">
        <v>62</v>
      </c>
      <c r="K12">
        <v>119859</v>
      </c>
      <c r="L12">
        <v>18</v>
      </c>
      <c r="M12">
        <v>17</v>
      </c>
      <c r="N12">
        <v>13</v>
      </c>
      <c r="O12">
        <v>7</v>
      </c>
      <c r="P12">
        <v>37</v>
      </c>
      <c r="Q12" s="2">
        <v>38599</v>
      </c>
    </row>
    <row r="13" spans="1:17">
      <c r="A13">
        <v>12</v>
      </c>
      <c r="B13" t="s">
        <v>89</v>
      </c>
      <c r="C13" t="s">
        <v>70</v>
      </c>
      <c r="D13" t="s">
        <v>71</v>
      </c>
      <c r="E13" t="s">
        <v>72</v>
      </c>
      <c r="F13" t="s">
        <v>84</v>
      </c>
      <c r="G13" t="s">
        <v>74</v>
      </c>
      <c r="H13" t="b">
        <f t="shared" si="0"/>
        <v>1</v>
      </c>
      <c r="I13" t="s">
        <v>98</v>
      </c>
      <c r="J13">
        <v>54</v>
      </c>
      <c r="K13">
        <v>37597</v>
      </c>
      <c r="L13">
        <v>14</v>
      </c>
      <c r="M13">
        <v>10</v>
      </c>
      <c r="N13">
        <v>7</v>
      </c>
      <c r="O13">
        <v>9</v>
      </c>
      <c r="P13">
        <v>32</v>
      </c>
      <c r="Q13" s="2">
        <v>35388</v>
      </c>
    </row>
    <row r="14" spans="1:17">
      <c r="A14">
        <v>13</v>
      </c>
      <c r="B14" t="s">
        <v>89</v>
      </c>
      <c r="C14" t="s">
        <v>70</v>
      </c>
      <c r="D14" t="s">
        <v>91</v>
      </c>
      <c r="E14" t="s">
        <v>83</v>
      </c>
      <c r="F14" t="s">
        <v>87</v>
      </c>
      <c r="G14" t="s">
        <v>88</v>
      </c>
      <c r="H14" t="b">
        <f t="shared" si="0"/>
        <v>0</v>
      </c>
      <c r="I14" t="s">
        <v>85</v>
      </c>
      <c r="J14">
        <v>25</v>
      </c>
      <c r="K14">
        <v>77093</v>
      </c>
      <c r="L14">
        <v>10</v>
      </c>
      <c r="M14">
        <v>7</v>
      </c>
      <c r="N14">
        <v>5</v>
      </c>
      <c r="O14">
        <v>2</v>
      </c>
      <c r="P14">
        <v>33</v>
      </c>
      <c r="Q14" s="2">
        <v>41198</v>
      </c>
    </row>
    <row r="15" spans="1:17">
      <c r="A15">
        <v>14</v>
      </c>
      <c r="B15" t="s">
        <v>82</v>
      </c>
      <c r="C15" t="s">
        <v>70</v>
      </c>
      <c r="D15" t="s">
        <v>99</v>
      </c>
      <c r="E15" t="s">
        <v>94</v>
      </c>
      <c r="F15" t="s">
        <v>95</v>
      </c>
      <c r="G15" t="s">
        <v>74</v>
      </c>
      <c r="H15" t="b">
        <f t="shared" si="0"/>
        <v>1</v>
      </c>
      <c r="I15" t="s">
        <v>75</v>
      </c>
      <c r="J15">
        <v>63</v>
      </c>
      <c r="K15">
        <v>67226</v>
      </c>
      <c r="L15">
        <v>13</v>
      </c>
      <c r="M15">
        <v>16</v>
      </c>
      <c r="N15">
        <v>1</v>
      </c>
      <c r="O15">
        <v>8</v>
      </c>
      <c r="P15">
        <v>47</v>
      </c>
      <c r="Q15" s="2">
        <v>36446</v>
      </c>
    </row>
    <row r="16" spans="1:17">
      <c r="A16">
        <v>15</v>
      </c>
      <c r="B16" t="s">
        <v>76</v>
      </c>
      <c r="C16" t="s">
        <v>86</v>
      </c>
      <c r="D16" t="s">
        <v>91</v>
      </c>
      <c r="E16" t="s">
        <v>92</v>
      </c>
      <c r="F16" t="s">
        <v>100</v>
      </c>
      <c r="G16" t="s">
        <v>74</v>
      </c>
      <c r="H16" t="b">
        <f t="shared" si="0"/>
        <v>1</v>
      </c>
      <c r="I16" t="s">
        <v>93</v>
      </c>
      <c r="J16">
        <v>28</v>
      </c>
      <c r="K16">
        <v>102127</v>
      </c>
      <c r="L16">
        <v>31</v>
      </c>
      <c r="M16">
        <v>1</v>
      </c>
      <c r="N16">
        <v>12</v>
      </c>
      <c r="O16">
        <v>9</v>
      </c>
      <c r="P16">
        <v>37</v>
      </c>
      <c r="Q16" s="2">
        <v>41986</v>
      </c>
    </row>
    <row r="17" spans="1:17">
      <c r="A17">
        <v>16</v>
      </c>
      <c r="B17" t="s">
        <v>89</v>
      </c>
      <c r="C17" t="s">
        <v>77</v>
      </c>
      <c r="D17" t="s">
        <v>91</v>
      </c>
      <c r="E17" t="s">
        <v>94</v>
      </c>
      <c r="F17" t="s">
        <v>73</v>
      </c>
      <c r="G17" t="s">
        <v>80</v>
      </c>
      <c r="H17" t="b">
        <f t="shared" si="0"/>
        <v>1</v>
      </c>
      <c r="I17" t="s">
        <v>85</v>
      </c>
      <c r="J17">
        <v>43</v>
      </c>
      <c r="K17">
        <v>107362</v>
      </c>
      <c r="L17">
        <v>30</v>
      </c>
      <c r="M17">
        <v>17</v>
      </c>
      <c r="N17">
        <v>9</v>
      </c>
      <c r="O17">
        <v>9</v>
      </c>
      <c r="P17">
        <v>47</v>
      </c>
      <c r="Q17" s="2">
        <v>35889</v>
      </c>
    </row>
    <row r="18" spans="1:17">
      <c r="A18">
        <v>17</v>
      </c>
      <c r="B18" t="s">
        <v>101</v>
      </c>
      <c r="C18" t="s">
        <v>77</v>
      </c>
      <c r="D18" t="s">
        <v>78</v>
      </c>
      <c r="E18" t="s">
        <v>94</v>
      </c>
      <c r="F18" t="s">
        <v>97</v>
      </c>
      <c r="G18" t="s">
        <v>80</v>
      </c>
      <c r="H18" t="b">
        <f t="shared" si="0"/>
        <v>1</v>
      </c>
      <c r="I18" t="s">
        <v>85</v>
      </c>
      <c r="J18">
        <v>54</v>
      </c>
      <c r="K18">
        <v>56417</v>
      </c>
      <c r="L18">
        <v>3</v>
      </c>
      <c r="M18">
        <v>9</v>
      </c>
      <c r="N18">
        <v>13</v>
      </c>
      <c r="O18">
        <v>7</v>
      </c>
      <c r="P18">
        <v>46</v>
      </c>
      <c r="Q18" s="2">
        <v>39511</v>
      </c>
    </row>
    <row r="19" spans="1:17">
      <c r="A19">
        <v>18</v>
      </c>
      <c r="B19" t="s">
        <v>82</v>
      </c>
      <c r="C19" t="s">
        <v>77</v>
      </c>
      <c r="D19" t="s">
        <v>71</v>
      </c>
      <c r="E19" t="s">
        <v>83</v>
      </c>
      <c r="F19" t="s">
        <v>84</v>
      </c>
      <c r="G19" t="s">
        <v>88</v>
      </c>
      <c r="H19" t="b">
        <f t="shared" si="0"/>
        <v>0</v>
      </c>
      <c r="I19" t="s">
        <v>90</v>
      </c>
      <c r="J19">
        <v>38</v>
      </c>
      <c r="K19">
        <v>48693</v>
      </c>
      <c r="L19">
        <v>30</v>
      </c>
      <c r="M19">
        <v>6</v>
      </c>
      <c r="N19">
        <v>7</v>
      </c>
      <c r="O19">
        <v>9</v>
      </c>
      <c r="P19">
        <v>51</v>
      </c>
      <c r="Q19" s="2">
        <v>40870</v>
      </c>
    </row>
    <row r="20" spans="1:17">
      <c r="A20">
        <v>19</v>
      </c>
      <c r="B20" t="s">
        <v>96</v>
      </c>
      <c r="C20" t="s">
        <v>70</v>
      </c>
      <c r="D20" t="s">
        <v>78</v>
      </c>
      <c r="E20" t="s">
        <v>83</v>
      </c>
      <c r="F20" t="s">
        <v>84</v>
      </c>
      <c r="G20" t="s">
        <v>74</v>
      </c>
      <c r="H20" t="b">
        <f t="shared" si="0"/>
        <v>1</v>
      </c>
      <c r="I20" t="s">
        <v>93</v>
      </c>
      <c r="J20">
        <v>45</v>
      </c>
      <c r="K20">
        <v>109674</v>
      </c>
      <c r="L20">
        <v>6</v>
      </c>
      <c r="M20">
        <v>19</v>
      </c>
      <c r="N20">
        <v>2</v>
      </c>
      <c r="O20">
        <v>9</v>
      </c>
      <c r="P20">
        <v>28</v>
      </c>
      <c r="Q20" s="2">
        <v>41356</v>
      </c>
    </row>
    <row r="21" spans="1:17">
      <c r="A21">
        <v>20</v>
      </c>
      <c r="B21" t="s">
        <v>76</v>
      </c>
      <c r="C21" t="s">
        <v>86</v>
      </c>
      <c r="D21" t="s">
        <v>78</v>
      </c>
      <c r="E21" t="s">
        <v>92</v>
      </c>
      <c r="F21" t="s">
        <v>100</v>
      </c>
      <c r="G21" t="s">
        <v>74</v>
      </c>
      <c r="H21" t="b">
        <f t="shared" si="0"/>
        <v>1</v>
      </c>
      <c r="I21" t="s">
        <v>98</v>
      </c>
      <c r="J21">
        <v>55</v>
      </c>
      <c r="K21">
        <v>83161</v>
      </c>
      <c r="L21">
        <v>29</v>
      </c>
      <c r="M21">
        <v>13</v>
      </c>
      <c r="N21">
        <v>6</v>
      </c>
      <c r="O21">
        <v>3</v>
      </c>
      <c r="P21">
        <v>59</v>
      </c>
      <c r="Q21" s="2">
        <v>43158</v>
      </c>
    </row>
    <row r="22" spans="1:17">
      <c r="A22">
        <v>21</v>
      </c>
      <c r="B22" t="s">
        <v>101</v>
      </c>
      <c r="C22" t="s">
        <v>70</v>
      </c>
      <c r="D22" t="s">
        <v>78</v>
      </c>
      <c r="E22" t="s">
        <v>83</v>
      </c>
      <c r="F22" t="s">
        <v>97</v>
      </c>
      <c r="G22" t="s">
        <v>80</v>
      </c>
      <c r="H22" t="b">
        <f t="shared" si="0"/>
        <v>1</v>
      </c>
      <c r="I22" t="s">
        <v>90</v>
      </c>
      <c r="J22">
        <v>49</v>
      </c>
      <c r="K22">
        <v>32169</v>
      </c>
      <c r="L22">
        <v>8</v>
      </c>
      <c r="M22">
        <v>3</v>
      </c>
      <c r="N22">
        <v>2</v>
      </c>
      <c r="O22">
        <v>4</v>
      </c>
      <c r="P22">
        <v>51</v>
      </c>
      <c r="Q22" s="2">
        <v>38089</v>
      </c>
    </row>
    <row r="23" spans="1:17">
      <c r="A23">
        <v>22</v>
      </c>
      <c r="B23" t="s">
        <v>101</v>
      </c>
      <c r="C23" t="s">
        <v>70</v>
      </c>
      <c r="D23" t="s">
        <v>78</v>
      </c>
      <c r="E23" t="s">
        <v>83</v>
      </c>
      <c r="F23" t="s">
        <v>87</v>
      </c>
      <c r="G23" t="s">
        <v>74</v>
      </c>
      <c r="H23" t="b">
        <f t="shared" si="0"/>
        <v>1</v>
      </c>
      <c r="I23" t="s">
        <v>98</v>
      </c>
      <c r="J23">
        <v>64</v>
      </c>
      <c r="K23">
        <v>114092</v>
      </c>
      <c r="L23">
        <v>33</v>
      </c>
      <c r="M23">
        <v>7</v>
      </c>
      <c r="N23">
        <v>1</v>
      </c>
      <c r="O23">
        <v>2</v>
      </c>
      <c r="P23">
        <v>39</v>
      </c>
      <c r="Q23" s="2">
        <v>45509</v>
      </c>
    </row>
    <row r="24" spans="1:17">
      <c r="A24">
        <v>23</v>
      </c>
      <c r="B24" t="s">
        <v>96</v>
      </c>
      <c r="C24" t="s">
        <v>77</v>
      </c>
      <c r="D24" t="s">
        <v>78</v>
      </c>
      <c r="E24" t="s">
        <v>83</v>
      </c>
      <c r="F24" t="s">
        <v>97</v>
      </c>
      <c r="G24" t="s">
        <v>74</v>
      </c>
      <c r="H24" t="b">
        <f t="shared" si="0"/>
        <v>1</v>
      </c>
      <c r="I24" t="s">
        <v>90</v>
      </c>
      <c r="J24">
        <v>62</v>
      </c>
      <c r="K24">
        <v>52052</v>
      </c>
      <c r="L24">
        <v>17</v>
      </c>
      <c r="M24">
        <v>9</v>
      </c>
      <c r="N24">
        <v>14</v>
      </c>
      <c r="O24">
        <v>3</v>
      </c>
      <c r="P24">
        <v>47</v>
      </c>
      <c r="Q24" s="2">
        <v>42503</v>
      </c>
    </row>
    <row r="25" spans="1:17">
      <c r="A25">
        <v>24</v>
      </c>
      <c r="B25" t="s">
        <v>76</v>
      </c>
      <c r="C25" t="s">
        <v>70</v>
      </c>
      <c r="D25" t="s">
        <v>91</v>
      </c>
      <c r="E25" t="s">
        <v>94</v>
      </c>
      <c r="F25" t="s">
        <v>87</v>
      </c>
      <c r="G25" t="s">
        <v>74</v>
      </c>
      <c r="H25" t="b">
        <f t="shared" si="0"/>
        <v>1</v>
      </c>
      <c r="I25" t="s">
        <v>93</v>
      </c>
      <c r="J25">
        <v>60</v>
      </c>
      <c r="K25">
        <v>101849</v>
      </c>
      <c r="L25">
        <v>11</v>
      </c>
      <c r="M25">
        <v>5</v>
      </c>
      <c r="N25">
        <v>7</v>
      </c>
      <c r="O25">
        <v>5</v>
      </c>
      <c r="P25">
        <v>52</v>
      </c>
      <c r="Q25" s="2">
        <v>41283</v>
      </c>
    </row>
    <row r="26" spans="1:17">
      <c r="A26">
        <v>25</v>
      </c>
      <c r="B26" t="s">
        <v>82</v>
      </c>
      <c r="C26" t="s">
        <v>77</v>
      </c>
      <c r="D26" t="s">
        <v>78</v>
      </c>
      <c r="E26" t="s">
        <v>92</v>
      </c>
      <c r="F26" t="s">
        <v>97</v>
      </c>
      <c r="G26" t="s">
        <v>80</v>
      </c>
      <c r="H26" t="b">
        <f t="shared" si="0"/>
        <v>1</v>
      </c>
      <c r="I26" t="s">
        <v>102</v>
      </c>
      <c r="J26">
        <v>43</v>
      </c>
      <c r="K26">
        <v>103851</v>
      </c>
      <c r="L26">
        <v>13</v>
      </c>
      <c r="M26">
        <v>10</v>
      </c>
      <c r="N26">
        <v>13</v>
      </c>
      <c r="O26">
        <v>5</v>
      </c>
      <c r="P26">
        <v>23</v>
      </c>
      <c r="Q26" s="2">
        <v>38198</v>
      </c>
    </row>
    <row r="27" spans="1:17">
      <c r="A27">
        <v>26</v>
      </c>
      <c r="B27" t="s">
        <v>103</v>
      </c>
      <c r="C27" t="s">
        <v>86</v>
      </c>
      <c r="D27" t="s">
        <v>78</v>
      </c>
      <c r="E27" t="s">
        <v>72</v>
      </c>
      <c r="F27" t="s">
        <v>97</v>
      </c>
      <c r="G27" t="s">
        <v>88</v>
      </c>
      <c r="H27" t="b">
        <f t="shared" si="0"/>
        <v>0</v>
      </c>
      <c r="I27" t="s">
        <v>93</v>
      </c>
      <c r="J27">
        <v>38</v>
      </c>
      <c r="K27">
        <v>38036</v>
      </c>
      <c r="L27">
        <v>11</v>
      </c>
      <c r="M27">
        <v>17</v>
      </c>
      <c r="N27">
        <v>2</v>
      </c>
      <c r="O27">
        <v>6</v>
      </c>
      <c r="P27">
        <v>53</v>
      </c>
      <c r="Q27" s="2">
        <v>43284</v>
      </c>
    </row>
    <row r="28" spans="1:17">
      <c r="A28">
        <v>27</v>
      </c>
      <c r="B28" t="s">
        <v>76</v>
      </c>
      <c r="C28" t="s">
        <v>77</v>
      </c>
      <c r="D28" t="s">
        <v>71</v>
      </c>
      <c r="E28" t="s">
        <v>94</v>
      </c>
      <c r="F28" t="s">
        <v>79</v>
      </c>
      <c r="G28" t="s">
        <v>88</v>
      </c>
      <c r="H28" t="b">
        <f t="shared" si="0"/>
        <v>0</v>
      </c>
      <c r="I28" t="s">
        <v>93</v>
      </c>
      <c r="J28">
        <v>55</v>
      </c>
      <c r="K28">
        <v>61778</v>
      </c>
      <c r="L28">
        <v>31</v>
      </c>
      <c r="M28">
        <v>12</v>
      </c>
      <c r="N28">
        <v>13</v>
      </c>
      <c r="O28">
        <v>7</v>
      </c>
      <c r="P28">
        <v>22</v>
      </c>
      <c r="Q28" s="2">
        <v>40290</v>
      </c>
    </row>
    <row r="29" spans="1:17">
      <c r="A29">
        <v>28</v>
      </c>
      <c r="B29" t="s">
        <v>96</v>
      </c>
      <c r="C29" t="s">
        <v>86</v>
      </c>
      <c r="D29" t="s">
        <v>99</v>
      </c>
      <c r="E29" t="s">
        <v>83</v>
      </c>
      <c r="F29" t="s">
        <v>84</v>
      </c>
      <c r="G29" t="s">
        <v>74</v>
      </c>
      <c r="H29" t="b">
        <f t="shared" si="0"/>
        <v>1</v>
      </c>
      <c r="I29" t="s">
        <v>98</v>
      </c>
      <c r="J29">
        <v>27</v>
      </c>
      <c r="K29">
        <v>57734</v>
      </c>
      <c r="L29">
        <v>28</v>
      </c>
      <c r="M29">
        <v>16</v>
      </c>
      <c r="N29">
        <v>14</v>
      </c>
      <c r="O29">
        <v>7</v>
      </c>
      <c r="P29">
        <v>45</v>
      </c>
      <c r="Q29" s="2">
        <v>41780</v>
      </c>
    </row>
    <row r="30" spans="1:17">
      <c r="A30">
        <v>29</v>
      </c>
      <c r="B30" t="s">
        <v>101</v>
      </c>
      <c r="C30" t="s">
        <v>77</v>
      </c>
      <c r="D30" t="s">
        <v>91</v>
      </c>
      <c r="E30" t="s">
        <v>94</v>
      </c>
      <c r="F30" t="s">
        <v>97</v>
      </c>
      <c r="G30" t="s">
        <v>88</v>
      </c>
      <c r="H30" t="b">
        <f t="shared" si="0"/>
        <v>0</v>
      </c>
      <c r="I30" t="s">
        <v>98</v>
      </c>
      <c r="J30">
        <v>27</v>
      </c>
      <c r="K30">
        <v>53173</v>
      </c>
      <c r="L30">
        <v>6</v>
      </c>
      <c r="M30">
        <v>3</v>
      </c>
      <c r="N30">
        <v>14</v>
      </c>
      <c r="O30">
        <v>1</v>
      </c>
      <c r="P30">
        <v>27</v>
      </c>
      <c r="Q30" s="2">
        <v>44119</v>
      </c>
    </row>
    <row r="31" spans="1:17">
      <c r="A31">
        <v>30</v>
      </c>
      <c r="B31" t="s">
        <v>82</v>
      </c>
      <c r="C31" t="s">
        <v>70</v>
      </c>
      <c r="D31" t="s">
        <v>91</v>
      </c>
      <c r="E31" t="s">
        <v>83</v>
      </c>
      <c r="F31" t="s">
        <v>100</v>
      </c>
      <c r="G31" t="s">
        <v>80</v>
      </c>
      <c r="H31" t="b">
        <f t="shared" si="0"/>
        <v>1</v>
      </c>
      <c r="I31" t="s">
        <v>93</v>
      </c>
      <c r="J31">
        <v>55</v>
      </c>
      <c r="K31">
        <v>60403</v>
      </c>
      <c r="L31">
        <v>16</v>
      </c>
      <c r="M31">
        <v>9</v>
      </c>
      <c r="N31">
        <v>2</v>
      </c>
      <c r="O31">
        <v>2</v>
      </c>
      <c r="P31">
        <v>25</v>
      </c>
      <c r="Q31" s="2">
        <v>36252</v>
      </c>
    </row>
    <row r="32" spans="1:17">
      <c r="A32">
        <v>31</v>
      </c>
      <c r="B32" t="s">
        <v>76</v>
      </c>
      <c r="C32" t="s">
        <v>70</v>
      </c>
      <c r="D32" t="s">
        <v>91</v>
      </c>
      <c r="E32" t="s">
        <v>83</v>
      </c>
      <c r="F32" t="s">
        <v>97</v>
      </c>
      <c r="G32" t="s">
        <v>80</v>
      </c>
      <c r="H32" t="b">
        <f t="shared" si="0"/>
        <v>1</v>
      </c>
      <c r="I32" t="s">
        <v>93</v>
      </c>
      <c r="J32">
        <v>22</v>
      </c>
      <c r="K32">
        <v>96321</v>
      </c>
      <c r="L32">
        <v>4</v>
      </c>
      <c r="M32">
        <v>15</v>
      </c>
      <c r="N32">
        <v>13</v>
      </c>
      <c r="O32">
        <v>9</v>
      </c>
      <c r="P32">
        <v>35</v>
      </c>
      <c r="Q32" s="2">
        <v>35080</v>
      </c>
    </row>
    <row r="33" spans="1:17">
      <c r="A33">
        <v>32</v>
      </c>
      <c r="B33" t="s">
        <v>103</v>
      </c>
      <c r="C33" t="s">
        <v>86</v>
      </c>
      <c r="D33" t="s">
        <v>78</v>
      </c>
      <c r="E33" t="s">
        <v>94</v>
      </c>
      <c r="F33" t="s">
        <v>73</v>
      </c>
      <c r="G33" t="s">
        <v>88</v>
      </c>
      <c r="H33" t="b">
        <f t="shared" si="0"/>
        <v>0</v>
      </c>
      <c r="I33" t="s">
        <v>93</v>
      </c>
      <c r="J33">
        <v>31</v>
      </c>
      <c r="K33">
        <v>101675</v>
      </c>
      <c r="L33">
        <v>35</v>
      </c>
      <c r="M33">
        <v>5</v>
      </c>
      <c r="N33">
        <v>11</v>
      </c>
      <c r="O33">
        <v>2</v>
      </c>
      <c r="P33">
        <v>43</v>
      </c>
      <c r="Q33" s="2">
        <v>45439</v>
      </c>
    </row>
    <row r="34" spans="1:17">
      <c r="A34">
        <v>33</v>
      </c>
      <c r="B34" t="s">
        <v>103</v>
      </c>
      <c r="C34" t="s">
        <v>86</v>
      </c>
      <c r="D34" t="s">
        <v>78</v>
      </c>
      <c r="E34" t="s">
        <v>92</v>
      </c>
      <c r="F34" t="s">
        <v>84</v>
      </c>
      <c r="G34" t="s">
        <v>88</v>
      </c>
      <c r="H34" t="b">
        <f t="shared" si="0"/>
        <v>0</v>
      </c>
      <c r="I34" t="s">
        <v>98</v>
      </c>
      <c r="J34">
        <v>42</v>
      </c>
      <c r="K34">
        <v>36344</v>
      </c>
      <c r="L34">
        <v>26</v>
      </c>
      <c r="M34">
        <v>13</v>
      </c>
      <c r="N34">
        <v>5</v>
      </c>
      <c r="O34">
        <v>6</v>
      </c>
      <c r="P34">
        <v>58</v>
      </c>
      <c r="Q34" s="2">
        <v>44546</v>
      </c>
    </row>
    <row r="35" spans="1:17">
      <c r="A35">
        <v>34</v>
      </c>
      <c r="B35" t="s">
        <v>89</v>
      </c>
      <c r="C35" t="s">
        <v>86</v>
      </c>
      <c r="D35" t="s">
        <v>78</v>
      </c>
      <c r="E35" t="s">
        <v>83</v>
      </c>
      <c r="F35" t="s">
        <v>73</v>
      </c>
      <c r="G35" t="s">
        <v>74</v>
      </c>
      <c r="H35" t="b">
        <f t="shared" si="0"/>
        <v>1</v>
      </c>
      <c r="I35" t="s">
        <v>93</v>
      </c>
      <c r="J35">
        <v>26</v>
      </c>
      <c r="K35">
        <v>48800</v>
      </c>
      <c r="L35">
        <v>12</v>
      </c>
      <c r="M35">
        <v>14</v>
      </c>
      <c r="N35">
        <v>14</v>
      </c>
      <c r="O35">
        <v>1</v>
      </c>
      <c r="P35">
        <v>49</v>
      </c>
      <c r="Q35" s="2">
        <v>44968</v>
      </c>
    </row>
    <row r="36" spans="1:17">
      <c r="A36">
        <v>35</v>
      </c>
      <c r="B36" t="s">
        <v>89</v>
      </c>
      <c r="C36" t="s">
        <v>77</v>
      </c>
      <c r="D36" t="s">
        <v>71</v>
      </c>
      <c r="E36" t="s">
        <v>92</v>
      </c>
      <c r="F36" t="s">
        <v>84</v>
      </c>
      <c r="G36" t="s">
        <v>88</v>
      </c>
      <c r="H36" t="b">
        <f t="shared" si="0"/>
        <v>0</v>
      </c>
      <c r="I36" t="s">
        <v>93</v>
      </c>
      <c r="J36">
        <v>23</v>
      </c>
      <c r="K36">
        <v>55372</v>
      </c>
      <c r="L36">
        <v>11</v>
      </c>
      <c r="M36">
        <v>15</v>
      </c>
      <c r="N36">
        <v>5</v>
      </c>
      <c r="O36">
        <v>3</v>
      </c>
      <c r="P36">
        <v>32</v>
      </c>
      <c r="Q36" s="2">
        <v>35627</v>
      </c>
    </row>
    <row r="37" spans="1:17">
      <c r="A37">
        <v>36</v>
      </c>
      <c r="B37" t="s">
        <v>69</v>
      </c>
      <c r="C37" t="s">
        <v>77</v>
      </c>
      <c r="D37" t="s">
        <v>99</v>
      </c>
      <c r="E37" t="s">
        <v>72</v>
      </c>
      <c r="F37" t="s">
        <v>73</v>
      </c>
      <c r="G37" t="s">
        <v>74</v>
      </c>
      <c r="H37" t="b">
        <f t="shared" si="0"/>
        <v>1</v>
      </c>
      <c r="I37" t="s">
        <v>81</v>
      </c>
      <c r="J37">
        <v>43</v>
      </c>
      <c r="K37">
        <v>91516</v>
      </c>
      <c r="L37">
        <v>37</v>
      </c>
      <c r="M37">
        <v>16</v>
      </c>
      <c r="N37">
        <v>7</v>
      </c>
      <c r="O37">
        <v>2</v>
      </c>
      <c r="P37">
        <v>24</v>
      </c>
      <c r="Q37" s="2">
        <v>37249</v>
      </c>
    </row>
    <row r="38" spans="1:17">
      <c r="A38">
        <v>37</v>
      </c>
      <c r="B38" t="s">
        <v>96</v>
      </c>
      <c r="C38" t="s">
        <v>86</v>
      </c>
      <c r="D38" t="s">
        <v>78</v>
      </c>
      <c r="E38" t="s">
        <v>83</v>
      </c>
      <c r="F38" t="s">
        <v>97</v>
      </c>
      <c r="G38" t="s">
        <v>74</v>
      </c>
      <c r="H38" t="b">
        <f t="shared" si="0"/>
        <v>1</v>
      </c>
      <c r="I38" t="s">
        <v>102</v>
      </c>
      <c r="J38">
        <v>23</v>
      </c>
      <c r="K38">
        <v>50538</v>
      </c>
      <c r="L38">
        <v>25</v>
      </c>
      <c r="M38">
        <v>13</v>
      </c>
      <c r="N38">
        <v>1</v>
      </c>
      <c r="O38">
        <v>3</v>
      </c>
      <c r="P38">
        <v>44</v>
      </c>
      <c r="Q38" s="2">
        <v>43247</v>
      </c>
    </row>
    <row r="39" spans="1:17">
      <c r="A39">
        <v>38</v>
      </c>
      <c r="B39" t="s">
        <v>76</v>
      </c>
      <c r="C39" t="s">
        <v>70</v>
      </c>
      <c r="D39" t="s">
        <v>99</v>
      </c>
      <c r="E39" t="s">
        <v>92</v>
      </c>
      <c r="F39" t="s">
        <v>97</v>
      </c>
      <c r="G39" t="s">
        <v>80</v>
      </c>
      <c r="H39" t="b">
        <f t="shared" si="0"/>
        <v>1</v>
      </c>
      <c r="I39" t="s">
        <v>75</v>
      </c>
      <c r="J39">
        <v>31</v>
      </c>
      <c r="K39">
        <v>93918</v>
      </c>
      <c r="L39">
        <v>18</v>
      </c>
      <c r="M39">
        <v>17</v>
      </c>
      <c r="N39">
        <v>8</v>
      </c>
      <c r="O39">
        <v>5</v>
      </c>
      <c r="P39">
        <v>39</v>
      </c>
      <c r="Q39" s="2">
        <v>38099</v>
      </c>
    </row>
    <row r="40" spans="1:17">
      <c r="A40">
        <v>39</v>
      </c>
      <c r="B40" t="s">
        <v>76</v>
      </c>
      <c r="C40" t="s">
        <v>77</v>
      </c>
      <c r="D40" t="s">
        <v>71</v>
      </c>
      <c r="E40" t="s">
        <v>92</v>
      </c>
      <c r="F40" t="s">
        <v>79</v>
      </c>
      <c r="G40" t="s">
        <v>80</v>
      </c>
      <c r="H40" t="b">
        <f t="shared" si="0"/>
        <v>1</v>
      </c>
      <c r="I40" t="s">
        <v>102</v>
      </c>
      <c r="J40">
        <v>55</v>
      </c>
      <c r="K40">
        <v>44973</v>
      </c>
      <c r="L40">
        <v>19</v>
      </c>
      <c r="M40">
        <v>8</v>
      </c>
      <c r="N40">
        <v>3</v>
      </c>
      <c r="O40">
        <v>6</v>
      </c>
      <c r="P40">
        <v>37</v>
      </c>
      <c r="Q40" s="2">
        <v>37009</v>
      </c>
    </row>
    <row r="41" spans="1:17">
      <c r="A41">
        <v>40</v>
      </c>
      <c r="B41" t="s">
        <v>69</v>
      </c>
      <c r="C41" t="s">
        <v>77</v>
      </c>
      <c r="D41" t="s">
        <v>91</v>
      </c>
      <c r="E41" t="s">
        <v>72</v>
      </c>
      <c r="F41" t="s">
        <v>100</v>
      </c>
      <c r="G41" t="s">
        <v>80</v>
      </c>
      <c r="H41" t="b">
        <f t="shared" si="0"/>
        <v>1</v>
      </c>
      <c r="I41" t="s">
        <v>81</v>
      </c>
      <c r="J41">
        <v>37</v>
      </c>
      <c r="K41">
        <v>101155</v>
      </c>
      <c r="L41">
        <v>23</v>
      </c>
      <c r="M41">
        <v>2</v>
      </c>
      <c r="N41">
        <v>4</v>
      </c>
      <c r="O41">
        <v>9</v>
      </c>
      <c r="P41">
        <v>37</v>
      </c>
      <c r="Q41" s="2">
        <v>44942</v>
      </c>
    </row>
    <row r="42" spans="1:17">
      <c r="A42">
        <v>41</v>
      </c>
      <c r="B42" t="s">
        <v>101</v>
      </c>
      <c r="C42" t="s">
        <v>77</v>
      </c>
      <c r="D42" t="s">
        <v>78</v>
      </c>
      <c r="E42" t="s">
        <v>92</v>
      </c>
      <c r="F42" t="s">
        <v>73</v>
      </c>
      <c r="G42" t="s">
        <v>80</v>
      </c>
      <c r="H42" t="b">
        <f t="shared" si="0"/>
        <v>1</v>
      </c>
      <c r="I42" t="s">
        <v>75</v>
      </c>
      <c r="J42">
        <v>60</v>
      </c>
      <c r="K42">
        <v>89500</v>
      </c>
      <c r="L42">
        <v>38</v>
      </c>
      <c r="M42">
        <v>5</v>
      </c>
      <c r="N42">
        <v>9</v>
      </c>
      <c r="O42">
        <v>4</v>
      </c>
      <c r="P42">
        <v>21</v>
      </c>
      <c r="Q42" s="2">
        <v>44910</v>
      </c>
    </row>
    <row r="43" spans="1:17">
      <c r="A43">
        <v>42</v>
      </c>
      <c r="B43" t="s">
        <v>101</v>
      </c>
      <c r="C43" t="s">
        <v>86</v>
      </c>
      <c r="D43" t="s">
        <v>99</v>
      </c>
      <c r="E43" t="s">
        <v>92</v>
      </c>
      <c r="F43" t="s">
        <v>87</v>
      </c>
      <c r="G43" t="s">
        <v>88</v>
      </c>
      <c r="H43" t="b">
        <f t="shared" si="0"/>
        <v>0</v>
      </c>
      <c r="I43" t="s">
        <v>90</v>
      </c>
      <c r="J43">
        <v>43</v>
      </c>
      <c r="K43">
        <v>66575</v>
      </c>
      <c r="L43">
        <v>18</v>
      </c>
      <c r="M43">
        <v>6</v>
      </c>
      <c r="N43">
        <v>4</v>
      </c>
      <c r="O43">
        <v>7</v>
      </c>
      <c r="P43">
        <v>29</v>
      </c>
      <c r="Q43" s="2">
        <v>35095</v>
      </c>
    </row>
    <row r="44" spans="1:17">
      <c r="A44">
        <v>43</v>
      </c>
      <c r="B44" t="s">
        <v>69</v>
      </c>
      <c r="C44" t="s">
        <v>86</v>
      </c>
      <c r="D44" t="s">
        <v>99</v>
      </c>
      <c r="E44" t="s">
        <v>72</v>
      </c>
      <c r="F44" t="s">
        <v>79</v>
      </c>
      <c r="G44" t="s">
        <v>80</v>
      </c>
      <c r="H44" t="b">
        <f t="shared" si="0"/>
        <v>1</v>
      </c>
      <c r="I44" t="s">
        <v>93</v>
      </c>
      <c r="J44">
        <v>33</v>
      </c>
      <c r="K44">
        <v>72261</v>
      </c>
      <c r="L44">
        <v>26</v>
      </c>
      <c r="M44">
        <v>12</v>
      </c>
      <c r="N44">
        <v>10</v>
      </c>
      <c r="O44">
        <v>6</v>
      </c>
      <c r="P44">
        <v>31</v>
      </c>
      <c r="Q44" s="2">
        <v>37748</v>
      </c>
    </row>
    <row r="45" spans="1:17">
      <c r="A45">
        <v>44</v>
      </c>
      <c r="B45" t="s">
        <v>101</v>
      </c>
      <c r="C45" t="s">
        <v>86</v>
      </c>
      <c r="D45" t="s">
        <v>78</v>
      </c>
      <c r="E45" t="s">
        <v>83</v>
      </c>
      <c r="F45" t="s">
        <v>73</v>
      </c>
      <c r="G45" t="s">
        <v>88</v>
      </c>
      <c r="H45" t="b">
        <f t="shared" si="0"/>
        <v>0</v>
      </c>
      <c r="I45" t="s">
        <v>81</v>
      </c>
      <c r="J45">
        <v>45</v>
      </c>
      <c r="K45">
        <v>57716</v>
      </c>
      <c r="L45">
        <v>6</v>
      </c>
      <c r="M45">
        <v>18</v>
      </c>
      <c r="N45">
        <v>12</v>
      </c>
      <c r="O45">
        <v>2</v>
      </c>
      <c r="P45">
        <v>32</v>
      </c>
      <c r="Q45" s="2">
        <v>34772</v>
      </c>
    </row>
    <row r="46" spans="1:17">
      <c r="A46">
        <v>45</v>
      </c>
      <c r="B46" t="s">
        <v>89</v>
      </c>
      <c r="C46" t="s">
        <v>86</v>
      </c>
      <c r="D46" t="s">
        <v>91</v>
      </c>
      <c r="E46" t="s">
        <v>92</v>
      </c>
      <c r="F46" t="s">
        <v>73</v>
      </c>
      <c r="G46" t="s">
        <v>80</v>
      </c>
      <c r="H46" t="b">
        <f t="shared" si="0"/>
        <v>1</v>
      </c>
      <c r="I46" t="s">
        <v>90</v>
      </c>
      <c r="J46">
        <v>61</v>
      </c>
      <c r="K46">
        <v>33236</v>
      </c>
      <c r="L46">
        <v>4</v>
      </c>
      <c r="M46">
        <v>1</v>
      </c>
      <c r="N46">
        <v>5</v>
      </c>
      <c r="O46">
        <v>8</v>
      </c>
      <c r="P46">
        <v>30</v>
      </c>
      <c r="Q46" s="2">
        <v>41938</v>
      </c>
    </row>
    <row r="47" spans="1:17">
      <c r="A47">
        <v>46</v>
      </c>
      <c r="B47" t="s">
        <v>76</v>
      </c>
      <c r="C47" t="s">
        <v>86</v>
      </c>
      <c r="D47" t="s">
        <v>91</v>
      </c>
      <c r="E47" t="s">
        <v>92</v>
      </c>
      <c r="F47" t="s">
        <v>79</v>
      </c>
      <c r="G47" t="s">
        <v>88</v>
      </c>
      <c r="H47" t="b">
        <f t="shared" si="0"/>
        <v>0</v>
      </c>
      <c r="I47" t="s">
        <v>93</v>
      </c>
      <c r="J47">
        <v>59</v>
      </c>
      <c r="K47">
        <v>45848</v>
      </c>
      <c r="L47">
        <v>29</v>
      </c>
      <c r="M47">
        <v>17</v>
      </c>
      <c r="N47">
        <v>7</v>
      </c>
      <c r="O47">
        <v>7</v>
      </c>
      <c r="P47">
        <v>38</v>
      </c>
      <c r="Q47" s="2">
        <v>42435</v>
      </c>
    </row>
    <row r="48" spans="1:17">
      <c r="A48">
        <v>47</v>
      </c>
      <c r="B48" t="s">
        <v>69</v>
      </c>
      <c r="C48" t="s">
        <v>70</v>
      </c>
      <c r="D48" t="s">
        <v>91</v>
      </c>
      <c r="E48" t="s">
        <v>92</v>
      </c>
      <c r="F48" t="s">
        <v>97</v>
      </c>
      <c r="G48" t="s">
        <v>74</v>
      </c>
      <c r="H48" t="b">
        <f t="shared" si="0"/>
        <v>1</v>
      </c>
      <c r="I48" t="s">
        <v>98</v>
      </c>
      <c r="J48">
        <v>31</v>
      </c>
      <c r="K48">
        <v>32352</v>
      </c>
      <c r="L48">
        <v>34</v>
      </c>
      <c r="M48">
        <v>11</v>
      </c>
      <c r="N48">
        <v>4</v>
      </c>
      <c r="O48">
        <v>7</v>
      </c>
      <c r="P48">
        <v>54</v>
      </c>
      <c r="Q48" s="2">
        <v>38579</v>
      </c>
    </row>
    <row r="49" spans="1:17">
      <c r="A49">
        <v>48</v>
      </c>
      <c r="B49" t="s">
        <v>76</v>
      </c>
      <c r="C49" t="s">
        <v>70</v>
      </c>
      <c r="D49" t="s">
        <v>71</v>
      </c>
      <c r="E49" t="s">
        <v>94</v>
      </c>
      <c r="F49" t="s">
        <v>73</v>
      </c>
      <c r="G49" t="s">
        <v>88</v>
      </c>
      <c r="H49" t="b">
        <f t="shared" si="0"/>
        <v>0</v>
      </c>
      <c r="I49" t="s">
        <v>85</v>
      </c>
      <c r="J49">
        <v>56</v>
      </c>
      <c r="K49">
        <v>31932</v>
      </c>
      <c r="L49">
        <v>17</v>
      </c>
      <c r="M49">
        <v>10</v>
      </c>
      <c r="N49">
        <v>14</v>
      </c>
      <c r="O49">
        <v>8</v>
      </c>
      <c r="P49">
        <v>58</v>
      </c>
      <c r="Q49" s="2">
        <v>44865</v>
      </c>
    </row>
    <row r="50" spans="1:17">
      <c r="A50">
        <v>49</v>
      </c>
      <c r="B50" t="s">
        <v>103</v>
      </c>
      <c r="C50" t="s">
        <v>86</v>
      </c>
      <c r="D50" t="s">
        <v>99</v>
      </c>
      <c r="E50" t="s">
        <v>72</v>
      </c>
      <c r="F50" t="s">
        <v>97</v>
      </c>
      <c r="G50" t="s">
        <v>88</v>
      </c>
      <c r="H50" t="b">
        <f t="shared" si="0"/>
        <v>0</v>
      </c>
      <c r="I50" t="s">
        <v>81</v>
      </c>
      <c r="J50">
        <v>53</v>
      </c>
      <c r="K50">
        <v>106449</v>
      </c>
      <c r="L50">
        <v>16</v>
      </c>
      <c r="M50">
        <v>19</v>
      </c>
      <c r="N50">
        <v>1</v>
      </c>
      <c r="O50">
        <v>1</v>
      </c>
      <c r="P50">
        <v>45</v>
      </c>
      <c r="Q50" s="2">
        <v>43754</v>
      </c>
    </row>
    <row r="51" spans="1:17">
      <c r="A51">
        <v>50</v>
      </c>
      <c r="B51" t="s">
        <v>89</v>
      </c>
      <c r="C51" t="s">
        <v>77</v>
      </c>
      <c r="D51" t="s">
        <v>99</v>
      </c>
      <c r="E51" t="s">
        <v>94</v>
      </c>
      <c r="F51" t="s">
        <v>79</v>
      </c>
      <c r="G51" t="s">
        <v>80</v>
      </c>
      <c r="H51" t="b">
        <f t="shared" si="0"/>
        <v>1</v>
      </c>
      <c r="I51" t="s">
        <v>98</v>
      </c>
      <c r="J51">
        <v>28</v>
      </c>
      <c r="K51">
        <v>38556</v>
      </c>
      <c r="L51">
        <v>2</v>
      </c>
      <c r="M51">
        <v>14</v>
      </c>
      <c r="N51">
        <v>9</v>
      </c>
      <c r="O51">
        <v>1</v>
      </c>
      <c r="P51">
        <v>33</v>
      </c>
      <c r="Q51" s="2">
        <v>41530</v>
      </c>
    </row>
    <row r="52" spans="1:17">
      <c r="A52">
        <v>51</v>
      </c>
      <c r="B52" t="s">
        <v>82</v>
      </c>
      <c r="C52" t="s">
        <v>86</v>
      </c>
      <c r="D52" t="s">
        <v>99</v>
      </c>
      <c r="E52" t="s">
        <v>72</v>
      </c>
      <c r="F52" t="s">
        <v>97</v>
      </c>
      <c r="G52" t="s">
        <v>88</v>
      </c>
      <c r="H52" t="b">
        <f t="shared" si="0"/>
        <v>0</v>
      </c>
      <c r="I52" t="s">
        <v>81</v>
      </c>
      <c r="J52">
        <v>42</v>
      </c>
      <c r="K52">
        <v>116836</v>
      </c>
      <c r="L52">
        <v>34</v>
      </c>
      <c r="M52">
        <v>10</v>
      </c>
      <c r="N52">
        <v>4</v>
      </c>
      <c r="O52">
        <v>8</v>
      </c>
      <c r="P52">
        <v>43</v>
      </c>
      <c r="Q52" s="2">
        <v>43247</v>
      </c>
    </row>
    <row r="53" spans="1:17">
      <c r="A53">
        <v>52</v>
      </c>
      <c r="B53" t="s">
        <v>89</v>
      </c>
      <c r="C53" t="s">
        <v>70</v>
      </c>
      <c r="D53" t="s">
        <v>71</v>
      </c>
      <c r="E53" t="s">
        <v>83</v>
      </c>
      <c r="F53" t="s">
        <v>84</v>
      </c>
      <c r="G53" t="s">
        <v>74</v>
      </c>
      <c r="H53" t="b">
        <f t="shared" si="0"/>
        <v>1</v>
      </c>
      <c r="I53" t="s">
        <v>81</v>
      </c>
      <c r="J53">
        <v>41</v>
      </c>
      <c r="K53">
        <v>35498</v>
      </c>
      <c r="L53">
        <v>8</v>
      </c>
      <c r="M53">
        <v>15</v>
      </c>
      <c r="N53">
        <v>9</v>
      </c>
      <c r="O53">
        <v>4</v>
      </c>
      <c r="P53">
        <v>20</v>
      </c>
      <c r="Q53" s="2">
        <v>45531</v>
      </c>
    </row>
    <row r="54" spans="1:17">
      <c r="A54">
        <v>53</v>
      </c>
      <c r="B54" t="s">
        <v>69</v>
      </c>
      <c r="C54" t="s">
        <v>70</v>
      </c>
      <c r="D54" t="s">
        <v>99</v>
      </c>
      <c r="E54" t="s">
        <v>83</v>
      </c>
      <c r="F54" t="s">
        <v>87</v>
      </c>
      <c r="G54" t="s">
        <v>74</v>
      </c>
      <c r="H54" t="b">
        <f t="shared" si="0"/>
        <v>1</v>
      </c>
      <c r="I54" t="s">
        <v>98</v>
      </c>
      <c r="J54">
        <v>47</v>
      </c>
      <c r="K54">
        <v>106118</v>
      </c>
      <c r="L54">
        <v>13</v>
      </c>
      <c r="M54">
        <v>19</v>
      </c>
      <c r="N54">
        <v>6</v>
      </c>
      <c r="O54">
        <v>5</v>
      </c>
      <c r="P54">
        <v>41</v>
      </c>
      <c r="Q54" s="2">
        <v>45433</v>
      </c>
    </row>
    <row r="55" spans="1:17">
      <c r="A55">
        <v>54</v>
      </c>
      <c r="B55" t="s">
        <v>82</v>
      </c>
      <c r="C55" t="s">
        <v>77</v>
      </c>
      <c r="D55" t="s">
        <v>71</v>
      </c>
      <c r="E55" t="s">
        <v>92</v>
      </c>
      <c r="F55" t="s">
        <v>95</v>
      </c>
      <c r="G55" t="s">
        <v>80</v>
      </c>
      <c r="H55" t="b">
        <f t="shared" si="0"/>
        <v>1</v>
      </c>
      <c r="I55" t="s">
        <v>75</v>
      </c>
      <c r="J55">
        <v>25</v>
      </c>
      <c r="K55">
        <v>80098</v>
      </c>
      <c r="L55">
        <v>8</v>
      </c>
      <c r="M55">
        <v>4</v>
      </c>
      <c r="N55">
        <v>1</v>
      </c>
      <c r="O55">
        <v>8</v>
      </c>
      <c r="P55">
        <v>42</v>
      </c>
      <c r="Q55" s="2">
        <v>43360</v>
      </c>
    </row>
    <row r="56" spans="1:17">
      <c r="A56">
        <v>55</v>
      </c>
      <c r="B56" t="s">
        <v>103</v>
      </c>
      <c r="C56" t="s">
        <v>70</v>
      </c>
      <c r="D56" t="s">
        <v>91</v>
      </c>
      <c r="E56" t="s">
        <v>72</v>
      </c>
      <c r="F56" t="s">
        <v>73</v>
      </c>
      <c r="G56" t="s">
        <v>74</v>
      </c>
      <c r="H56" t="b">
        <f t="shared" si="0"/>
        <v>1</v>
      </c>
      <c r="I56" t="s">
        <v>102</v>
      </c>
      <c r="J56">
        <v>43</v>
      </c>
      <c r="K56">
        <v>94386</v>
      </c>
      <c r="L56">
        <v>30</v>
      </c>
      <c r="M56">
        <v>2</v>
      </c>
      <c r="N56">
        <v>12</v>
      </c>
      <c r="O56">
        <v>5</v>
      </c>
      <c r="P56">
        <v>38</v>
      </c>
      <c r="Q56" s="2">
        <v>45192</v>
      </c>
    </row>
    <row r="57" spans="1:17">
      <c r="A57">
        <v>56</v>
      </c>
      <c r="B57" t="s">
        <v>69</v>
      </c>
      <c r="C57" t="s">
        <v>86</v>
      </c>
      <c r="D57" t="s">
        <v>78</v>
      </c>
      <c r="E57" t="s">
        <v>83</v>
      </c>
      <c r="F57" t="s">
        <v>100</v>
      </c>
      <c r="G57" t="s">
        <v>88</v>
      </c>
      <c r="H57" t="b">
        <f t="shared" si="0"/>
        <v>0</v>
      </c>
      <c r="I57" t="s">
        <v>93</v>
      </c>
      <c r="J57">
        <v>36</v>
      </c>
      <c r="K57">
        <v>39569</v>
      </c>
      <c r="L57">
        <v>32</v>
      </c>
      <c r="M57">
        <v>9</v>
      </c>
      <c r="N57">
        <v>3</v>
      </c>
      <c r="O57">
        <v>4</v>
      </c>
      <c r="P57">
        <v>37</v>
      </c>
      <c r="Q57" s="2">
        <v>42722</v>
      </c>
    </row>
    <row r="58" spans="1:17">
      <c r="A58">
        <v>57</v>
      </c>
      <c r="B58" t="s">
        <v>96</v>
      </c>
      <c r="C58" t="s">
        <v>77</v>
      </c>
      <c r="D58" t="s">
        <v>99</v>
      </c>
      <c r="E58" t="s">
        <v>72</v>
      </c>
      <c r="F58" t="s">
        <v>87</v>
      </c>
      <c r="G58" t="s">
        <v>74</v>
      </c>
      <c r="H58" t="b">
        <f t="shared" si="0"/>
        <v>1</v>
      </c>
      <c r="I58" t="s">
        <v>81</v>
      </c>
      <c r="J58">
        <v>61</v>
      </c>
      <c r="K58">
        <v>86882</v>
      </c>
      <c r="L58">
        <v>36</v>
      </c>
      <c r="M58">
        <v>10</v>
      </c>
      <c r="N58">
        <v>11</v>
      </c>
      <c r="O58">
        <v>6</v>
      </c>
      <c r="P58">
        <v>31</v>
      </c>
      <c r="Q58" s="2">
        <v>41495</v>
      </c>
    </row>
    <row r="59" spans="1:17">
      <c r="A59">
        <v>58</v>
      </c>
      <c r="B59" t="s">
        <v>76</v>
      </c>
      <c r="C59" t="s">
        <v>86</v>
      </c>
      <c r="D59" t="s">
        <v>99</v>
      </c>
      <c r="E59" t="s">
        <v>83</v>
      </c>
      <c r="F59" t="s">
        <v>95</v>
      </c>
      <c r="G59" t="s">
        <v>80</v>
      </c>
      <c r="H59" t="b">
        <f t="shared" si="0"/>
        <v>1</v>
      </c>
      <c r="I59" t="s">
        <v>93</v>
      </c>
      <c r="J59">
        <v>42</v>
      </c>
      <c r="K59">
        <v>100393</v>
      </c>
      <c r="L59">
        <v>30</v>
      </c>
      <c r="M59">
        <v>11</v>
      </c>
      <c r="N59">
        <v>2</v>
      </c>
      <c r="O59">
        <v>5</v>
      </c>
      <c r="P59">
        <v>47</v>
      </c>
      <c r="Q59" s="2">
        <v>44284</v>
      </c>
    </row>
    <row r="60" spans="1:17">
      <c r="A60">
        <v>59</v>
      </c>
      <c r="B60" t="s">
        <v>103</v>
      </c>
      <c r="C60" t="s">
        <v>86</v>
      </c>
      <c r="D60" t="s">
        <v>91</v>
      </c>
      <c r="E60" t="s">
        <v>94</v>
      </c>
      <c r="F60" t="s">
        <v>97</v>
      </c>
      <c r="G60" t="s">
        <v>88</v>
      </c>
      <c r="H60" t="b">
        <f t="shared" si="0"/>
        <v>0</v>
      </c>
      <c r="I60" t="s">
        <v>85</v>
      </c>
      <c r="J60">
        <v>36</v>
      </c>
      <c r="K60">
        <v>30340</v>
      </c>
      <c r="L60">
        <v>1</v>
      </c>
      <c r="M60">
        <v>14</v>
      </c>
      <c r="N60">
        <v>9</v>
      </c>
      <c r="O60">
        <v>7</v>
      </c>
      <c r="P60">
        <v>47</v>
      </c>
      <c r="Q60" s="2">
        <v>38369</v>
      </c>
    </row>
    <row r="61" spans="1:17">
      <c r="A61">
        <v>60</v>
      </c>
      <c r="B61" t="s">
        <v>76</v>
      </c>
      <c r="C61" t="s">
        <v>77</v>
      </c>
      <c r="D61" t="s">
        <v>78</v>
      </c>
      <c r="E61" t="s">
        <v>83</v>
      </c>
      <c r="F61" t="s">
        <v>73</v>
      </c>
      <c r="G61" t="s">
        <v>80</v>
      </c>
      <c r="H61" t="b">
        <f t="shared" si="0"/>
        <v>1</v>
      </c>
      <c r="I61" t="s">
        <v>98</v>
      </c>
      <c r="J61">
        <v>43</v>
      </c>
      <c r="K61">
        <v>73949</v>
      </c>
      <c r="L61">
        <v>39</v>
      </c>
      <c r="M61">
        <v>7</v>
      </c>
      <c r="N61">
        <v>12</v>
      </c>
      <c r="O61">
        <v>7</v>
      </c>
      <c r="P61">
        <v>52</v>
      </c>
      <c r="Q61" s="2">
        <v>43234</v>
      </c>
    </row>
    <row r="62" spans="1:17">
      <c r="A62">
        <v>61</v>
      </c>
      <c r="B62" t="s">
        <v>101</v>
      </c>
      <c r="C62" t="s">
        <v>86</v>
      </c>
      <c r="D62" t="s">
        <v>71</v>
      </c>
      <c r="E62" t="s">
        <v>94</v>
      </c>
      <c r="F62" t="s">
        <v>97</v>
      </c>
      <c r="G62" t="s">
        <v>88</v>
      </c>
      <c r="H62" t="b">
        <f t="shared" si="0"/>
        <v>0</v>
      </c>
      <c r="I62" t="s">
        <v>93</v>
      </c>
      <c r="J62">
        <v>49</v>
      </c>
      <c r="K62">
        <v>112302</v>
      </c>
      <c r="L62">
        <v>17</v>
      </c>
      <c r="M62">
        <v>15</v>
      </c>
      <c r="N62">
        <v>1</v>
      </c>
      <c r="O62">
        <v>4</v>
      </c>
      <c r="P62">
        <v>38</v>
      </c>
      <c r="Q62" s="2">
        <v>38279</v>
      </c>
    </row>
    <row r="63" spans="1:17">
      <c r="A63">
        <v>62</v>
      </c>
      <c r="B63" t="s">
        <v>96</v>
      </c>
      <c r="C63" t="s">
        <v>70</v>
      </c>
      <c r="D63" t="s">
        <v>78</v>
      </c>
      <c r="E63" t="s">
        <v>83</v>
      </c>
      <c r="F63" t="s">
        <v>84</v>
      </c>
      <c r="G63" t="s">
        <v>74</v>
      </c>
      <c r="H63" t="b">
        <f t="shared" si="0"/>
        <v>1</v>
      </c>
      <c r="I63" t="s">
        <v>98</v>
      </c>
      <c r="J63">
        <v>35</v>
      </c>
      <c r="K63">
        <v>92443</v>
      </c>
      <c r="L63">
        <v>20</v>
      </c>
      <c r="M63">
        <v>19</v>
      </c>
      <c r="N63">
        <v>13</v>
      </c>
      <c r="O63">
        <v>5</v>
      </c>
      <c r="P63">
        <v>47</v>
      </c>
      <c r="Q63" s="2">
        <v>38028</v>
      </c>
    </row>
    <row r="64" spans="1:17">
      <c r="A64">
        <v>63</v>
      </c>
      <c r="B64" t="s">
        <v>96</v>
      </c>
      <c r="C64" t="s">
        <v>86</v>
      </c>
      <c r="D64" t="s">
        <v>91</v>
      </c>
      <c r="E64" t="s">
        <v>92</v>
      </c>
      <c r="F64" t="s">
        <v>79</v>
      </c>
      <c r="G64" t="s">
        <v>80</v>
      </c>
      <c r="H64" t="b">
        <f t="shared" si="0"/>
        <v>1</v>
      </c>
      <c r="I64" t="s">
        <v>93</v>
      </c>
      <c r="J64">
        <v>48</v>
      </c>
      <c r="K64">
        <v>104027</v>
      </c>
      <c r="L64">
        <v>24</v>
      </c>
      <c r="M64">
        <v>15</v>
      </c>
      <c r="N64">
        <v>14</v>
      </c>
      <c r="O64">
        <v>3</v>
      </c>
      <c r="P64">
        <v>56</v>
      </c>
      <c r="Q64" s="2">
        <v>35597</v>
      </c>
    </row>
    <row r="65" spans="1:17">
      <c r="A65">
        <v>64</v>
      </c>
      <c r="B65" t="s">
        <v>103</v>
      </c>
      <c r="C65" t="s">
        <v>77</v>
      </c>
      <c r="D65" t="s">
        <v>91</v>
      </c>
      <c r="E65" t="s">
        <v>94</v>
      </c>
      <c r="F65" t="s">
        <v>73</v>
      </c>
      <c r="G65" t="s">
        <v>80</v>
      </c>
      <c r="H65" t="b">
        <f t="shared" si="0"/>
        <v>1</v>
      </c>
      <c r="I65" t="s">
        <v>102</v>
      </c>
      <c r="J65">
        <v>62</v>
      </c>
      <c r="K65">
        <v>30138</v>
      </c>
      <c r="L65">
        <v>22</v>
      </c>
      <c r="M65">
        <v>8</v>
      </c>
      <c r="N65">
        <v>9</v>
      </c>
      <c r="O65">
        <v>4</v>
      </c>
      <c r="P65">
        <v>45</v>
      </c>
      <c r="Q65" s="2">
        <v>35170</v>
      </c>
    </row>
    <row r="66" spans="1:17">
      <c r="A66">
        <v>65</v>
      </c>
      <c r="B66" t="s">
        <v>96</v>
      </c>
      <c r="C66" t="s">
        <v>77</v>
      </c>
      <c r="D66" t="s">
        <v>78</v>
      </c>
      <c r="E66" t="s">
        <v>83</v>
      </c>
      <c r="F66" t="s">
        <v>95</v>
      </c>
      <c r="G66" t="s">
        <v>88</v>
      </c>
      <c r="H66" t="b">
        <f t="shared" si="0"/>
        <v>0</v>
      </c>
      <c r="I66" t="s">
        <v>102</v>
      </c>
      <c r="J66">
        <v>61</v>
      </c>
      <c r="K66">
        <v>30358</v>
      </c>
      <c r="L66">
        <v>29</v>
      </c>
      <c r="M66">
        <v>11</v>
      </c>
      <c r="N66">
        <v>9</v>
      </c>
      <c r="O66">
        <v>4</v>
      </c>
      <c r="P66">
        <v>54</v>
      </c>
      <c r="Q66" s="2">
        <v>41601</v>
      </c>
    </row>
    <row r="67" spans="1:17">
      <c r="A67">
        <v>66</v>
      </c>
      <c r="B67" t="s">
        <v>82</v>
      </c>
      <c r="C67" t="s">
        <v>77</v>
      </c>
      <c r="D67" t="s">
        <v>71</v>
      </c>
      <c r="E67" t="s">
        <v>92</v>
      </c>
      <c r="F67" t="s">
        <v>95</v>
      </c>
      <c r="G67" t="s">
        <v>80</v>
      </c>
      <c r="H67" t="b">
        <f t="shared" ref="H67:H130" si="1">NOT(G67="Contract")</f>
        <v>1</v>
      </c>
      <c r="I67" t="s">
        <v>102</v>
      </c>
      <c r="J67">
        <v>49</v>
      </c>
      <c r="K67">
        <v>105250</v>
      </c>
      <c r="L67">
        <v>22</v>
      </c>
      <c r="M67">
        <v>9</v>
      </c>
      <c r="N67">
        <v>8</v>
      </c>
      <c r="O67">
        <v>3</v>
      </c>
      <c r="P67">
        <v>53</v>
      </c>
      <c r="Q67" s="2">
        <v>42223</v>
      </c>
    </row>
    <row r="68" spans="1:17">
      <c r="A68">
        <v>67</v>
      </c>
      <c r="B68" t="s">
        <v>96</v>
      </c>
      <c r="C68" t="s">
        <v>86</v>
      </c>
      <c r="D68" t="s">
        <v>71</v>
      </c>
      <c r="E68" t="s">
        <v>94</v>
      </c>
      <c r="F68" t="s">
        <v>84</v>
      </c>
      <c r="G68" t="s">
        <v>88</v>
      </c>
      <c r="H68" t="b">
        <f t="shared" si="1"/>
        <v>0</v>
      </c>
      <c r="I68" t="s">
        <v>102</v>
      </c>
      <c r="J68">
        <v>47</v>
      </c>
      <c r="K68">
        <v>115376</v>
      </c>
      <c r="L68">
        <v>9</v>
      </c>
      <c r="M68">
        <v>15</v>
      </c>
      <c r="N68">
        <v>8</v>
      </c>
      <c r="O68">
        <v>5</v>
      </c>
      <c r="P68">
        <v>54</v>
      </c>
      <c r="Q68" s="2">
        <v>41247</v>
      </c>
    </row>
    <row r="69" spans="1:17">
      <c r="A69">
        <v>68</v>
      </c>
      <c r="B69" t="s">
        <v>76</v>
      </c>
      <c r="C69" t="s">
        <v>77</v>
      </c>
      <c r="D69" t="s">
        <v>99</v>
      </c>
      <c r="E69" t="s">
        <v>92</v>
      </c>
      <c r="F69" t="s">
        <v>84</v>
      </c>
      <c r="G69" t="s">
        <v>88</v>
      </c>
      <c r="H69" t="b">
        <f t="shared" si="1"/>
        <v>0</v>
      </c>
      <c r="I69" t="s">
        <v>102</v>
      </c>
      <c r="J69">
        <v>23</v>
      </c>
      <c r="K69">
        <v>60654</v>
      </c>
      <c r="L69">
        <v>37</v>
      </c>
      <c r="M69">
        <v>1</v>
      </c>
      <c r="N69">
        <v>11</v>
      </c>
      <c r="O69">
        <v>5</v>
      </c>
      <c r="P69">
        <v>59</v>
      </c>
      <c r="Q69" s="2">
        <v>41399</v>
      </c>
    </row>
    <row r="70" spans="1:17">
      <c r="A70">
        <v>69</v>
      </c>
      <c r="B70" t="s">
        <v>76</v>
      </c>
      <c r="C70" t="s">
        <v>77</v>
      </c>
      <c r="D70" t="s">
        <v>71</v>
      </c>
      <c r="E70" t="s">
        <v>72</v>
      </c>
      <c r="F70" t="s">
        <v>73</v>
      </c>
      <c r="G70" t="s">
        <v>88</v>
      </c>
      <c r="H70" t="b">
        <f t="shared" si="1"/>
        <v>0</v>
      </c>
      <c r="I70" t="s">
        <v>102</v>
      </c>
      <c r="J70">
        <v>46</v>
      </c>
      <c r="K70">
        <v>55879</v>
      </c>
      <c r="L70">
        <v>10</v>
      </c>
      <c r="M70">
        <v>1</v>
      </c>
      <c r="N70">
        <v>14</v>
      </c>
      <c r="O70">
        <v>7</v>
      </c>
      <c r="P70">
        <v>35</v>
      </c>
      <c r="Q70" s="2">
        <v>38856</v>
      </c>
    </row>
    <row r="71" spans="1:17">
      <c r="A71">
        <v>70</v>
      </c>
      <c r="B71" t="s">
        <v>69</v>
      </c>
      <c r="C71" t="s">
        <v>86</v>
      </c>
      <c r="D71" t="s">
        <v>78</v>
      </c>
      <c r="E71" t="s">
        <v>72</v>
      </c>
      <c r="F71" t="s">
        <v>97</v>
      </c>
      <c r="G71" t="s">
        <v>88</v>
      </c>
      <c r="H71" t="b">
        <f t="shared" si="1"/>
        <v>0</v>
      </c>
      <c r="I71" t="s">
        <v>98</v>
      </c>
      <c r="J71">
        <v>24</v>
      </c>
      <c r="K71">
        <v>111532</v>
      </c>
      <c r="L71">
        <v>36</v>
      </c>
      <c r="M71">
        <v>19</v>
      </c>
      <c r="N71">
        <v>12</v>
      </c>
      <c r="O71">
        <v>4</v>
      </c>
      <c r="P71">
        <v>57</v>
      </c>
      <c r="Q71" s="2">
        <v>41182</v>
      </c>
    </row>
    <row r="72" spans="1:17">
      <c r="A72">
        <v>71</v>
      </c>
      <c r="B72" t="s">
        <v>76</v>
      </c>
      <c r="C72" t="s">
        <v>70</v>
      </c>
      <c r="D72" t="s">
        <v>91</v>
      </c>
      <c r="E72" t="s">
        <v>94</v>
      </c>
      <c r="F72" t="s">
        <v>100</v>
      </c>
      <c r="G72" t="s">
        <v>74</v>
      </c>
      <c r="H72" t="b">
        <f t="shared" si="1"/>
        <v>1</v>
      </c>
      <c r="I72" t="s">
        <v>81</v>
      </c>
      <c r="J72">
        <v>29</v>
      </c>
      <c r="K72">
        <v>85778</v>
      </c>
      <c r="L72">
        <v>37</v>
      </c>
      <c r="M72">
        <v>3</v>
      </c>
      <c r="N72">
        <v>1</v>
      </c>
      <c r="O72">
        <v>4</v>
      </c>
      <c r="P72">
        <v>32</v>
      </c>
      <c r="Q72" s="2">
        <v>34705</v>
      </c>
    </row>
    <row r="73" spans="1:17">
      <c r="A73">
        <v>72</v>
      </c>
      <c r="B73" t="s">
        <v>69</v>
      </c>
      <c r="C73" t="s">
        <v>86</v>
      </c>
      <c r="D73" t="s">
        <v>99</v>
      </c>
      <c r="E73" t="s">
        <v>83</v>
      </c>
      <c r="F73" t="s">
        <v>95</v>
      </c>
      <c r="G73" t="s">
        <v>88</v>
      </c>
      <c r="H73" t="b">
        <f t="shared" si="1"/>
        <v>0</v>
      </c>
      <c r="I73" t="s">
        <v>93</v>
      </c>
      <c r="J73">
        <v>54</v>
      </c>
      <c r="K73">
        <v>67772</v>
      </c>
      <c r="L73">
        <v>28</v>
      </c>
      <c r="M73">
        <v>10</v>
      </c>
      <c r="N73">
        <v>11</v>
      </c>
      <c r="O73">
        <v>9</v>
      </c>
      <c r="P73">
        <v>42</v>
      </c>
      <c r="Q73" s="2">
        <v>42384</v>
      </c>
    </row>
    <row r="74" spans="1:17">
      <c r="A74">
        <v>73</v>
      </c>
      <c r="B74" t="s">
        <v>76</v>
      </c>
      <c r="C74" t="s">
        <v>77</v>
      </c>
      <c r="D74" t="s">
        <v>99</v>
      </c>
      <c r="E74" t="s">
        <v>94</v>
      </c>
      <c r="F74" t="s">
        <v>95</v>
      </c>
      <c r="G74" t="s">
        <v>80</v>
      </c>
      <c r="H74" t="b">
        <f t="shared" si="1"/>
        <v>1</v>
      </c>
      <c r="I74" t="s">
        <v>102</v>
      </c>
      <c r="J74">
        <v>63</v>
      </c>
      <c r="K74">
        <v>88478</v>
      </c>
      <c r="L74">
        <v>28</v>
      </c>
      <c r="M74">
        <v>8</v>
      </c>
      <c r="N74">
        <v>8</v>
      </c>
      <c r="O74">
        <v>6</v>
      </c>
      <c r="P74">
        <v>41</v>
      </c>
      <c r="Q74" s="2">
        <v>41791</v>
      </c>
    </row>
    <row r="75" spans="1:17">
      <c r="A75">
        <v>74</v>
      </c>
      <c r="B75" t="s">
        <v>82</v>
      </c>
      <c r="C75" t="s">
        <v>77</v>
      </c>
      <c r="D75" t="s">
        <v>91</v>
      </c>
      <c r="E75" t="s">
        <v>92</v>
      </c>
      <c r="F75" t="s">
        <v>84</v>
      </c>
      <c r="G75" t="s">
        <v>74</v>
      </c>
      <c r="H75" t="b">
        <f t="shared" si="1"/>
        <v>1</v>
      </c>
      <c r="I75" t="s">
        <v>98</v>
      </c>
      <c r="J75">
        <v>56</v>
      </c>
      <c r="K75">
        <v>94353</v>
      </c>
      <c r="L75">
        <v>21</v>
      </c>
      <c r="M75">
        <v>15</v>
      </c>
      <c r="N75">
        <v>10</v>
      </c>
      <c r="O75">
        <v>4</v>
      </c>
      <c r="P75">
        <v>35</v>
      </c>
      <c r="Q75" s="2">
        <v>35557</v>
      </c>
    </row>
    <row r="76" spans="1:17">
      <c r="A76">
        <v>75</v>
      </c>
      <c r="B76" t="s">
        <v>69</v>
      </c>
      <c r="C76" t="s">
        <v>86</v>
      </c>
      <c r="D76" t="s">
        <v>71</v>
      </c>
      <c r="E76" t="s">
        <v>83</v>
      </c>
      <c r="F76" t="s">
        <v>87</v>
      </c>
      <c r="G76" t="s">
        <v>80</v>
      </c>
      <c r="H76" t="b">
        <f t="shared" si="1"/>
        <v>1</v>
      </c>
      <c r="I76" t="s">
        <v>98</v>
      </c>
      <c r="J76">
        <v>27</v>
      </c>
      <c r="K76">
        <v>56762</v>
      </c>
      <c r="L76">
        <v>24</v>
      </c>
      <c r="M76">
        <v>10</v>
      </c>
      <c r="N76">
        <v>14</v>
      </c>
      <c r="O76">
        <v>2</v>
      </c>
      <c r="P76">
        <v>47</v>
      </c>
      <c r="Q76" s="2">
        <v>35939</v>
      </c>
    </row>
    <row r="77" spans="1:17">
      <c r="A77">
        <v>76</v>
      </c>
      <c r="B77" t="s">
        <v>89</v>
      </c>
      <c r="C77" t="s">
        <v>70</v>
      </c>
      <c r="D77" t="s">
        <v>91</v>
      </c>
      <c r="E77" t="s">
        <v>72</v>
      </c>
      <c r="F77" t="s">
        <v>84</v>
      </c>
      <c r="G77" t="s">
        <v>74</v>
      </c>
      <c r="H77" t="b">
        <f t="shared" si="1"/>
        <v>1</v>
      </c>
      <c r="I77" t="s">
        <v>98</v>
      </c>
      <c r="J77">
        <v>60</v>
      </c>
      <c r="K77">
        <v>43283</v>
      </c>
      <c r="L77">
        <v>2</v>
      </c>
      <c r="M77">
        <v>1</v>
      </c>
      <c r="N77">
        <v>3</v>
      </c>
      <c r="O77">
        <v>6</v>
      </c>
      <c r="P77">
        <v>54</v>
      </c>
      <c r="Q77" s="2">
        <v>41943</v>
      </c>
    </row>
    <row r="78" spans="1:17">
      <c r="A78">
        <v>77</v>
      </c>
      <c r="B78" t="s">
        <v>101</v>
      </c>
      <c r="C78" t="s">
        <v>77</v>
      </c>
      <c r="D78" t="s">
        <v>71</v>
      </c>
      <c r="E78" t="s">
        <v>83</v>
      </c>
      <c r="F78" t="s">
        <v>100</v>
      </c>
      <c r="G78" t="s">
        <v>88</v>
      </c>
      <c r="H78" t="b">
        <f t="shared" si="1"/>
        <v>0</v>
      </c>
      <c r="I78" t="s">
        <v>81</v>
      </c>
      <c r="J78">
        <v>44</v>
      </c>
      <c r="K78">
        <v>93922</v>
      </c>
      <c r="L78">
        <v>8</v>
      </c>
      <c r="M78">
        <v>18</v>
      </c>
      <c r="N78">
        <v>11</v>
      </c>
      <c r="O78">
        <v>2</v>
      </c>
      <c r="P78">
        <v>27</v>
      </c>
      <c r="Q78" s="2">
        <v>42647</v>
      </c>
    </row>
    <row r="79" spans="1:17">
      <c r="A79">
        <v>78</v>
      </c>
      <c r="B79" t="s">
        <v>103</v>
      </c>
      <c r="C79" t="s">
        <v>77</v>
      </c>
      <c r="D79" t="s">
        <v>91</v>
      </c>
      <c r="E79" t="s">
        <v>72</v>
      </c>
      <c r="F79" t="s">
        <v>97</v>
      </c>
      <c r="G79" t="s">
        <v>74</v>
      </c>
      <c r="H79" t="b">
        <f t="shared" si="1"/>
        <v>1</v>
      </c>
      <c r="I79" t="s">
        <v>93</v>
      </c>
      <c r="J79">
        <v>46</v>
      </c>
      <c r="K79">
        <v>69420</v>
      </c>
      <c r="L79">
        <v>27</v>
      </c>
      <c r="M79">
        <v>2</v>
      </c>
      <c r="N79">
        <v>7</v>
      </c>
      <c r="O79">
        <v>5</v>
      </c>
      <c r="P79">
        <v>41</v>
      </c>
      <c r="Q79" s="2">
        <v>43916</v>
      </c>
    </row>
    <row r="80" spans="1:17">
      <c r="A80">
        <v>79</v>
      </c>
      <c r="B80" t="s">
        <v>76</v>
      </c>
      <c r="C80" t="s">
        <v>77</v>
      </c>
      <c r="D80" t="s">
        <v>78</v>
      </c>
      <c r="E80" t="s">
        <v>83</v>
      </c>
      <c r="F80" t="s">
        <v>97</v>
      </c>
      <c r="G80" t="s">
        <v>74</v>
      </c>
      <c r="H80" t="b">
        <f t="shared" si="1"/>
        <v>1</v>
      </c>
      <c r="I80" t="s">
        <v>81</v>
      </c>
      <c r="J80">
        <v>64</v>
      </c>
      <c r="K80">
        <v>85568</v>
      </c>
      <c r="L80">
        <v>22</v>
      </c>
      <c r="M80">
        <v>19</v>
      </c>
      <c r="N80">
        <v>11</v>
      </c>
      <c r="O80">
        <v>6</v>
      </c>
      <c r="P80">
        <v>40</v>
      </c>
      <c r="Q80" s="2">
        <v>40118</v>
      </c>
    </row>
    <row r="81" spans="1:17">
      <c r="A81">
        <v>80</v>
      </c>
      <c r="B81" t="s">
        <v>96</v>
      </c>
      <c r="C81" t="s">
        <v>86</v>
      </c>
      <c r="D81" t="s">
        <v>71</v>
      </c>
      <c r="E81" t="s">
        <v>83</v>
      </c>
      <c r="F81" t="s">
        <v>87</v>
      </c>
      <c r="G81" t="s">
        <v>80</v>
      </c>
      <c r="H81" t="b">
        <f t="shared" si="1"/>
        <v>1</v>
      </c>
      <c r="I81" t="s">
        <v>75</v>
      </c>
      <c r="J81">
        <v>40</v>
      </c>
      <c r="K81">
        <v>115090</v>
      </c>
      <c r="L81">
        <v>37</v>
      </c>
      <c r="M81">
        <v>13</v>
      </c>
      <c r="N81">
        <v>1</v>
      </c>
      <c r="O81">
        <v>4</v>
      </c>
      <c r="P81">
        <v>45</v>
      </c>
      <c r="Q81" s="2">
        <v>42185</v>
      </c>
    </row>
    <row r="82" spans="1:17">
      <c r="A82">
        <v>81</v>
      </c>
      <c r="B82" t="s">
        <v>76</v>
      </c>
      <c r="C82" t="s">
        <v>77</v>
      </c>
      <c r="D82" t="s">
        <v>78</v>
      </c>
      <c r="E82" t="s">
        <v>83</v>
      </c>
      <c r="F82" t="s">
        <v>95</v>
      </c>
      <c r="G82" t="s">
        <v>80</v>
      </c>
      <c r="H82" t="b">
        <f t="shared" si="1"/>
        <v>1</v>
      </c>
      <c r="I82" t="s">
        <v>90</v>
      </c>
      <c r="J82">
        <v>26</v>
      </c>
      <c r="K82">
        <v>50219</v>
      </c>
      <c r="L82">
        <v>27</v>
      </c>
      <c r="M82">
        <v>1</v>
      </c>
      <c r="N82">
        <v>1</v>
      </c>
      <c r="O82">
        <v>3</v>
      </c>
      <c r="P82">
        <v>59</v>
      </c>
      <c r="Q82" s="2">
        <v>42511</v>
      </c>
    </row>
    <row r="83" spans="1:17">
      <c r="A83">
        <v>82</v>
      </c>
      <c r="B83" t="s">
        <v>96</v>
      </c>
      <c r="C83" t="s">
        <v>70</v>
      </c>
      <c r="D83" t="s">
        <v>99</v>
      </c>
      <c r="E83" t="s">
        <v>92</v>
      </c>
      <c r="F83" t="s">
        <v>84</v>
      </c>
      <c r="G83" t="s">
        <v>88</v>
      </c>
      <c r="H83" t="b">
        <f t="shared" si="1"/>
        <v>0</v>
      </c>
      <c r="I83" t="s">
        <v>98</v>
      </c>
      <c r="J83">
        <v>32</v>
      </c>
      <c r="K83">
        <v>87169</v>
      </c>
      <c r="L83">
        <v>29</v>
      </c>
      <c r="M83">
        <v>2</v>
      </c>
      <c r="N83">
        <v>10</v>
      </c>
      <c r="O83">
        <v>7</v>
      </c>
      <c r="P83">
        <v>40</v>
      </c>
      <c r="Q83" s="2">
        <v>43580</v>
      </c>
    </row>
    <row r="84" spans="1:17">
      <c r="A84">
        <v>83</v>
      </c>
      <c r="B84" t="s">
        <v>101</v>
      </c>
      <c r="C84" t="s">
        <v>77</v>
      </c>
      <c r="D84" t="s">
        <v>91</v>
      </c>
      <c r="E84" t="s">
        <v>92</v>
      </c>
      <c r="F84" t="s">
        <v>97</v>
      </c>
      <c r="G84" t="s">
        <v>74</v>
      </c>
      <c r="H84" t="b">
        <f t="shared" si="1"/>
        <v>1</v>
      </c>
      <c r="I84" t="s">
        <v>75</v>
      </c>
      <c r="J84">
        <v>33</v>
      </c>
      <c r="K84">
        <v>104965</v>
      </c>
      <c r="L84">
        <v>3</v>
      </c>
      <c r="M84">
        <v>16</v>
      </c>
      <c r="N84">
        <v>13</v>
      </c>
      <c r="O84">
        <v>2</v>
      </c>
      <c r="P84">
        <v>44</v>
      </c>
      <c r="Q84" s="2">
        <v>41238</v>
      </c>
    </row>
    <row r="85" spans="1:17">
      <c r="A85">
        <v>84</v>
      </c>
      <c r="B85" t="s">
        <v>101</v>
      </c>
      <c r="C85" t="s">
        <v>77</v>
      </c>
      <c r="D85" t="s">
        <v>99</v>
      </c>
      <c r="E85" t="s">
        <v>94</v>
      </c>
      <c r="F85" t="s">
        <v>100</v>
      </c>
      <c r="G85" t="s">
        <v>74</v>
      </c>
      <c r="H85" t="b">
        <f t="shared" si="1"/>
        <v>1</v>
      </c>
      <c r="I85" t="s">
        <v>85</v>
      </c>
      <c r="J85">
        <v>31</v>
      </c>
      <c r="K85">
        <v>76840</v>
      </c>
      <c r="L85">
        <v>13</v>
      </c>
      <c r="M85">
        <v>15</v>
      </c>
      <c r="N85">
        <v>5</v>
      </c>
      <c r="O85">
        <v>6</v>
      </c>
      <c r="P85">
        <v>20</v>
      </c>
      <c r="Q85" s="2">
        <v>42718</v>
      </c>
    </row>
    <row r="86" spans="1:17">
      <c r="A86">
        <v>85</v>
      </c>
      <c r="B86" t="s">
        <v>101</v>
      </c>
      <c r="C86" t="s">
        <v>70</v>
      </c>
      <c r="D86" t="s">
        <v>99</v>
      </c>
      <c r="E86" t="s">
        <v>94</v>
      </c>
      <c r="F86" t="s">
        <v>73</v>
      </c>
      <c r="G86" t="s">
        <v>74</v>
      </c>
      <c r="H86" t="b">
        <f t="shared" si="1"/>
        <v>1</v>
      </c>
      <c r="I86" t="s">
        <v>102</v>
      </c>
      <c r="J86">
        <v>29</v>
      </c>
      <c r="K86">
        <v>74695</v>
      </c>
      <c r="L86">
        <v>10</v>
      </c>
      <c r="M86">
        <v>13</v>
      </c>
      <c r="N86">
        <v>5</v>
      </c>
      <c r="O86">
        <v>4</v>
      </c>
      <c r="P86">
        <v>25</v>
      </c>
      <c r="Q86" s="2">
        <v>45081</v>
      </c>
    </row>
    <row r="87" spans="1:17">
      <c r="A87">
        <v>86</v>
      </c>
      <c r="B87" t="s">
        <v>96</v>
      </c>
      <c r="C87" t="s">
        <v>77</v>
      </c>
      <c r="D87" t="s">
        <v>99</v>
      </c>
      <c r="E87" t="s">
        <v>72</v>
      </c>
      <c r="F87" t="s">
        <v>79</v>
      </c>
      <c r="G87" t="s">
        <v>88</v>
      </c>
      <c r="H87" t="b">
        <f t="shared" si="1"/>
        <v>0</v>
      </c>
      <c r="I87" t="s">
        <v>90</v>
      </c>
      <c r="J87">
        <v>45</v>
      </c>
      <c r="K87">
        <v>114754</v>
      </c>
      <c r="L87">
        <v>36</v>
      </c>
      <c r="M87">
        <v>16</v>
      </c>
      <c r="N87">
        <v>8</v>
      </c>
      <c r="O87">
        <v>6</v>
      </c>
      <c r="P87">
        <v>42</v>
      </c>
      <c r="Q87" s="2">
        <v>35808</v>
      </c>
    </row>
    <row r="88" spans="1:17">
      <c r="A88">
        <v>87</v>
      </c>
      <c r="B88" t="s">
        <v>76</v>
      </c>
      <c r="C88" t="s">
        <v>86</v>
      </c>
      <c r="D88" t="s">
        <v>99</v>
      </c>
      <c r="E88" t="s">
        <v>92</v>
      </c>
      <c r="F88" t="s">
        <v>79</v>
      </c>
      <c r="G88" t="s">
        <v>88</v>
      </c>
      <c r="H88" t="b">
        <f t="shared" si="1"/>
        <v>0</v>
      </c>
      <c r="I88" t="s">
        <v>102</v>
      </c>
      <c r="J88">
        <v>49</v>
      </c>
      <c r="K88">
        <v>107988</v>
      </c>
      <c r="L88">
        <v>9</v>
      </c>
      <c r="M88">
        <v>17</v>
      </c>
      <c r="N88">
        <v>7</v>
      </c>
      <c r="O88">
        <v>4</v>
      </c>
      <c r="P88">
        <v>42</v>
      </c>
      <c r="Q88" s="2">
        <v>40476</v>
      </c>
    </row>
    <row r="89" spans="1:17">
      <c r="A89">
        <v>88</v>
      </c>
      <c r="B89" t="s">
        <v>101</v>
      </c>
      <c r="C89" t="s">
        <v>86</v>
      </c>
      <c r="D89" t="s">
        <v>91</v>
      </c>
      <c r="E89" t="s">
        <v>72</v>
      </c>
      <c r="F89" t="s">
        <v>79</v>
      </c>
      <c r="G89" t="s">
        <v>88</v>
      </c>
      <c r="H89" t="b">
        <f t="shared" si="1"/>
        <v>0</v>
      </c>
      <c r="I89" t="s">
        <v>81</v>
      </c>
      <c r="J89">
        <v>62</v>
      </c>
      <c r="K89">
        <v>88342</v>
      </c>
      <c r="L89">
        <v>27</v>
      </c>
      <c r="M89">
        <v>7</v>
      </c>
      <c r="N89">
        <v>8</v>
      </c>
      <c r="O89">
        <v>4</v>
      </c>
      <c r="P89">
        <v>42</v>
      </c>
      <c r="Q89" s="2">
        <v>35625</v>
      </c>
    </row>
    <row r="90" spans="1:17">
      <c r="A90">
        <v>89</v>
      </c>
      <c r="B90" t="s">
        <v>82</v>
      </c>
      <c r="C90" t="s">
        <v>86</v>
      </c>
      <c r="D90" t="s">
        <v>99</v>
      </c>
      <c r="E90" t="s">
        <v>94</v>
      </c>
      <c r="F90" t="s">
        <v>95</v>
      </c>
      <c r="G90" t="s">
        <v>88</v>
      </c>
      <c r="H90" t="b">
        <f t="shared" si="1"/>
        <v>0</v>
      </c>
      <c r="I90" t="s">
        <v>90</v>
      </c>
      <c r="J90">
        <v>57</v>
      </c>
      <c r="K90">
        <v>48951</v>
      </c>
      <c r="L90">
        <v>34</v>
      </c>
      <c r="M90">
        <v>17</v>
      </c>
      <c r="N90">
        <v>6</v>
      </c>
      <c r="O90">
        <v>4</v>
      </c>
      <c r="P90">
        <v>51</v>
      </c>
      <c r="Q90" s="2">
        <v>39529</v>
      </c>
    </row>
    <row r="91" spans="1:17">
      <c r="A91">
        <v>90</v>
      </c>
      <c r="B91" t="s">
        <v>69</v>
      </c>
      <c r="C91" t="s">
        <v>70</v>
      </c>
      <c r="D91" t="s">
        <v>91</v>
      </c>
      <c r="E91" t="s">
        <v>72</v>
      </c>
      <c r="F91" t="s">
        <v>84</v>
      </c>
      <c r="G91" t="s">
        <v>88</v>
      </c>
      <c r="H91" t="b">
        <f t="shared" si="1"/>
        <v>0</v>
      </c>
      <c r="I91" t="s">
        <v>93</v>
      </c>
      <c r="J91">
        <v>58</v>
      </c>
      <c r="K91">
        <v>31307</v>
      </c>
      <c r="L91">
        <v>1</v>
      </c>
      <c r="M91">
        <v>7</v>
      </c>
      <c r="N91">
        <v>6</v>
      </c>
      <c r="O91">
        <v>9</v>
      </c>
      <c r="P91">
        <v>49</v>
      </c>
      <c r="Q91" s="2">
        <v>37733</v>
      </c>
    </row>
    <row r="92" spans="1:17">
      <c r="A92">
        <v>91</v>
      </c>
      <c r="B92" t="s">
        <v>96</v>
      </c>
      <c r="C92" t="s">
        <v>77</v>
      </c>
      <c r="D92" t="s">
        <v>91</v>
      </c>
      <c r="E92" t="s">
        <v>94</v>
      </c>
      <c r="F92" t="s">
        <v>87</v>
      </c>
      <c r="G92" t="s">
        <v>80</v>
      </c>
      <c r="H92" t="b">
        <f t="shared" si="1"/>
        <v>1</v>
      </c>
      <c r="I92" t="s">
        <v>75</v>
      </c>
      <c r="J92">
        <v>42</v>
      </c>
      <c r="K92">
        <v>110388</v>
      </c>
      <c r="L92">
        <v>32</v>
      </c>
      <c r="M92">
        <v>13</v>
      </c>
      <c r="N92">
        <v>2</v>
      </c>
      <c r="O92">
        <v>7</v>
      </c>
      <c r="P92">
        <v>32</v>
      </c>
      <c r="Q92" s="2">
        <v>42597</v>
      </c>
    </row>
    <row r="93" spans="1:17">
      <c r="A93">
        <v>92</v>
      </c>
      <c r="B93" t="s">
        <v>96</v>
      </c>
      <c r="C93" t="s">
        <v>86</v>
      </c>
      <c r="D93" t="s">
        <v>78</v>
      </c>
      <c r="E93" t="s">
        <v>92</v>
      </c>
      <c r="F93" t="s">
        <v>97</v>
      </c>
      <c r="G93" t="s">
        <v>74</v>
      </c>
      <c r="H93" t="b">
        <f t="shared" si="1"/>
        <v>1</v>
      </c>
      <c r="I93" t="s">
        <v>93</v>
      </c>
      <c r="J93">
        <v>29</v>
      </c>
      <c r="K93">
        <v>65428</v>
      </c>
      <c r="L93">
        <v>25</v>
      </c>
      <c r="M93">
        <v>5</v>
      </c>
      <c r="N93">
        <v>6</v>
      </c>
      <c r="O93">
        <v>3</v>
      </c>
      <c r="P93">
        <v>37</v>
      </c>
      <c r="Q93" s="2">
        <v>35717</v>
      </c>
    </row>
    <row r="94" spans="1:17">
      <c r="A94">
        <v>93</v>
      </c>
      <c r="B94" t="s">
        <v>76</v>
      </c>
      <c r="C94" t="s">
        <v>70</v>
      </c>
      <c r="D94" t="s">
        <v>71</v>
      </c>
      <c r="E94" t="s">
        <v>83</v>
      </c>
      <c r="F94" t="s">
        <v>73</v>
      </c>
      <c r="G94" t="s">
        <v>74</v>
      </c>
      <c r="H94" t="b">
        <f t="shared" si="1"/>
        <v>1</v>
      </c>
      <c r="I94" t="s">
        <v>81</v>
      </c>
      <c r="J94">
        <v>30</v>
      </c>
      <c r="K94">
        <v>105774</v>
      </c>
      <c r="L94">
        <v>29</v>
      </c>
      <c r="M94">
        <v>17</v>
      </c>
      <c r="N94">
        <v>5</v>
      </c>
      <c r="O94">
        <v>3</v>
      </c>
      <c r="P94">
        <v>42</v>
      </c>
      <c r="Q94" s="2">
        <v>38930</v>
      </c>
    </row>
    <row r="95" spans="1:17">
      <c r="A95">
        <v>94</v>
      </c>
      <c r="B95" t="s">
        <v>96</v>
      </c>
      <c r="C95" t="s">
        <v>77</v>
      </c>
      <c r="D95" t="s">
        <v>71</v>
      </c>
      <c r="E95" t="s">
        <v>92</v>
      </c>
      <c r="F95" t="s">
        <v>100</v>
      </c>
      <c r="G95" t="s">
        <v>74</v>
      </c>
      <c r="H95" t="b">
        <f t="shared" si="1"/>
        <v>1</v>
      </c>
      <c r="I95" t="s">
        <v>102</v>
      </c>
      <c r="J95">
        <v>36</v>
      </c>
      <c r="K95">
        <v>68975</v>
      </c>
      <c r="L95">
        <v>7</v>
      </c>
      <c r="M95">
        <v>3</v>
      </c>
      <c r="N95">
        <v>13</v>
      </c>
      <c r="O95">
        <v>6</v>
      </c>
      <c r="P95">
        <v>34</v>
      </c>
      <c r="Q95" s="2">
        <v>39177</v>
      </c>
    </row>
    <row r="96" spans="1:17">
      <c r="A96">
        <v>95</v>
      </c>
      <c r="B96" t="s">
        <v>96</v>
      </c>
      <c r="C96" t="s">
        <v>70</v>
      </c>
      <c r="D96" t="s">
        <v>91</v>
      </c>
      <c r="E96" t="s">
        <v>72</v>
      </c>
      <c r="F96" t="s">
        <v>73</v>
      </c>
      <c r="G96" t="s">
        <v>74</v>
      </c>
      <c r="H96" t="b">
        <f t="shared" si="1"/>
        <v>1</v>
      </c>
      <c r="I96" t="s">
        <v>90</v>
      </c>
      <c r="J96">
        <v>61</v>
      </c>
      <c r="K96">
        <v>31140</v>
      </c>
      <c r="L96">
        <v>3</v>
      </c>
      <c r="M96">
        <v>7</v>
      </c>
      <c r="N96">
        <v>3</v>
      </c>
      <c r="O96">
        <v>6</v>
      </c>
      <c r="P96">
        <v>52</v>
      </c>
      <c r="Q96" s="2">
        <v>43012</v>
      </c>
    </row>
    <row r="97" spans="1:17">
      <c r="A97">
        <v>96</v>
      </c>
      <c r="B97" t="s">
        <v>101</v>
      </c>
      <c r="C97" t="s">
        <v>86</v>
      </c>
      <c r="D97" t="s">
        <v>78</v>
      </c>
      <c r="E97" t="s">
        <v>72</v>
      </c>
      <c r="F97" t="s">
        <v>100</v>
      </c>
      <c r="G97" t="s">
        <v>74</v>
      </c>
      <c r="H97" t="b">
        <f t="shared" si="1"/>
        <v>1</v>
      </c>
      <c r="I97" t="s">
        <v>93</v>
      </c>
      <c r="J97">
        <v>39</v>
      </c>
      <c r="K97">
        <v>54842</v>
      </c>
      <c r="L97">
        <v>20</v>
      </c>
      <c r="M97">
        <v>17</v>
      </c>
      <c r="N97">
        <v>6</v>
      </c>
      <c r="O97">
        <v>4</v>
      </c>
      <c r="P97">
        <v>40</v>
      </c>
      <c r="Q97" s="2">
        <v>36266</v>
      </c>
    </row>
    <row r="98" spans="1:17">
      <c r="A98">
        <v>97</v>
      </c>
      <c r="B98" t="s">
        <v>76</v>
      </c>
      <c r="C98" t="s">
        <v>86</v>
      </c>
      <c r="D98" t="s">
        <v>91</v>
      </c>
      <c r="E98" t="s">
        <v>92</v>
      </c>
      <c r="F98" t="s">
        <v>95</v>
      </c>
      <c r="G98" t="s">
        <v>74</v>
      </c>
      <c r="H98" t="b">
        <f t="shared" si="1"/>
        <v>1</v>
      </c>
      <c r="I98" t="s">
        <v>93</v>
      </c>
      <c r="J98">
        <v>63</v>
      </c>
      <c r="K98">
        <v>56421</v>
      </c>
      <c r="L98">
        <v>20</v>
      </c>
      <c r="M98">
        <v>7</v>
      </c>
      <c r="N98">
        <v>8</v>
      </c>
      <c r="O98">
        <v>9</v>
      </c>
      <c r="P98">
        <v>58</v>
      </c>
      <c r="Q98" s="2">
        <v>44638</v>
      </c>
    </row>
    <row r="99" spans="1:17">
      <c r="A99">
        <v>98</v>
      </c>
      <c r="B99" t="s">
        <v>101</v>
      </c>
      <c r="C99" t="s">
        <v>86</v>
      </c>
      <c r="D99" t="s">
        <v>91</v>
      </c>
      <c r="E99" t="s">
        <v>92</v>
      </c>
      <c r="F99" t="s">
        <v>84</v>
      </c>
      <c r="G99" t="s">
        <v>74</v>
      </c>
      <c r="H99" t="b">
        <f t="shared" si="1"/>
        <v>1</v>
      </c>
      <c r="I99" t="s">
        <v>102</v>
      </c>
      <c r="J99">
        <v>41</v>
      </c>
      <c r="K99">
        <v>31708</v>
      </c>
      <c r="L99">
        <v>30</v>
      </c>
      <c r="M99">
        <v>1</v>
      </c>
      <c r="N99">
        <v>9</v>
      </c>
      <c r="O99">
        <v>4</v>
      </c>
      <c r="P99">
        <v>42</v>
      </c>
      <c r="Q99" s="2">
        <v>44403</v>
      </c>
    </row>
    <row r="100" spans="1:17">
      <c r="A100">
        <v>99</v>
      </c>
      <c r="B100" t="s">
        <v>69</v>
      </c>
      <c r="C100" t="s">
        <v>70</v>
      </c>
      <c r="D100" t="s">
        <v>91</v>
      </c>
      <c r="E100" t="s">
        <v>94</v>
      </c>
      <c r="F100" t="s">
        <v>79</v>
      </c>
      <c r="G100" t="s">
        <v>74</v>
      </c>
      <c r="H100" t="b">
        <f t="shared" si="1"/>
        <v>1</v>
      </c>
      <c r="I100" t="s">
        <v>90</v>
      </c>
      <c r="J100">
        <v>27</v>
      </c>
      <c r="K100">
        <v>33630</v>
      </c>
      <c r="L100">
        <v>35</v>
      </c>
      <c r="M100">
        <v>17</v>
      </c>
      <c r="N100">
        <v>1</v>
      </c>
      <c r="O100">
        <v>9</v>
      </c>
      <c r="P100">
        <v>46</v>
      </c>
      <c r="Q100" s="2">
        <v>36280</v>
      </c>
    </row>
    <row r="101" spans="1:17">
      <c r="A101">
        <v>100</v>
      </c>
      <c r="B101" t="s">
        <v>69</v>
      </c>
      <c r="C101" t="s">
        <v>70</v>
      </c>
      <c r="D101" t="s">
        <v>78</v>
      </c>
      <c r="E101" t="s">
        <v>72</v>
      </c>
      <c r="F101" t="s">
        <v>84</v>
      </c>
      <c r="G101" t="s">
        <v>80</v>
      </c>
      <c r="H101" t="b">
        <f t="shared" si="1"/>
        <v>1</v>
      </c>
      <c r="I101" t="s">
        <v>75</v>
      </c>
      <c r="J101">
        <v>33</v>
      </c>
      <c r="K101">
        <v>49595</v>
      </c>
      <c r="L101">
        <v>35</v>
      </c>
      <c r="M101">
        <v>17</v>
      </c>
      <c r="N101">
        <v>3</v>
      </c>
      <c r="O101">
        <v>4</v>
      </c>
      <c r="P101">
        <v>37</v>
      </c>
      <c r="Q101" s="2">
        <v>43395</v>
      </c>
    </row>
    <row r="102" spans="1:17">
      <c r="A102">
        <v>101</v>
      </c>
      <c r="B102" t="s">
        <v>101</v>
      </c>
      <c r="C102" t="s">
        <v>86</v>
      </c>
      <c r="D102" t="s">
        <v>71</v>
      </c>
      <c r="E102" t="s">
        <v>72</v>
      </c>
      <c r="F102" t="s">
        <v>95</v>
      </c>
      <c r="G102" t="s">
        <v>74</v>
      </c>
      <c r="H102" t="b">
        <f t="shared" si="1"/>
        <v>1</v>
      </c>
      <c r="I102" t="s">
        <v>102</v>
      </c>
      <c r="J102">
        <v>23</v>
      </c>
      <c r="K102">
        <v>106021</v>
      </c>
      <c r="L102">
        <v>39</v>
      </c>
      <c r="M102">
        <v>11</v>
      </c>
      <c r="N102">
        <v>3</v>
      </c>
      <c r="O102">
        <v>2</v>
      </c>
      <c r="P102">
        <v>43</v>
      </c>
      <c r="Q102" s="2">
        <v>40819</v>
      </c>
    </row>
    <row r="103" spans="1:17">
      <c r="A103">
        <v>102</v>
      </c>
      <c r="B103" t="s">
        <v>69</v>
      </c>
      <c r="C103" t="s">
        <v>70</v>
      </c>
      <c r="D103" t="s">
        <v>78</v>
      </c>
      <c r="E103" t="s">
        <v>92</v>
      </c>
      <c r="F103" t="s">
        <v>87</v>
      </c>
      <c r="G103" t="s">
        <v>80</v>
      </c>
      <c r="H103" t="b">
        <f t="shared" si="1"/>
        <v>1</v>
      </c>
      <c r="I103" t="s">
        <v>93</v>
      </c>
      <c r="J103">
        <v>28</v>
      </c>
      <c r="K103">
        <v>58308</v>
      </c>
      <c r="L103">
        <v>27</v>
      </c>
      <c r="M103">
        <v>3</v>
      </c>
      <c r="N103">
        <v>11</v>
      </c>
      <c r="O103">
        <v>2</v>
      </c>
      <c r="P103">
        <v>59</v>
      </c>
      <c r="Q103" s="2">
        <v>37089</v>
      </c>
    </row>
    <row r="104" spans="1:17">
      <c r="A104">
        <v>103</v>
      </c>
      <c r="B104" t="s">
        <v>76</v>
      </c>
      <c r="C104" t="s">
        <v>86</v>
      </c>
      <c r="D104" t="s">
        <v>99</v>
      </c>
      <c r="E104" t="s">
        <v>83</v>
      </c>
      <c r="F104" t="s">
        <v>87</v>
      </c>
      <c r="G104" t="s">
        <v>88</v>
      </c>
      <c r="H104" t="b">
        <f t="shared" si="1"/>
        <v>0</v>
      </c>
      <c r="I104" t="s">
        <v>75</v>
      </c>
      <c r="J104">
        <v>37</v>
      </c>
      <c r="K104">
        <v>74789</v>
      </c>
      <c r="L104">
        <v>26</v>
      </c>
      <c r="M104">
        <v>15</v>
      </c>
      <c r="N104">
        <v>8</v>
      </c>
      <c r="O104">
        <v>5</v>
      </c>
      <c r="P104">
        <v>26</v>
      </c>
      <c r="Q104" s="2">
        <v>36789</v>
      </c>
    </row>
    <row r="105" spans="1:17">
      <c r="A105">
        <v>104</v>
      </c>
      <c r="B105" t="s">
        <v>103</v>
      </c>
      <c r="C105" t="s">
        <v>86</v>
      </c>
      <c r="D105" t="s">
        <v>78</v>
      </c>
      <c r="E105" t="s">
        <v>72</v>
      </c>
      <c r="F105" t="s">
        <v>95</v>
      </c>
      <c r="G105" t="s">
        <v>74</v>
      </c>
      <c r="H105" t="b">
        <f t="shared" si="1"/>
        <v>1</v>
      </c>
      <c r="I105" t="s">
        <v>75</v>
      </c>
      <c r="J105">
        <v>24</v>
      </c>
      <c r="K105">
        <v>85690</v>
      </c>
      <c r="L105">
        <v>14</v>
      </c>
      <c r="M105">
        <v>11</v>
      </c>
      <c r="N105">
        <v>1</v>
      </c>
      <c r="O105">
        <v>4</v>
      </c>
      <c r="P105">
        <v>39</v>
      </c>
      <c r="Q105" s="2">
        <v>42183</v>
      </c>
    </row>
    <row r="106" spans="1:17">
      <c r="A106">
        <v>105</v>
      </c>
      <c r="B106" t="s">
        <v>101</v>
      </c>
      <c r="C106" t="s">
        <v>77</v>
      </c>
      <c r="D106" t="s">
        <v>78</v>
      </c>
      <c r="E106" t="s">
        <v>83</v>
      </c>
      <c r="F106" t="s">
        <v>100</v>
      </c>
      <c r="G106" t="s">
        <v>88</v>
      </c>
      <c r="H106" t="b">
        <f t="shared" si="1"/>
        <v>0</v>
      </c>
      <c r="I106" t="s">
        <v>102</v>
      </c>
      <c r="J106">
        <v>24</v>
      </c>
      <c r="K106">
        <v>56086</v>
      </c>
      <c r="L106">
        <v>17</v>
      </c>
      <c r="M106">
        <v>16</v>
      </c>
      <c r="N106">
        <v>5</v>
      </c>
      <c r="O106">
        <v>7</v>
      </c>
      <c r="P106">
        <v>46</v>
      </c>
      <c r="Q106" s="2">
        <v>41891</v>
      </c>
    </row>
    <row r="107" spans="1:17">
      <c r="A107">
        <v>106</v>
      </c>
      <c r="B107" t="s">
        <v>82</v>
      </c>
      <c r="C107" t="s">
        <v>70</v>
      </c>
      <c r="D107" t="s">
        <v>78</v>
      </c>
      <c r="E107" t="s">
        <v>92</v>
      </c>
      <c r="F107" t="s">
        <v>97</v>
      </c>
      <c r="G107" t="s">
        <v>88</v>
      </c>
      <c r="H107" t="b">
        <f t="shared" si="1"/>
        <v>0</v>
      </c>
      <c r="I107" t="s">
        <v>93</v>
      </c>
      <c r="J107">
        <v>48</v>
      </c>
      <c r="K107">
        <v>46859</v>
      </c>
      <c r="L107">
        <v>18</v>
      </c>
      <c r="M107">
        <v>9</v>
      </c>
      <c r="N107">
        <v>3</v>
      </c>
      <c r="O107">
        <v>5</v>
      </c>
      <c r="P107">
        <v>25</v>
      </c>
      <c r="Q107" s="2">
        <v>38412</v>
      </c>
    </row>
    <row r="108" spans="1:17">
      <c r="A108">
        <v>107</v>
      </c>
      <c r="B108" t="s">
        <v>82</v>
      </c>
      <c r="C108" t="s">
        <v>86</v>
      </c>
      <c r="D108" t="s">
        <v>78</v>
      </c>
      <c r="E108" t="s">
        <v>92</v>
      </c>
      <c r="F108" t="s">
        <v>97</v>
      </c>
      <c r="G108" t="s">
        <v>88</v>
      </c>
      <c r="H108" t="b">
        <f t="shared" si="1"/>
        <v>0</v>
      </c>
      <c r="I108" t="s">
        <v>81</v>
      </c>
      <c r="J108">
        <v>64</v>
      </c>
      <c r="K108">
        <v>37684</v>
      </c>
      <c r="L108">
        <v>29</v>
      </c>
      <c r="M108">
        <v>1</v>
      </c>
      <c r="N108">
        <v>2</v>
      </c>
      <c r="O108">
        <v>6</v>
      </c>
      <c r="P108">
        <v>46</v>
      </c>
      <c r="Q108" s="2">
        <v>37569</v>
      </c>
    </row>
    <row r="109" spans="1:17">
      <c r="A109">
        <v>108</v>
      </c>
      <c r="B109" t="s">
        <v>96</v>
      </c>
      <c r="C109" t="s">
        <v>86</v>
      </c>
      <c r="D109" t="s">
        <v>71</v>
      </c>
      <c r="E109" t="s">
        <v>94</v>
      </c>
      <c r="F109" t="s">
        <v>100</v>
      </c>
      <c r="G109" t="s">
        <v>80</v>
      </c>
      <c r="H109" t="b">
        <f t="shared" si="1"/>
        <v>1</v>
      </c>
      <c r="I109" t="s">
        <v>93</v>
      </c>
      <c r="J109">
        <v>61</v>
      </c>
      <c r="K109">
        <v>31207</v>
      </c>
      <c r="L109">
        <v>20</v>
      </c>
      <c r="M109">
        <v>16</v>
      </c>
      <c r="N109">
        <v>8</v>
      </c>
      <c r="O109">
        <v>4</v>
      </c>
      <c r="P109">
        <v>28</v>
      </c>
      <c r="Q109" s="2">
        <v>43583</v>
      </c>
    </row>
    <row r="110" spans="1:17">
      <c r="A110">
        <v>109</v>
      </c>
      <c r="B110" t="s">
        <v>69</v>
      </c>
      <c r="C110" t="s">
        <v>70</v>
      </c>
      <c r="D110" t="s">
        <v>99</v>
      </c>
      <c r="E110" t="s">
        <v>72</v>
      </c>
      <c r="F110" t="s">
        <v>87</v>
      </c>
      <c r="G110" t="s">
        <v>88</v>
      </c>
      <c r="H110" t="b">
        <f t="shared" si="1"/>
        <v>0</v>
      </c>
      <c r="I110" t="s">
        <v>98</v>
      </c>
      <c r="J110">
        <v>59</v>
      </c>
      <c r="K110">
        <v>76099</v>
      </c>
      <c r="L110">
        <v>27</v>
      </c>
      <c r="M110">
        <v>9</v>
      </c>
      <c r="N110">
        <v>3</v>
      </c>
      <c r="O110">
        <v>2</v>
      </c>
      <c r="P110">
        <v>50</v>
      </c>
      <c r="Q110" s="2">
        <v>43354</v>
      </c>
    </row>
    <row r="111" spans="1:17">
      <c r="A111">
        <v>110</v>
      </c>
      <c r="B111" t="s">
        <v>82</v>
      </c>
      <c r="C111" t="s">
        <v>77</v>
      </c>
      <c r="D111" t="s">
        <v>71</v>
      </c>
      <c r="E111" t="s">
        <v>83</v>
      </c>
      <c r="F111" t="s">
        <v>87</v>
      </c>
      <c r="G111" t="s">
        <v>88</v>
      </c>
      <c r="H111" t="b">
        <f t="shared" si="1"/>
        <v>0</v>
      </c>
      <c r="I111" t="s">
        <v>90</v>
      </c>
      <c r="J111">
        <v>54</v>
      </c>
      <c r="K111">
        <v>97496</v>
      </c>
      <c r="L111">
        <v>18</v>
      </c>
      <c r="M111">
        <v>19</v>
      </c>
      <c r="N111">
        <v>7</v>
      </c>
      <c r="O111">
        <v>9</v>
      </c>
      <c r="P111">
        <v>40</v>
      </c>
      <c r="Q111" s="2">
        <v>37063</v>
      </c>
    </row>
    <row r="112" spans="1:17">
      <c r="A112">
        <v>111</v>
      </c>
      <c r="B112" t="s">
        <v>96</v>
      </c>
      <c r="C112" t="s">
        <v>77</v>
      </c>
      <c r="D112" t="s">
        <v>71</v>
      </c>
      <c r="E112" t="s">
        <v>94</v>
      </c>
      <c r="F112" t="s">
        <v>87</v>
      </c>
      <c r="G112" t="s">
        <v>88</v>
      </c>
      <c r="H112" t="b">
        <f t="shared" si="1"/>
        <v>0</v>
      </c>
      <c r="I112" t="s">
        <v>85</v>
      </c>
      <c r="J112">
        <v>49</v>
      </c>
      <c r="K112">
        <v>96093</v>
      </c>
      <c r="L112">
        <v>4</v>
      </c>
      <c r="M112">
        <v>12</v>
      </c>
      <c r="N112">
        <v>12</v>
      </c>
      <c r="O112">
        <v>7</v>
      </c>
      <c r="P112">
        <v>45</v>
      </c>
      <c r="Q112" s="2">
        <v>36755</v>
      </c>
    </row>
    <row r="113" spans="1:17">
      <c r="A113">
        <v>112</v>
      </c>
      <c r="B113" t="s">
        <v>103</v>
      </c>
      <c r="C113" t="s">
        <v>86</v>
      </c>
      <c r="D113" t="s">
        <v>78</v>
      </c>
      <c r="E113" t="s">
        <v>72</v>
      </c>
      <c r="F113" t="s">
        <v>84</v>
      </c>
      <c r="G113" t="s">
        <v>74</v>
      </c>
      <c r="H113" t="b">
        <f t="shared" si="1"/>
        <v>1</v>
      </c>
      <c r="I113" t="s">
        <v>81</v>
      </c>
      <c r="J113">
        <v>22</v>
      </c>
      <c r="K113">
        <v>59689</v>
      </c>
      <c r="L113">
        <v>1</v>
      </c>
      <c r="M113">
        <v>19</v>
      </c>
      <c r="N113">
        <v>11</v>
      </c>
      <c r="O113">
        <v>4</v>
      </c>
      <c r="P113">
        <v>59</v>
      </c>
      <c r="Q113" s="2">
        <v>41741</v>
      </c>
    </row>
    <row r="114" spans="1:17">
      <c r="A114">
        <v>113</v>
      </c>
      <c r="B114" t="s">
        <v>76</v>
      </c>
      <c r="C114" t="s">
        <v>70</v>
      </c>
      <c r="D114" t="s">
        <v>91</v>
      </c>
      <c r="E114" t="s">
        <v>94</v>
      </c>
      <c r="F114" t="s">
        <v>87</v>
      </c>
      <c r="G114" t="s">
        <v>74</v>
      </c>
      <c r="H114" t="b">
        <f t="shared" si="1"/>
        <v>1</v>
      </c>
      <c r="I114" t="s">
        <v>75</v>
      </c>
      <c r="J114">
        <v>29</v>
      </c>
      <c r="K114">
        <v>78651</v>
      </c>
      <c r="L114">
        <v>1</v>
      </c>
      <c r="M114">
        <v>9</v>
      </c>
      <c r="N114">
        <v>1</v>
      </c>
      <c r="O114">
        <v>3</v>
      </c>
      <c r="P114">
        <v>32</v>
      </c>
      <c r="Q114" s="2">
        <v>40567</v>
      </c>
    </row>
    <row r="115" spans="1:17">
      <c r="A115">
        <v>114</v>
      </c>
      <c r="B115" t="s">
        <v>76</v>
      </c>
      <c r="C115" t="s">
        <v>77</v>
      </c>
      <c r="D115" t="s">
        <v>91</v>
      </c>
      <c r="E115" t="s">
        <v>92</v>
      </c>
      <c r="F115" t="s">
        <v>73</v>
      </c>
      <c r="G115" t="s">
        <v>80</v>
      </c>
      <c r="H115" t="b">
        <f t="shared" si="1"/>
        <v>1</v>
      </c>
      <c r="I115" t="s">
        <v>81</v>
      </c>
      <c r="J115">
        <v>58</v>
      </c>
      <c r="K115">
        <v>43893</v>
      </c>
      <c r="L115">
        <v>26</v>
      </c>
      <c r="M115">
        <v>7</v>
      </c>
      <c r="N115">
        <v>6</v>
      </c>
      <c r="O115">
        <v>3</v>
      </c>
      <c r="P115">
        <v>42</v>
      </c>
      <c r="Q115" s="2">
        <v>41744</v>
      </c>
    </row>
    <row r="116" spans="1:17">
      <c r="A116">
        <v>115</v>
      </c>
      <c r="B116" t="s">
        <v>76</v>
      </c>
      <c r="C116" t="s">
        <v>70</v>
      </c>
      <c r="D116" t="s">
        <v>71</v>
      </c>
      <c r="E116" t="s">
        <v>72</v>
      </c>
      <c r="F116" t="s">
        <v>79</v>
      </c>
      <c r="G116" t="s">
        <v>80</v>
      </c>
      <c r="H116" t="b">
        <f t="shared" si="1"/>
        <v>1</v>
      </c>
      <c r="I116" t="s">
        <v>90</v>
      </c>
      <c r="J116">
        <v>53</v>
      </c>
      <c r="K116">
        <v>96418</v>
      </c>
      <c r="L116">
        <v>20</v>
      </c>
      <c r="M116">
        <v>14</v>
      </c>
      <c r="N116">
        <v>3</v>
      </c>
      <c r="O116">
        <v>9</v>
      </c>
      <c r="P116">
        <v>39</v>
      </c>
      <c r="Q116" s="2">
        <v>45152</v>
      </c>
    </row>
    <row r="117" spans="1:17">
      <c r="A117">
        <v>116</v>
      </c>
      <c r="B117" t="s">
        <v>82</v>
      </c>
      <c r="C117" t="s">
        <v>70</v>
      </c>
      <c r="D117" t="s">
        <v>71</v>
      </c>
      <c r="E117" t="s">
        <v>94</v>
      </c>
      <c r="F117" t="s">
        <v>87</v>
      </c>
      <c r="G117" t="s">
        <v>74</v>
      </c>
      <c r="H117" t="b">
        <f t="shared" si="1"/>
        <v>1</v>
      </c>
      <c r="I117" t="s">
        <v>75</v>
      </c>
      <c r="J117">
        <v>64</v>
      </c>
      <c r="K117">
        <v>90011</v>
      </c>
      <c r="L117">
        <v>23</v>
      </c>
      <c r="M117">
        <v>19</v>
      </c>
      <c r="N117">
        <v>8</v>
      </c>
      <c r="O117">
        <v>5</v>
      </c>
      <c r="P117">
        <v>56</v>
      </c>
      <c r="Q117" s="2">
        <v>42314</v>
      </c>
    </row>
    <row r="118" spans="1:17">
      <c r="A118">
        <v>117</v>
      </c>
      <c r="B118" t="s">
        <v>103</v>
      </c>
      <c r="C118" t="s">
        <v>86</v>
      </c>
      <c r="D118" t="s">
        <v>78</v>
      </c>
      <c r="E118" t="s">
        <v>94</v>
      </c>
      <c r="F118" t="s">
        <v>100</v>
      </c>
      <c r="G118" t="s">
        <v>80</v>
      </c>
      <c r="H118" t="b">
        <f t="shared" si="1"/>
        <v>1</v>
      </c>
      <c r="I118" t="s">
        <v>90</v>
      </c>
      <c r="J118">
        <v>58</v>
      </c>
      <c r="K118">
        <v>68635</v>
      </c>
      <c r="L118">
        <v>10</v>
      </c>
      <c r="M118">
        <v>19</v>
      </c>
      <c r="N118">
        <v>6</v>
      </c>
      <c r="O118">
        <v>3</v>
      </c>
      <c r="P118">
        <v>47</v>
      </c>
      <c r="Q118" s="2">
        <v>38802</v>
      </c>
    </row>
    <row r="119" spans="1:17">
      <c r="A119">
        <v>118</v>
      </c>
      <c r="B119" t="s">
        <v>82</v>
      </c>
      <c r="C119" t="s">
        <v>77</v>
      </c>
      <c r="D119" t="s">
        <v>71</v>
      </c>
      <c r="E119" t="s">
        <v>83</v>
      </c>
      <c r="F119" t="s">
        <v>79</v>
      </c>
      <c r="G119" t="s">
        <v>74</v>
      </c>
      <c r="H119" t="b">
        <f t="shared" si="1"/>
        <v>1</v>
      </c>
      <c r="I119" t="s">
        <v>75</v>
      </c>
      <c r="J119">
        <v>25</v>
      </c>
      <c r="K119">
        <v>86115</v>
      </c>
      <c r="L119">
        <v>11</v>
      </c>
      <c r="M119">
        <v>2</v>
      </c>
      <c r="N119">
        <v>12</v>
      </c>
      <c r="O119">
        <v>5</v>
      </c>
      <c r="P119">
        <v>36</v>
      </c>
      <c r="Q119" s="2">
        <v>36763</v>
      </c>
    </row>
    <row r="120" spans="1:17">
      <c r="A120">
        <v>119</v>
      </c>
      <c r="B120" t="s">
        <v>69</v>
      </c>
      <c r="C120" t="s">
        <v>86</v>
      </c>
      <c r="D120" t="s">
        <v>78</v>
      </c>
      <c r="E120" t="s">
        <v>94</v>
      </c>
      <c r="F120" t="s">
        <v>84</v>
      </c>
      <c r="G120" t="s">
        <v>88</v>
      </c>
      <c r="H120" t="b">
        <f t="shared" si="1"/>
        <v>0</v>
      </c>
      <c r="I120" t="s">
        <v>81</v>
      </c>
      <c r="J120">
        <v>51</v>
      </c>
      <c r="K120">
        <v>108405</v>
      </c>
      <c r="L120">
        <v>5</v>
      </c>
      <c r="M120">
        <v>9</v>
      </c>
      <c r="N120">
        <v>2</v>
      </c>
      <c r="O120">
        <v>2</v>
      </c>
      <c r="P120">
        <v>47</v>
      </c>
      <c r="Q120" s="2">
        <v>42891</v>
      </c>
    </row>
    <row r="121" spans="1:17">
      <c r="A121">
        <v>120</v>
      </c>
      <c r="B121" t="s">
        <v>82</v>
      </c>
      <c r="C121" t="s">
        <v>77</v>
      </c>
      <c r="D121" t="s">
        <v>91</v>
      </c>
      <c r="E121" t="s">
        <v>72</v>
      </c>
      <c r="F121" t="s">
        <v>100</v>
      </c>
      <c r="G121" t="s">
        <v>88</v>
      </c>
      <c r="H121" t="b">
        <f t="shared" si="1"/>
        <v>0</v>
      </c>
      <c r="I121" t="s">
        <v>75</v>
      </c>
      <c r="J121">
        <v>27</v>
      </c>
      <c r="K121">
        <v>102702</v>
      </c>
      <c r="L121">
        <v>1</v>
      </c>
      <c r="M121">
        <v>13</v>
      </c>
      <c r="N121">
        <v>6</v>
      </c>
      <c r="O121">
        <v>4</v>
      </c>
      <c r="P121">
        <v>21</v>
      </c>
      <c r="Q121" s="2">
        <v>40137</v>
      </c>
    </row>
    <row r="122" spans="1:17">
      <c r="A122">
        <v>121</v>
      </c>
      <c r="B122" t="s">
        <v>103</v>
      </c>
      <c r="C122" t="s">
        <v>77</v>
      </c>
      <c r="D122" t="s">
        <v>91</v>
      </c>
      <c r="E122" t="s">
        <v>72</v>
      </c>
      <c r="F122" t="s">
        <v>79</v>
      </c>
      <c r="G122" t="s">
        <v>80</v>
      </c>
      <c r="H122" t="b">
        <f t="shared" si="1"/>
        <v>1</v>
      </c>
      <c r="I122" t="s">
        <v>75</v>
      </c>
      <c r="J122">
        <v>40</v>
      </c>
      <c r="K122">
        <v>108518</v>
      </c>
      <c r="L122">
        <v>17</v>
      </c>
      <c r="M122">
        <v>15</v>
      </c>
      <c r="N122">
        <v>7</v>
      </c>
      <c r="O122">
        <v>2</v>
      </c>
      <c r="P122">
        <v>44</v>
      </c>
      <c r="Q122" s="2">
        <v>36680</v>
      </c>
    </row>
    <row r="123" spans="1:17">
      <c r="A123">
        <v>122</v>
      </c>
      <c r="B123" t="s">
        <v>103</v>
      </c>
      <c r="C123" t="s">
        <v>77</v>
      </c>
      <c r="D123" t="s">
        <v>99</v>
      </c>
      <c r="E123" t="s">
        <v>83</v>
      </c>
      <c r="F123" t="s">
        <v>100</v>
      </c>
      <c r="G123" t="s">
        <v>74</v>
      </c>
      <c r="H123" t="b">
        <f t="shared" si="1"/>
        <v>1</v>
      </c>
      <c r="I123" t="s">
        <v>98</v>
      </c>
      <c r="J123">
        <v>53</v>
      </c>
      <c r="K123">
        <v>102805</v>
      </c>
      <c r="L123">
        <v>22</v>
      </c>
      <c r="M123">
        <v>3</v>
      </c>
      <c r="N123">
        <v>5</v>
      </c>
      <c r="O123">
        <v>2</v>
      </c>
      <c r="P123">
        <v>25</v>
      </c>
      <c r="Q123" s="2">
        <v>37585</v>
      </c>
    </row>
    <row r="124" spans="1:17">
      <c r="A124">
        <v>123</v>
      </c>
      <c r="B124" t="s">
        <v>69</v>
      </c>
      <c r="C124" t="s">
        <v>77</v>
      </c>
      <c r="D124" t="s">
        <v>91</v>
      </c>
      <c r="E124" t="s">
        <v>72</v>
      </c>
      <c r="F124" t="s">
        <v>84</v>
      </c>
      <c r="G124" t="s">
        <v>74</v>
      </c>
      <c r="H124" t="b">
        <f t="shared" si="1"/>
        <v>1</v>
      </c>
      <c r="I124" t="s">
        <v>93</v>
      </c>
      <c r="J124">
        <v>30</v>
      </c>
      <c r="K124">
        <v>88954</v>
      </c>
      <c r="L124">
        <v>34</v>
      </c>
      <c r="M124">
        <v>11</v>
      </c>
      <c r="N124">
        <v>3</v>
      </c>
      <c r="O124">
        <v>8</v>
      </c>
      <c r="P124">
        <v>30</v>
      </c>
      <c r="Q124" s="2">
        <v>43149</v>
      </c>
    </row>
    <row r="125" spans="1:17">
      <c r="A125">
        <v>124</v>
      </c>
      <c r="B125" t="s">
        <v>103</v>
      </c>
      <c r="C125" t="s">
        <v>77</v>
      </c>
      <c r="D125" t="s">
        <v>71</v>
      </c>
      <c r="E125" t="s">
        <v>92</v>
      </c>
      <c r="F125" t="s">
        <v>73</v>
      </c>
      <c r="G125" t="s">
        <v>80</v>
      </c>
      <c r="H125" t="b">
        <f t="shared" si="1"/>
        <v>1</v>
      </c>
      <c r="I125" t="s">
        <v>93</v>
      </c>
      <c r="J125">
        <v>33</v>
      </c>
      <c r="K125">
        <v>58064</v>
      </c>
      <c r="L125">
        <v>29</v>
      </c>
      <c r="M125">
        <v>14</v>
      </c>
      <c r="N125">
        <v>4</v>
      </c>
      <c r="O125">
        <v>1</v>
      </c>
      <c r="P125">
        <v>57</v>
      </c>
      <c r="Q125" s="2">
        <v>43869</v>
      </c>
    </row>
    <row r="126" spans="1:17">
      <c r="A126">
        <v>125</v>
      </c>
      <c r="B126" t="s">
        <v>103</v>
      </c>
      <c r="C126" t="s">
        <v>70</v>
      </c>
      <c r="D126" t="s">
        <v>91</v>
      </c>
      <c r="E126" t="s">
        <v>72</v>
      </c>
      <c r="F126" t="s">
        <v>84</v>
      </c>
      <c r="G126" t="s">
        <v>74</v>
      </c>
      <c r="H126" t="b">
        <f t="shared" si="1"/>
        <v>1</v>
      </c>
      <c r="I126" t="s">
        <v>85</v>
      </c>
      <c r="J126">
        <v>32</v>
      </c>
      <c r="K126">
        <v>109063</v>
      </c>
      <c r="L126">
        <v>4</v>
      </c>
      <c r="M126">
        <v>8</v>
      </c>
      <c r="N126">
        <v>4</v>
      </c>
      <c r="O126">
        <v>7</v>
      </c>
      <c r="P126">
        <v>25</v>
      </c>
      <c r="Q126" s="2">
        <v>40205</v>
      </c>
    </row>
    <row r="127" spans="1:17">
      <c r="A127">
        <v>126</v>
      </c>
      <c r="B127" t="s">
        <v>76</v>
      </c>
      <c r="C127" t="s">
        <v>86</v>
      </c>
      <c r="D127" t="s">
        <v>78</v>
      </c>
      <c r="E127" t="s">
        <v>72</v>
      </c>
      <c r="F127" t="s">
        <v>84</v>
      </c>
      <c r="G127" t="s">
        <v>88</v>
      </c>
      <c r="H127" t="b">
        <f t="shared" si="1"/>
        <v>0</v>
      </c>
      <c r="I127" t="s">
        <v>85</v>
      </c>
      <c r="J127">
        <v>37</v>
      </c>
      <c r="K127">
        <v>32454</v>
      </c>
      <c r="L127">
        <v>5</v>
      </c>
      <c r="M127">
        <v>18</v>
      </c>
      <c r="N127">
        <v>6</v>
      </c>
      <c r="O127">
        <v>5</v>
      </c>
      <c r="P127">
        <v>30</v>
      </c>
      <c r="Q127" s="2">
        <v>38822</v>
      </c>
    </row>
    <row r="128" spans="1:17">
      <c r="A128">
        <v>127</v>
      </c>
      <c r="B128" t="s">
        <v>69</v>
      </c>
      <c r="C128" t="s">
        <v>70</v>
      </c>
      <c r="D128" t="s">
        <v>91</v>
      </c>
      <c r="E128" t="s">
        <v>94</v>
      </c>
      <c r="F128" t="s">
        <v>100</v>
      </c>
      <c r="G128" t="s">
        <v>80</v>
      </c>
      <c r="H128" t="b">
        <f t="shared" si="1"/>
        <v>1</v>
      </c>
      <c r="I128" t="s">
        <v>98</v>
      </c>
      <c r="J128">
        <v>22</v>
      </c>
      <c r="K128">
        <v>50878</v>
      </c>
      <c r="L128">
        <v>11</v>
      </c>
      <c r="M128">
        <v>19</v>
      </c>
      <c r="N128">
        <v>10</v>
      </c>
      <c r="O128">
        <v>8</v>
      </c>
      <c r="P128">
        <v>33</v>
      </c>
      <c r="Q128" s="2">
        <v>45180</v>
      </c>
    </row>
    <row r="129" spans="1:17">
      <c r="A129">
        <v>128</v>
      </c>
      <c r="B129" t="s">
        <v>89</v>
      </c>
      <c r="C129" t="s">
        <v>77</v>
      </c>
      <c r="D129" t="s">
        <v>99</v>
      </c>
      <c r="E129" t="s">
        <v>94</v>
      </c>
      <c r="F129" t="s">
        <v>95</v>
      </c>
      <c r="G129" t="s">
        <v>80</v>
      </c>
      <c r="H129" t="b">
        <f t="shared" si="1"/>
        <v>1</v>
      </c>
      <c r="I129" t="s">
        <v>85</v>
      </c>
      <c r="J129">
        <v>42</v>
      </c>
      <c r="K129">
        <v>81098</v>
      </c>
      <c r="L129">
        <v>21</v>
      </c>
      <c r="M129">
        <v>16</v>
      </c>
      <c r="N129">
        <v>1</v>
      </c>
      <c r="O129">
        <v>1</v>
      </c>
      <c r="P129">
        <v>21</v>
      </c>
      <c r="Q129" s="2">
        <v>40916</v>
      </c>
    </row>
    <row r="130" spans="1:17">
      <c r="A130">
        <v>129</v>
      </c>
      <c r="B130" t="s">
        <v>89</v>
      </c>
      <c r="C130" t="s">
        <v>86</v>
      </c>
      <c r="D130" t="s">
        <v>91</v>
      </c>
      <c r="E130" t="s">
        <v>72</v>
      </c>
      <c r="F130" t="s">
        <v>97</v>
      </c>
      <c r="G130" t="s">
        <v>74</v>
      </c>
      <c r="H130" t="b">
        <f t="shared" si="1"/>
        <v>1</v>
      </c>
      <c r="I130" t="s">
        <v>90</v>
      </c>
      <c r="J130">
        <v>51</v>
      </c>
      <c r="K130">
        <v>92154</v>
      </c>
      <c r="L130">
        <v>35</v>
      </c>
      <c r="M130">
        <v>2</v>
      </c>
      <c r="N130">
        <v>11</v>
      </c>
      <c r="O130">
        <v>7</v>
      </c>
      <c r="P130">
        <v>59</v>
      </c>
      <c r="Q130" s="2">
        <v>40734</v>
      </c>
    </row>
    <row r="131" spans="1:17">
      <c r="A131">
        <v>130</v>
      </c>
      <c r="B131" t="s">
        <v>103</v>
      </c>
      <c r="C131" t="s">
        <v>77</v>
      </c>
      <c r="D131" t="s">
        <v>78</v>
      </c>
      <c r="E131" t="s">
        <v>83</v>
      </c>
      <c r="F131" t="s">
        <v>87</v>
      </c>
      <c r="G131" t="s">
        <v>80</v>
      </c>
      <c r="H131" t="b">
        <f t="shared" ref="H131:H194" si="2">NOT(G131="Contract")</f>
        <v>1</v>
      </c>
      <c r="I131" t="s">
        <v>81</v>
      </c>
      <c r="J131">
        <v>34</v>
      </c>
      <c r="K131">
        <v>42991</v>
      </c>
      <c r="L131">
        <v>12</v>
      </c>
      <c r="M131">
        <v>8</v>
      </c>
      <c r="N131">
        <v>4</v>
      </c>
      <c r="O131">
        <v>5</v>
      </c>
      <c r="P131">
        <v>22</v>
      </c>
      <c r="Q131" s="2">
        <v>36314</v>
      </c>
    </row>
    <row r="132" spans="1:17">
      <c r="A132">
        <v>131</v>
      </c>
      <c r="B132" t="s">
        <v>89</v>
      </c>
      <c r="C132" t="s">
        <v>86</v>
      </c>
      <c r="D132" t="s">
        <v>78</v>
      </c>
      <c r="E132" t="s">
        <v>94</v>
      </c>
      <c r="F132" t="s">
        <v>87</v>
      </c>
      <c r="G132" t="s">
        <v>74</v>
      </c>
      <c r="H132" t="b">
        <f t="shared" si="2"/>
        <v>1</v>
      </c>
      <c r="I132" t="s">
        <v>102</v>
      </c>
      <c r="J132">
        <v>55</v>
      </c>
      <c r="K132">
        <v>98344</v>
      </c>
      <c r="L132">
        <v>26</v>
      </c>
      <c r="M132">
        <v>6</v>
      </c>
      <c r="N132">
        <v>10</v>
      </c>
      <c r="O132">
        <v>4</v>
      </c>
      <c r="P132">
        <v>54</v>
      </c>
      <c r="Q132" s="2">
        <v>42360</v>
      </c>
    </row>
    <row r="133" spans="1:17">
      <c r="A133">
        <v>132</v>
      </c>
      <c r="B133" t="s">
        <v>89</v>
      </c>
      <c r="C133" t="s">
        <v>70</v>
      </c>
      <c r="D133" t="s">
        <v>71</v>
      </c>
      <c r="E133" t="s">
        <v>83</v>
      </c>
      <c r="F133" t="s">
        <v>73</v>
      </c>
      <c r="G133" t="s">
        <v>74</v>
      </c>
      <c r="H133" t="b">
        <f t="shared" si="2"/>
        <v>1</v>
      </c>
      <c r="I133" t="s">
        <v>90</v>
      </c>
      <c r="J133">
        <v>25</v>
      </c>
      <c r="K133">
        <v>66593</v>
      </c>
      <c r="L133">
        <v>19</v>
      </c>
      <c r="M133">
        <v>12</v>
      </c>
      <c r="N133">
        <v>13</v>
      </c>
      <c r="O133">
        <v>7</v>
      </c>
      <c r="P133">
        <v>52</v>
      </c>
      <c r="Q133" s="2">
        <v>41630</v>
      </c>
    </row>
    <row r="134" spans="1:17">
      <c r="A134">
        <v>133</v>
      </c>
      <c r="B134" t="s">
        <v>103</v>
      </c>
      <c r="C134" t="s">
        <v>86</v>
      </c>
      <c r="D134" t="s">
        <v>91</v>
      </c>
      <c r="E134" t="s">
        <v>72</v>
      </c>
      <c r="F134" t="s">
        <v>73</v>
      </c>
      <c r="G134" t="s">
        <v>74</v>
      </c>
      <c r="H134" t="b">
        <f t="shared" si="2"/>
        <v>1</v>
      </c>
      <c r="I134" t="s">
        <v>102</v>
      </c>
      <c r="J134">
        <v>49</v>
      </c>
      <c r="K134">
        <v>66304</v>
      </c>
      <c r="L134">
        <v>7</v>
      </c>
      <c r="M134">
        <v>15</v>
      </c>
      <c r="N134">
        <v>4</v>
      </c>
      <c r="O134">
        <v>2</v>
      </c>
      <c r="P134">
        <v>43</v>
      </c>
      <c r="Q134" s="2">
        <v>42197</v>
      </c>
    </row>
    <row r="135" spans="1:17">
      <c r="A135">
        <v>134</v>
      </c>
      <c r="B135" t="s">
        <v>89</v>
      </c>
      <c r="C135" t="s">
        <v>86</v>
      </c>
      <c r="D135" t="s">
        <v>78</v>
      </c>
      <c r="E135" t="s">
        <v>72</v>
      </c>
      <c r="F135" t="s">
        <v>87</v>
      </c>
      <c r="G135" t="s">
        <v>74</v>
      </c>
      <c r="H135" t="b">
        <f t="shared" si="2"/>
        <v>1</v>
      </c>
      <c r="I135" t="s">
        <v>102</v>
      </c>
      <c r="J135">
        <v>59</v>
      </c>
      <c r="K135">
        <v>60386</v>
      </c>
      <c r="L135">
        <v>7</v>
      </c>
      <c r="M135">
        <v>8</v>
      </c>
      <c r="N135">
        <v>10</v>
      </c>
      <c r="O135">
        <v>1</v>
      </c>
      <c r="P135">
        <v>38</v>
      </c>
      <c r="Q135" s="2">
        <v>39130</v>
      </c>
    </row>
    <row r="136" spans="1:17">
      <c r="A136">
        <v>135</v>
      </c>
      <c r="B136" t="s">
        <v>82</v>
      </c>
      <c r="C136" t="s">
        <v>86</v>
      </c>
      <c r="D136" t="s">
        <v>99</v>
      </c>
      <c r="E136" t="s">
        <v>92</v>
      </c>
      <c r="F136" t="s">
        <v>97</v>
      </c>
      <c r="G136" t="s">
        <v>74</v>
      </c>
      <c r="H136" t="b">
        <f t="shared" si="2"/>
        <v>1</v>
      </c>
      <c r="I136" t="s">
        <v>98</v>
      </c>
      <c r="J136">
        <v>52</v>
      </c>
      <c r="K136">
        <v>85220</v>
      </c>
      <c r="L136">
        <v>26</v>
      </c>
      <c r="M136">
        <v>4</v>
      </c>
      <c r="N136">
        <v>1</v>
      </c>
      <c r="O136">
        <v>1</v>
      </c>
      <c r="P136">
        <v>37</v>
      </c>
      <c r="Q136" s="2">
        <v>41852</v>
      </c>
    </row>
    <row r="137" spans="1:17">
      <c r="A137">
        <v>136</v>
      </c>
      <c r="B137" t="s">
        <v>96</v>
      </c>
      <c r="C137" t="s">
        <v>86</v>
      </c>
      <c r="D137" t="s">
        <v>71</v>
      </c>
      <c r="E137" t="s">
        <v>94</v>
      </c>
      <c r="F137" t="s">
        <v>87</v>
      </c>
      <c r="G137" t="s">
        <v>80</v>
      </c>
      <c r="H137" t="b">
        <f t="shared" si="2"/>
        <v>1</v>
      </c>
      <c r="I137" t="s">
        <v>90</v>
      </c>
      <c r="J137">
        <v>48</v>
      </c>
      <c r="K137">
        <v>99338</v>
      </c>
      <c r="L137">
        <v>5</v>
      </c>
      <c r="M137">
        <v>15</v>
      </c>
      <c r="N137">
        <v>9</v>
      </c>
      <c r="O137">
        <v>1</v>
      </c>
      <c r="P137">
        <v>43</v>
      </c>
      <c r="Q137" s="2">
        <v>35417</v>
      </c>
    </row>
    <row r="138" spans="1:17">
      <c r="A138">
        <v>137</v>
      </c>
      <c r="B138" t="s">
        <v>69</v>
      </c>
      <c r="C138" t="s">
        <v>86</v>
      </c>
      <c r="D138" t="s">
        <v>99</v>
      </c>
      <c r="E138" t="s">
        <v>72</v>
      </c>
      <c r="F138" t="s">
        <v>95</v>
      </c>
      <c r="G138" t="s">
        <v>88</v>
      </c>
      <c r="H138" t="b">
        <f t="shared" si="2"/>
        <v>0</v>
      </c>
      <c r="I138" t="s">
        <v>98</v>
      </c>
      <c r="J138">
        <v>26</v>
      </c>
      <c r="K138">
        <v>51083</v>
      </c>
      <c r="L138">
        <v>21</v>
      </c>
      <c r="M138">
        <v>17</v>
      </c>
      <c r="N138">
        <v>4</v>
      </c>
      <c r="O138">
        <v>5</v>
      </c>
      <c r="P138">
        <v>54</v>
      </c>
      <c r="Q138" s="2">
        <v>39626</v>
      </c>
    </row>
    <row r="139" spans="1:17">
      <c r="A139">
        <v>138</v>
      </c>
      <c r="B139" t="s">
        <v>96</v>
      </c>
      <c r="C139" t="s">
        <v>77</v>
      </c>
      <c r="D139" t="s">
        <v>91</v>
      </c>
      <c r="E139" t="s">
        <v>92</v>
      </c>
      <c r="F139" t="s">
        <v>97</v>
      </c>
      <c r="G139" t="s">
        <v>88</v>
      </c>
      <c r="H139" t="b">
        <f t="shared" si="2"/>
        <v>0</v>
      </c>
      <c r="I139" t="s">
        <v>75</v>
      </c>
      <c r="J139">
        <v>46</v>
      </c>
      <c r="K139">
        <v>48354</v>
      </c>
      <c r="L139">
        <v>14</v>
      </c>
      <c r="M139">
        <v>13</v>
      </c>
      <c r="N139">
        <v>7</v>
      </c>
      <c r="O139">
        <v>7</v>
      </c>
      <c r="P139">
        <v>20</v>
      </c>
      <c r="Q139" s="2">
        <v>44600</v>
      </c>
    </row>
    <row r="140" spans="1:17">
      <c r="A140">
        <v>139</v>
      </c>
      <c r="B140" t="s">
        <v>103</v>
      </c>
      <c r="C140" t="s">
        <v>86</v>
      </c>
      <c r="D140" t="s">
        <v>91</v>
      </c>
      <c r="E140" t="s">
        <v>94</v>
      </c>
      <c r="F140" t="s">
        <v>73</v>
      </c>
      <c r="G140" t="s">
        <v>80</v>
      </c>
      <c r="H140" t="b">
        <f t="shared" si="2"/>
        <v>1</v>
      </c>
      <c r="I140" t="s">
        <v>102</v>
      </c>
      <c r="J140">
        <v>24</v>
      </c>
      <c r="K140">
        <v>52190</v>
      </c>
      <c r="L140">
        <v>4</v>
      </c>
      <c r="M140">
        <v>18</v>
      </c>
      <c r="N140">
        <v>12</v>
      </c>
      <c r="O140">
        <v>2</v>
      </c>
      <c r="P140">
        <v>55</v>
      </c>
      <c r="Q140" s="2">
        <v>40948</v>
      </c>
    </row>
    <row r="141" spans="1:17">
      <c r="A141">
        <v>140</v>
      </c>
      <c r="B141" t="s">
        <v>76</v>
      </c>
      <c r="C141" t="s">
        <v>86</v>
      </c>
      <c r="D141" t="s">
        <v>91</v>
      </c>
      <c r="E141" t="s">
        <v>72</v>
      </c>
      <c r="F141" t="s">
        <v>79</v>
      </c>
      <c r="G141" t="s">
        <v>80</v>
      </c>
      <c r="H141" t="b">
        <f t="shared" si="2"/>
        <v>1</v>
      </c>
      <c r="I141" t="s">
        <v>81</v>
      </c>
      <c r="J141">
        <v>54</v>
      </c>
      <c r="K141">
        <v>36142</v>
      </c>
      <c r="L141">
        <v>23</v>
      </c>
      <c r="M141">
        <v>2</v>
      </c>
      <c r="N141">
        <v>14</v>
      </c>
      <c r="O141">
        <v>8</v>
      </c>
      <c r="P141">
        <v>44</v>
      </c>
      <c r="Q141" s="2">
        <v>35547</v>
      </c>
    </row>
    <row r="142" spans="1:17">
      <c r="A142">
        <v>141</v>
      </c>
      <c r="B142" t="s">
        <v>69</v>
      </c>
      <c r="C142" t="s">
        <v>70</v>
      </c>
      <c r="D142" t="s">
        <v>71</v>
      </c>
      <c r="E142" t="s">
        <v>72</v>
      </c>
      <c r="F142" t="s">
        <v>100</v>
      </c>
      <c r="G142" t="s">
        <v>88</v>
      </c>
      <c r="H142" t="b">
        <f t="shared" si="2"/>
        <v>0</v>
      </c>
      <c r="I142" t="s">
        <v>85</v>
      </c>
      <c r="J142">
        <v>25</v>
      </c>
      <c r="K142">
        <v>58398</v>
      </c>
      <c r="L142">
        <v>20</v>
      </c>
      <c r="M142">
        <v>13</v>
      </c>
      <c r="N142">
        <v>3</v>
      </c>
      <c r="O142">
        <v>4</v>
      </c>
      <c r="P142">
        <v>53</v>
      </c>
      <c r="Q142" s="2">
        <v>44226</v>
      </c>
    </row>
    <row r="143" spans="1:17">
      <c r="A143">
        <v>142</v>
      </c>
      <c r="B143" t="s">
        <v>103</v>
      </c>
      <c r="C143" t="s">
        <v>86</v>
      </c>
      <c r="D143" t="s">
        <v>78</v>
      </c>
      <c r="E143" t="s">
        <v>94</v>
      </c>
      <c r="F143" t="s">
        <v>95</v>
      </c>
      <c r="G143" t="s">
        <v>88</v>
      </c>
      <c r="H143" t="b">
        <f t="shared" si="2"/>
        <v>0</v>
      </c>
      <c r="I143" t="s">
        <v>81</v>
      </c>
      <c r="J143">
        <v>46</v>
      </c>
      <c r="K143">
        <v>81971</v>
      </c>
      <c r="L143">
        <v>15</v>
      </c>
      <c r="M143">
        <v>13</v>
      </c>
      <c r="N143">
        <v>10</v>
      </c>
      <c r="O143">
        <v>3</v>
      </c>
      <c r="P143">
        <v>44</v>
      </c>
      <c r="Q143" s="2">
        <v>34903</v>
      </c>
    </row>
    <row r="144" spans="1:17">
      <c r="A144">
        <v>143</v>
      </c>
      <c r="B144" t="s">
        <v>76</v>
      </c>
      <c r="C144" t="s">
        <v>70</v>
      </c>
      <c r="D144" t="s">
        <v>71</v>
      </c>
      <c r="E144" t="s">
        <v>94</v>
      </c>
      <c r="F144" t="s">
        <v>95</v>
      </c>
      <c r="G144" t="s">
        <v>88</v>
      </c>
      <c r="H144" t="b">
        <f t="shared" si="2"/>
        <v>0</v>
      </c>
      <c r="I144" t="s">
        <v>85</v>
      </c>
      <c r="J144">
        <v>41</v>
      </c>
      <c r="K144">
        <v>71862</v>
      </c>
      <c r="L144">
        <v>29</v>
      </c>
      <c r="M144">
        <v>15</v>
      </c>
      <c r="N144">
        <v>12</v>
      </c>
      <c r="O144">
        <v>8</v>
      </c>
      <c r="P144">
        <v>35</v>
      </c>
      <c r="Q144" s="2">
        <v>40836</v>
      </c>
    </row>
    <row r="145" spans="1:17">
      <c r="A145">
        <v>144</v>
      </c>
      <c r="B145" t="s">
        <v>96</v>
      </c>
      <c r="C145" t="s">
        <v>77</v>
      </c>
      <c r="D145" t="s">
        <v>99</v>
      </c>
      <c r="E145" t="s">
        <v>94</v>
      </c>
      <c r="F145" t="s">
        <v>73</v>
      </c>
      <c r="G145" t="s">
        <v>88</v>
      </c>
      <c r="H145" t="b">
        <f t="shared" si="2"/>
        <v>0</v>
      </c>
      <c r="I145" t="s">
        <v>102</v>
      </c>
      <c r="J145">
        <v>55</v>
      </c>
      <c r="K145">
        <v>83410</v>
      </c>
      <c r="L145">
        <v>8</v>
      </c>
      <c r="M145">
        <v>10</v>
      </c>
      <c r="N145">
        <v>3</v>
      </c>
      <c r="O145">
        <v>2</v>
      </c>
      <c r="P145">
        <v>53</v>
      </c>
      <c r="Q145" s="2">
        <v>39246</v>
      </c>
    </row>
    <row r="146" spans="1:17">
      <c r="A146">
        <v>145</v>
      </c>
      <c r="B146" t="s">
        <v>103</v>
      </c>
      <c r="C146" t="s">
        <v>86</v>
      </c>
      <c r="D146" t="s">
        <v>71</v>
      </c>
      <c r="E146" t="s">
        <v>72</v>
      </c>
      <c r="F146" t="s">
        <v>73</v>
      </c>
      <c r="G146" t="s">
        <v>88</v>
      </c>
      <c r="H146" t="b">
        <f t="shared" si="2"/>
        <v>0</v>
      </c>
      <c r="I146" t="s">
        <v>102</v>
      </c>
      <c r="J146">
        <v>47</v>
      </c>
      <c r="K146">
        <v>49503</v>
      </c>
      <c r="L146">
        <v>19</v>
      </c>
      <c r="M146">
        <v>3</v>
      </c>
      <c r="N146">
        <v>14</v>
      </c>
      <c r="O146">
        <v>3</v>
      </c>
      <c r="P146">
        <v>48</v>
      </c>
      <c r="Q146" s="2">
        <v>42433</v>
      </c>
    </row>
    <row r="147" spans="1:17">
      <c r="A147">
        <v>146</v>
      </c>
      <c r="B147" t="s">
        <v>69</v>
      </c>
      <c r="C147" t="s">
        <v>70</v>
      </c>
      <c r="D147" t="s">
        <v>99</v>
      </c>
      <c r="E147" t="s">
        <v>72</v>
      </c>
      <c r="F147" t="s">
        <v>84</v>
      </c>
      <c r="G147" t="s">
        <v>74</v>
      </c>
      <c r="H147" t="b">
        <f t="shared" si="2"/>
        <v>1</v>
      </c>
      <c r="I147" t="s">
        <v>102</v>
      </c>
      <c r="J147">
        <v>26</v>
      </c>
      <c r="K147">
        <v>78456</v>
      </c>
      <c r="L147">
        <v>39</v>
      </c>
      <c r="M147">
        <v>19</v>
      </c>
      <c r="N147">
        <v>8</v>
      </c>
      <c r="O147">
        <v>3</v>
      </c>
      <c r="P147">
        <v>38</v>
      </c>
      <c r="Q147" s="2">
        <v>41393</v>
      </c>
    </row>
    <row r="148" spans="1:17">
      <c r="A148">
        <v>147</v>
      </c>
      <c r="B148" t="s">
        <v>69</v>
      </c>
      <c r="C148" t="s">
        <v>70</v>
      </c>
      <c r="D148" t="s">
        <v>71</v>
      </c>
      <c r="E148" t="s">
        <v>92</v>
      </c>
      <c r="F148" t="s">
        <v>95</v>
      </c>
      <c r="G148" t="s">
        <v>80</v>
      </c>
      <c r="H148" t="b">
        <f t="shared" si="2"/>
        <v>1</v>
      </c>
      <c r="I148" t="s">
        <v>98</v>
      </c>
      <c r="J148">
        <v>56</v>
      </c>
      <c r="K148">
        <v>112035</v>
      </c>
      <c r="L148">
        <v>28</v>
      </c>
      <c r="M148">
        <v>3</v>
      </c>
      <c r="N148">
        <v>8</v>
      </c>
      <c r="O148">
        <v>1</v>
      </c>
      <c r="P148">
        <v>42</v>
      </c>
      <c r="Q148" s="2">
        <v>35115</v>
      </c>
    </row>
    <row r="149" spans="1:17">
      <c r="A149">
        <v>148</v>
      </c>
      <c r="B149" t="s">
        <v>101</v>
      </c>
      <c r="C149" t="s">
        <v>77</v>
      </c>
      <c r="D149" t="s">
        <v>78</v>
      </c>
      <c r="E149" t="s">
        <v>83</v>
      </c>
      <c r="F149" t="s">
        <v>84</v>
      </c>
      <c r="G149" t="s">
        <v>74</v>
      </c>
      <c r="H149" t="b">
        <f t="shared" si="2"/>
        <v>1</v>
      </c>
      <c r="I149" t="s">
        <v>90</v>
      </c>
      <c r="J149">
        <v>49</v>
      </c>
      <c r="K149">
        <v>38016</v>
      </c>
      <c r="L149">
        <v>27</v>
      </c>
      <c r="M149">
        <v>14</v>
      </c>
      <c r="N149">
        <v>11</v>
      </c>
      <c r="O149">
        <v>6</v>
      </c>
      <c r="P149">
        <v>38</v>
      </c>
      <c r="Q149" s="2">
        <v>40335</v>
      </c>
    </row>
    <row r="150" spans="1:17">
      <c r="A150">
        <v>149</v>
      </c>
      <c r="B150" t="s">
        <v>82</v>
      </c>
      <c r="C150" t="s">
        <v>86</v>
      </c>
      <c r="D150" t="s">
        <v>99</v>
      </c>
      <c r="E150" t="s">
        <v>94</v>
      </c>
      <c r="F150" t="s">
        <v>84</v>
      </c>
      <c r="G150" t="s">
        <v>88</v>
      </c>
      <c r="H150" t="b">
        <f t="shared" si="2"/>
        <v>0</v>
      </c>
      <c r="I150" t="s">
        <v>85</v>
      </c>
      <c r="J150">
        <v>50</v>
      </c>
      <c r="K150">
        <v>32384</v>
      </c>
      <c r="L150">
        <v>4</v>
      </c>
      <c r="M150">
        <v>8</v>
      </c>
      <c r="N150">
        <v>12</v>
      </c>
      <c r="O150">
        <v>2</v>
      </c>
      <c r="P150">
        <v>44</v>
      </c>
      <c r="Q150" s="2">
        <v>44588</v>
      </c>
    </row>
    <row r="151" spans="1:17">
      <c r="A151">
        <v>150</v>
      </c>
      <c r="B151" t="s">
        <v>89</v>
      </c>
      <c r="C151" t="s">
        <v>86</v>
      </c>
      <c r="D151" t="s">
        <v>91</v>
      </c>
      <c r="E151" t="s">
        <v>72</v>
      </c>
      <c r="F151" t="s">
        <v>100</v>
      </c>
      <c r="G151" t="s">
        <v>88</v>
      </c>
      <c r="H151" t="b">
        <f t="shared" si="2"/>
        <v>0</v>
      </c>
      <c r="I151" t="s">
        <v>90</v>
      </c>
      <c r="J151">
        <v>30</v>
      </c>
      <c r="K151">
        <v>92320</v>
      </c>
      <c r="L151">
        <v>15</v>
      </c>
      <c r="M151">
        <v>4</v>
      </c>
      <c r="N151">
        <v>1</v>
      </c>
      <c r="O151">
        <v>1</v>
      </c>
      <c r="P151">
        <v>35</v>
      </c>
      <c r="Q151" s="2">
        <v>36735</v>
      </c>
    </row>
    <row r="152" spans="1:17">
      <c r="A152">
        <v>151</v>
      </c>
      <c r="B152" t="s">
        <v>76</v>
      </c>
      <c r="C152" t="s">
        <v>70</v>
      </c>
      <c r="D152" t="s">
        <v>91</v>
      </c>
      <c r="E152" t="s">
        <v>72</v>
      </c>
      <c r="F152" t="s">
        <v>84</v>
      </c>
      <c r="G152" t="s">
        <v>88</v>
      </c>
      <c r="H152" t="b">
        <f t="shared" si="2"/>
        <v>0</v>
      </c>
      <c r="I152" t="s">
        <v>98</v>
      </c>
      <c r="J152">
        <v>59</v>
      </c>
      <c r="K152">
        <v>45072</v>
      </c>
      <c r="L152">
        <v>35</v>
      </c>
      <c r="M152">
        <v>11</v>
      </c>
      <c r="N152">
        <v>10</v>
      </c>
      <c r="O152">
        <v>2</v>
      </c>
      <c r="P152">
        <v>28</v>
      </c>
      <c r="Q152" s="2">
        <v>39435</v>
      </c>
    </row>
    <row r="153" spans="1:17">
      <c r="A153">
        <v>152</v>
      </c>
      <c r="B153" t="s">
        <v>101</v>
      </c>
      <c r="C153" t="s">
        <v>86</v>
      </c>
      <c r="D153" t="s">
        <v>71</v>
      </c>
      <c r="E153" t="s">
        <v>94</v>
      </c>
      <c r="F153" t="s">
        <v>97</v>
      </c>
      <c r="G153" t="s">
        <v>74</v>
      </c>
      <c r="H153" t="b">
        <f t="shared" si="2"/>
        <v>1</v>
      </c>
      <c r="I153" t="s">
        <v>98</v>
      </c>
      <c r="J153">
        <v>27</v>
      </c>
      <c r="K153">
        <v>110018</v>
      </c>
      <c r="L153">
        <v>37</v>
      </c>
      <c r="M153">
        <v>11</v>
      </c>
      <c r="N153">
        <v>2</v>
      </c>
      <c r="O153">
        <v>6</v>
      </c>
      <c r="P153">
        <v>20</v>
      </c>
      <c r="Q153" s="2">
        <v>40530</v>
      </c>
    </row>
    <row r="154" spans="1:17">
      <c r="A154">
        <v>153</v>
      </c>
      <c r="B154" t="s">
        <v>89</v>
      </c>
      <c r="C154" t="s">
        <v>70</v>
      </c>
      <c r="D154" t="s">
        <v>91</v>
      </c>
      <c r="E154" t="s">
        <v>83</v>
      </c>
      <c r="F154" t="s">
        <v>87</v>
      </c>
      <c r="G154" t="s">
        <v>74</v>
      </c>
      <c r="H154" t="b">
        <f t="shared" si="2"/>
        <v>1</v>
      </c>
      <c r="I154" t="s">
        <v>93</v>
      </c>
      <c r="J154">
        <v>40</v>
      </c>
      <c r="K154">
        <v>70510</v>
      </c>
      <c r="L154">
        <v>1</v>
      </c>
      <c r="M154">
        <v>11</v>
      </c>
      <c r="N154">
        <v>8</v>
      </c>
      <c r="O154">
        <v>4</v>
      </c>
      <c r="P154">
        <v>38</v>
      </c>
      <c r="Q154" s="2">
        <v>38666</v>
      </c>
    </row>
    <row r="155" spans="1:17">
      <c r="A155">
        <v>154</v>
      </c>
      <c r="B155" t="s">
        <v>89</v>
      </c>
      <c r="C155" t="s">
        <v>86</v>
      </c>
      <c r="D155" t="s">
        <v>99</v>
      </c>
      <c r="E155" t="s">
        <v>94</v>
      </c>
      <c r="F155" t="s">
        <v>79</v>
      </c>
      <c r="G155" t="s">
        <v>88</v>
      </c>
      <c r="H155" t="b">
        <f t="shared" si="2"/>
        <v>0</v>
      </c>
      <c r="I155" t="s">
        <v>81</v>
      </c>
      <c r="J155">
        <v>32</v>
      </c>
      <c r="K155">
        <v>78933</v>
      </c>
      <c r="L155">
        <v>3</v>
      </c>
      <c r="M155">
        <v>2</v>
      </c>
      <c r="N155">
        <v>1</v>
      </c>
      <c r="O155">
        <v>6</v>
      </c>
      <c r="P155">
        <v>52</v>
      </c>
      <c r="Q155" s="2">
        <v>43384</v>
      </c>
    </row>
    <row r="156" spans="1:17">
      <c r="A156">
        <v>155</v>
      </c>
      <c r="B156" t="s">
        <v>103</v>
      </c>
      <c r="C156" t="s">
        <v>70</v>
      </c>
      <c r="D156" t="s">
        <v>91</v>
      </c>
      <c r="E156" t="s">
        <v>83</v>
      </c>
      <c r="F156" t="s">
        <v>73</v>
      </c>
      <c r="G156" t="s">
        <v>74</v>
      </c>
      <c r="H156" t="b">
        <f t="shared" si="2"/>
        <v>1</v>
      </c>
      <c r="I156" t="s">
        <v>81</v>
      </c>
      <c r="J156">
        <v>23</v>
      </c>
      <c r="K156">
        <v>51826</v>
      </c>
      <c r="L156">
        <v>24</v>
      </c>
      <c r="M156">
        <v>17</v>
      </c>
      <c r="N156">
        <v>12</v>
      </c>
      <c r="O156">
        <v>9</v>
      </c>
      <c r="P156">
        <v>53</v>
      </c>
      <c r="Q156" s="2">
        <v>42258</v>
      </c>
    </row>
    <row r="157" spans="1:17">
      <c r="A157">
        <v>156</v>
      </c>
      <c r="B157" t="s">
        <v>89</v>
      </c>
      <c r="C157" t="s">
        <v>86</v>
      </c>
      <c r="D157" t="s">
        <v>78</v>
      </c>
      <c r="E157" t="s">
        <v>72</v>
      </c>
      <c r="F157" t="s">
        <v>97</v>
      </c>
      <c r="G157" t="s">
        <v>74</v>
      </c>
      <c r="H157" t="b">
        <f t="shared" si="2"/>
        <v>1</v>
      </c>
      <c r="I157" t="s">
        <v>75</v>
      </c>
      <c r="J157">
        <v>30</v>
      </c>
      <c r="K157">
        <v>98026</v>
      </c>
      <c r="L157">
        <v>27</v>
      </c>
      <c r="M157">
        <v>9</v>
      </c>
      <c r="N157">
        <v>8</v>
      </c>
      <c r="O157">
        <v>8</v>
      </c>
      <c r="P157">
        <v>35</v>
      </c>
      <c r="Q157" s="2">
        <v>43518</v>
      </c>
    </row>
    <row r="158" spans="1:17">
      <c r="A158">
        <v>157</v>
      </c>
      <c r="B158" t="s">
        <v>82</v>
      </c>
      <c r="C158" t="s">
        <v>77</v>
      </c>
      <c r="D158" t="s">
        <v>78</v>
      </c>
      <c r="E158" t="s">
        <v>83</v>
      </c>
      <c r="F158" t="s">
        <v>79</v>
      </c>
      <c r="G158" t="s">
        <v>88</v>
      </c>
      <c r="H158" t="b">
        <f t="shared" si="2"/>
        <v>0</v>
      </c>
      <c r="I158" t="s">
        <v>98</v>
      </c>
      <c r="J158">
        <v>42</v>
      </c>
      <c r="K158">
        <v>55518</v>
      </c>
      <c r="L158">
        <v>36</v>
      </c>
      <c r="M158">
        <v>2</v>
      </c>
      <c r="N158">
        <v>8</v>
      </c>
      <c r="O158">
        <v>1</v>
      </c>
      <c r="P158">
        <v>59</v>
      </c>
      <c r="Q158" s="2">
        <v>37081</v>
      </c>
    </row>
    <row r="159" spans="1:17">
      <c r="A159">
        <v>158</v>
      </c>
      <c r="B159" t="s">
        <v>69</v>
      </c>
      <c r="C159" t="s">
        <v>86</v>
      </c>
      <c r="D159" t="s">
        <v>71</v>
      </c>
      <c r="E159" t="s">
        <v>92</v>
      </c>
      <c r="F159" t="s">
        <v>95</v>
      </c>
      <c r="G159" t="s">
        <v>74</v>
      </c>
      <c r="H159" t="b">
        <f t="shared" si="2"/>
        <v>1</v>
      </c>
      <c r="I159" t="s">
        <v>85</v>
      </c>
      <c r="J159">
        <v>45</v>
      </c>
      <c r="K159">
        <v>54045</v>
      </c>
      <c r="L159">
        <v>34</v>
      </c>
      <c r="M159">
        <v>15</v>
      </c>
      <c r="N159">
        <v>2</v>
      </c>
      <c r="O159">
        <v>8</v>
      </c>
      <c r="P159">
        <v>37</v>
      </c>
      <c r="Q159" s="2">
        <v>44246</v>
      </c>
    </row>
    <row r="160" spans="1:17">
      <c r="A160">
        <v>159</v>
      </c>
      <c r="B160" t="s">
        <v>101</v>
      </c>
      <c r="C160" t="s">
        <v>86</v>
      </c>
      <c r="D160" t="s">
        <v>99</v>
      </c>
      <c r="E160" t="s">
        <v>72</v>
      </c>
      <c r="F160" t="s">
        <v>95</v>
      </c>
      <c r="G160" t="s">
        <v>80</v>
      </c>
      <c r="H160" t="b">
        <f t="shared" si="2"/>
        <v>1</v>
      </c>
      <c r="I160" t="s">
        <v>93</v>
      </c>
      <c r="J160">
        <v>55</v>
      </c>
      <c r="K160">
        <v>80876</v>
      </c>
      <c r="L160">
        <v>29</v>
      </c>
      <c r="M160">
        <v>16</v>
      </c>
      <c r="N160">
        <v>4</v>
      </c>
      <c r="O160">
        <v>9</v>
      </c>
      <c r="P160">
        <v>53</v>
      </c>
      <c r="Q160" s="2">
        <v>38488</v>
      </c>
    </row>
    <row r="161" spans="1:17">
      <c r="A161">
        <v>160</v>
      </c>
      <c r="B161" t="s">
        <v>89</v>
      </c>
      <c r="C161" t="s">
        <v>77</v>
      </c>
      <c r="D161" t="s">
        <v>78</v>
      </c>
      <c r="E161" t="s">
        <v>92</v>
      </c>
      <c r="F161" t="s">
        <v>95</v>
      </c>
      <c r="G161" t="s">
        <v>80</v>
      </c>
      <c r="H161" t="b">
        <f t="shared" si="2"/>
        <v>1</v>
      </c>
      <c r="I161" t="s">
        <v>93</v>
      </c>
      <c r="J161">
        <v>43</v>
      </c>
      <c r="K161">
        <v>81919</v>
      </c>
      <c r="L161">
        <v>24</v>
      </c>
      <c r="M161">
        <v>4</v>
      </c>
      <c r="N161">
        <v>6</v>
      </c>
      <c r="O161">
        <v>6</v>
      </c>
      <c r="P161">
        <v>44</v>
      </c>
      <c r="Q161" s="2">
        <v>40556</v>
      </c>
    </row>
    <row r="162" spans="1:17">
      <c r="A162">
        <v>161</v>
      </c>
      <c r="B162" t="s">
        <v>103</v>
      </c>
      <c r="C162" t="s">
        <v>86</v>
      </c>
      <c r="D162" t="s">
        <v>78</v>
      </c>
      <c r="E162" t="s">
        <v>94</v>
      </c>
      <c r="F162" t="s">
        <v>97</v>
      </c>
      <c r="G162" t="s">
        <v>80</v>
      </c>
      <c r="H162" t="b">
        <f t="shared" si="2"/>
        <v>1</v>
      </c>
      <c r="I162" t="s">
        <v>90</v>
      </c>
      <c r="J162">
        <v>24</v>
      </c>
      <c r="K162">
        <v>57103</v>
      </c>
      <c r="L162">
        <v>24</v>
      </c>
      <c r="M162">
        <v>8</v>
      </c>
      <c r="N162">
        <v>12</v>
      </c>
      <c r="O162">
        <v>5</v>
      </c>
      <c r="P162">
        <v>25</v>
      </c>
      <c r="Q162" s="2">
        <v>38770</v>
      </c>
    </row>
    <row r="163" spans="1:17">
      <c r="A163">
        <v>162</v>
      </c>
      <c r="B163" t="s">
        <v>82</v>
      </c>
      <c r="C163" t="s">
        <v>77</v>
      </c>
      <c r="D163" t="s">
        <v>99</v>
      </c>
      <c r="E163" t="s">
        <v>94</v>
      </c>
      <c r="F163" t="s">
        <v>97</v>
      </c>
      <c r="G163" t="s">
        <v>80</v>
      </c>
      <c r="H163" t="b">
        <f t="shared" si="2"/>
        <v>1</v>
      </c>
      <c r="I163" t="s">
        <v>81</v>
      </c>
      <c r="J163">
        <v>33</v>
      </c>
      <c r="K163">
        <v>66188</v>
      </c>
      <c r="L163">
        <v>4</v>
      </c>
      <c r="M163">
        <v>9</v>
      </c>
      <c r="N163">
        <v>11</v>
      </c>
      <c r="O163">
        <v>6</v>
      </c>
      <c r="P163">
        <v>40</v>
      </c>
      <c r="Q163" s="2">
        <v>34798</v>
      </c>
    </row>
    <row r="164" spans="1:17">
      <c r="A164">
        <v>163</v>
      </c>
      <c r="B164" t="s">
        <v>96</v>
      </c>
      <c r="C164" t="s">
        <v>86</v>
      </c>
      <c r="D164" t="s">
        <v>91</v>
      </c>
      <c r="E164" t="s">
        <v>94</v>
      </c>
      <c r="F164" t="s">
        <v>73</v>
      </c>
      <c r="G164" t="s">
        <v>88</v>
      </c>
      <c r="H164" t="b">
        <f t="shared" si="2"/>
        <v>0</v>
      </c>
      <c r="I164" t="s">
        <v>98</v>
      </c>
      <c r="J164">
        <v>49</v>
      </c>
      <c r="K164">
        <v>35845</v>
      </c>
      <c r="L164">
        <v>3</v>
      </c>
      <c r="M164">
        <v>5</v>
      </c>
      <c r="N164">
        <v>9</v>
      </c>
      <c r="O164">
        <v>6</v>
      </c>
      <c r="P164">
        <v>25</v>
      </c>
      <c r="Q164" s="2">
        <v>44598</v>
      </c>
    </row>
    <row r="165" spans="1:17">
      <c r="A165">
        <v>164</v>
      </c>
      <c r="B165" t="s">
        <v>69</v>
      </c>
      <c r="C165" t="s">
        <v>70</v>
      </c>
      <c r="D165" t="s">
        <v>91</v>
      </c>
      <c r="E165" t="s">
        <v>83</v>
      </c>
      <c r="F165" t="s">
        <v>87</v>
      </c>
      <c r="G165" t="s">
        <v>88</v>
      </c>
      <c r="H165" t="b">
        <f t="shared" si="2"/>
        <v>0</v>
      </c>
      <c r="I165" t="s">
        <v>75</v>
      </c>
      <c r="J165">
        <v>51</v>
      </c>
      <c r="K165">
        <v>116698</v>
      </c>
      <c r="L165">
        <v>34</v>
      </c>
      <c r="M165">
        <v>16</v>
      </c>
      <c r="N165">
        <v>8</v>
      </c>
      <c r="O165">
        <v>9</v>
      </c>
      <c r="P165">
        <v>51</v>
      </c>
      <c r="Q165" s="2">
        <v>35869</v>
      </c>
    </row>
    <row r="166" spans="1:17">
      <c r="A166">
        <v>165</v>
      </c>
      <c r="B166" t="s">
        <v>69</v>
      </c>
      <c r="C166" t="s">
        <v>70</v>
      </c>
      <c r="D166" t="s">
        <v>71</v>
      </c>
      <c r="E166" t="s">
        <v>72</v>
      </c>
      <c r="F166" t="s">
        <v>84</v>
      </c>
      <c r="G166" t="s">
        <v>88</v>
      </c>
      <c r="H166" t="b">
        <f t="shared" si="2"/>
        <v>0</v>
      </c>
      <c r="I166" t="s">
        <v>98</v>
      </c>
      <c r="J166">
        <v>47</v>
      </c>
      <c r="K166">
        <v>66674</v>
      </c>
      <c r="L166">
        <v>23</v>
      </c>
      <c r="M166">
        <v>13</v>
      </c>
      <c r="N166">
        <v>12</v>
      </c>
      <c r="O166">
        <v>4</v>
      </c>
      <c r="P166">
        <v>58</v>
      </c>
      <c r="Q166" s="2">
        <v>40160</v>
      </c>
    </row>
    <row r="167" spans="1:17">
      <c r="A167">
        <v>166</v>
      </c>
      <c r="B167" t="s">
        <v>101</v>
      </c>
      <c r="C167" t="s">
        <v>86</v>
      </c>
      <c r="D167" t="s">
        <v>91</v>
      </c>
      <c r="E167" t="s">
        <v>94</v>
      </c>
      <c r="F167" t="s">
        <v>95</v>
      </c>
      <c r="G167" t="s">
        <v>80</v>
      </c>
      <c r="H167" t="b">
        <f t="shared" si="2"/>
        <v>1</v>
      </c>
      <c r="I167" t="s">
        <v>90</v>
      </c>
      <c r="J167">
        <v>42</v>
      </c>
      <c r="K167">
        <v>49337</v>
      </c>
      <c r="L167">
        <v>23</v>
      </c>
      <c r="M167">
        <v>7</v>
      </c>
      <c r="N167">
        <v>8</v>
      </c>
      <c r="O167">
        <v>2</v>
      </c>
      <c r="P167">
        <v>50</v>
      </c>
      <c r="Q167" s="2">
        <v>35164</v>
      </c>
    </row>
    <row r="168" spans="1:17">
      <c r="A168">
        <v>167</v>
      </c>
      <c r="B168" t="s">
        <v>69</v>
      </c>
      <c r="C168" t="s">
        <v>86</v>
      </c>
      <c r="D168" t="s">
        <v>99</v>
      </c>
      <c r="E168" t="s">
        <v>94</v>
      </c>
      <c r="F168" t="s">
        <v>100</v>
      </c>
      <c r="G168" t="s">
        <v>80</v>
      </c>
      <c r="H168" t="b">
        <f t="shared" si="2"/>
        <v>1</v>
      </c>
      <c r="I168" t="s">
        <v>102</v>
      </c>
      <c r="J168">
        <v>49</v>
      </c>
      <c r="K168">
        <v>52313</v>
      </c>
      <c r="L168">
        <v>5</v>
      </c>
      <c r="M168">
        <v>17</v>
      </c>
      <c r="N168">
        <v>7</v>
      </c>
      <c r="O168">
        <v>9</v>
      </c>
      <c r="P168">
        <v>29</v>
      </c>
      <c r="Q168" s="2">
        <v>37888</v>
      </c>
    </row>
    <row r="169" spans="1:17">
      <c r="A169">
        <v>168</v>
      </c>
      <c r="B169" t="s">
        <v>89</v>
      </c>
      <c r="C169" t="s">
        <v>86</v>
      </c>
      <c r="D169" t="s">
        <v>78</v>
      </c>
      <c r="E169" t="s">
        <v>72</v>
      </c>
      <c r="F169" t="s">
        <v>87</v>
      </c>
      <c r="G169" t="s">
        <v>74</v>
      </c>
      <c r="H169" t="b">
        <f t="shared" si="2"/>
        <v>1</v>
      </c>
      <c r="I169" t="s">
        <v>98</v>
      </c>
      <c r="J169">
        <v>47</v>
      </c>
      <c r="K169">
        <v>56943</v>
      </c>
      <c r="L169">
        <v>31</v>
      </c>
      <c r="M169">
        <v>3</v>
      </c>
      <c r="N169">
        <v>14</v>
      </c>
      <c r="O169">
        <v>2</v>
      </c>
      <c r="P169">
        <v>49</v>
      </c>
      <c r="Q169" s="2">
        <v>37498</v>
      </c>
    </row>
    <row r="170" spans="1:17">
      <c r="A170">
        <v>169</v>
      </c>
      <c r="B170" t="s">
        <v>103</v>
      </c>
      <c r="C170" t="s">
        <v>70</v>
      </c>
      <c r="D170" t="s">
        <v>91</v>
      </c>
      <c r="E170" t="s">
        <v>94</v>
      </c>
      <c r="F170" t="s">
        <v>100</v>
      </c>
      <c r="G170" t="s">
        <v>74</v>
      </c>
      <c r="H170" t="b">
        <f t="shared" si="2"/>
        <v>1</v>
      </c>
      <c r="I170" t="s">
        <v>90</v>
      </c>
      <c r="J170">
        <v>54</v>
      </c>
      <c r="K170">
        <v>107949</v>
      </c>
      <c r="L170">
        <v>6</v>
      </c>
      <c r="M170">
        <v>5</v>
      </c>
      <c r="N170">
        <v>13</v>
      </c>
      <c r="O170">
        <v>9</v>
      </c>
      <c r="P170">
        <v>37</v>
      </c>
      <c r="Q170" s="2">
        <v>35145</v>
      </c>
    </row>
    <row r="171" spans="1:17">
      <c r="A171">
        <v>170</v>
      </c>
      <c r="B171" t="s">
        <v>69</v>
      </c>
      <c r="C171" t="s">
        <v>86</v>
      </c>
      <c r="D171" t="s">
        <v>71</v>
      </c>
      <c r="E171" t="s">
        <v>92</v>
      </c>
      <c r="F171" t="s">
        <v>73</v>
      </c>
      <c r="G171" t="s">
        <v>80</v>
      </c>
      <c r="H171" t="b">
        <f t="shared" si="2"/>
        <v>1</v>
      </c>
      <c r="I171" t="s">
        <v>102</v>
      </c>
      <c r="J171">
        <v>42</v>
      </c>
      <c r="K171">
        <v>30276</v>
      </c>
      <c r="L171">
        <v>37</v>
      </c>
      <c r="M171">
        <v>19</v>
      </c>
      <c r="N171">
        <v>9</v>
      </c>
      <c r="O171">
        <v>2</v>
      </c>
      <c r="P171">
        <v>43</v>
      </c>
      <c r="Q171" s="2">
        <v>38785</v>
      </c>
    </row>
    <row r="172" spans="1:17">
      <c r="A172">
        <v>171</v>
      </c>
      <c r="B172" t="s">
        <v>69</v>
      </c>
      <c r="C172" t="s">
        <v>70</v>
      </c>
      <c r="D172" t="s">
        <v>91</v>
      </c>
      <c r="E172" t="s">
        <v>72</v>
      </c>
      <c r="F172" t="s">
        <v>73</v>
      </c>
      <c r="G172" t="s">
        <v>80</v>
      </c>
      <c r="H172" t="b">
        <f t="shared" si="2"/>
        <v>1</v>
      </c>
      <c r="I172" t="s">
        <v>102</v>
      </c>
      <c r="J172">
        <v>56</v>
      </c>
      <c r="K172">
        <v>81151</v>
      </c>
      <c r="L172">
        <v>10</v>
      </c>
      <c r="M172">
        <v>12</v>
      </c>
      <c r="N172">
        <v>2</v>
      </c>
      <c r="O172">
        <v>8</v>
      </c>
      <c r="P172">
        <v>28</v>
      </c>
      <c r="Q172" s="2">
        <v>40645</v>
      </c>
    </row>
    <row r="173" spans="1:17">
      <c r="A173">
        <v>172</v>
      </c>
      <c r="B173" t="s">
        <v>96</v>
      </c>
      <c r="C173" t="s">
        <v>77</v>
      </c>
      <c r="D173" t="s">
        <v>99</v>
      </c>
      <c r="E173" t="s">
        <v>72</v>
      </c>
      <c r="F173" t="s">
        <v>73</v>
      </c>
      <c r="G173" t="s">
        <v>80</v>
      </c>
      <c r="H173" t="b">
        <f t="shared" si="2"/>
        <v>1</v>
      </c>
      <c r="I173" t="s">
        <v>75</v>
      </c>
      <c r="J173">
        <v>55</v>
      </c>
      <c r="K173">
        <v>47611</v>
      </c>
      <c r="L173">
        <v>7</v>
      </c>
      <c r="M173">
        <v>7</v>
      </c>
      <c r="N173">
        <v>3</v>
      </c>
      <c r="O173">
        <v>9</v>
      </c>
      <c r="P173">
        <v>50</v>
      </c>
      <c r="Q173" s="2">
        <v>43560</v>
      </c>
    </row>
    <row r="174" spans="1:17">
      <c r="A174">
        <v>173</v>
      </c>
      <c r="B174" t="s">
        <v>96</v>
      </c>
      <c r="C174" t="s">
        <v>70</v>
      </c>
      <c r="D174" t="s">
        <v>71</v>
      </c>
      <c r="E174" t="s">
        <v>72</v>
      </c>
      <c r="F174" t="s">
        <v>79</v>
      </c>
      <c r="G174" t="s">
        <v>80</v>
      </c>
      <c r="H174" t="b">
        <f t="shared" si="2"/>
        <v>1</v>
      </c>
      <c r="I174" t="s">
        <v>85</v>
      </c>
      <c r="J174">
        <v>62</v>
      </c>
      <c r="K174">
        <v>41944</v>
      </c>
      <c r="L174">
        <v>39</v>
      </c>
      <c r="M174">
        <v>9</v>
      </c>
      <c r="N174">
        <v>10</v>
      </c>
      <c r="O174">
        <v>9</v>
      </c>
      <c r="P174">
        <v>34</v>
      </c>
      <c r="Q174" s="2">
        <v>39241</v>
      </c>
    </row>
    <row r="175" spans="1:17">
      <c r="A175">
        <v>174</v>
      </c>
      <c r="B175" t="s">
        <v>76</v>
      </c>
      <c r="C175" t="s">
        <v>70</v>
      </c>
      <c r="D175" t="s">
        <v>91</v>
      </c>
      <c r="E175" t="s">
        <v>92</v>
      </c>
      <c r="F175" t="s">
        <v>100</v>
      </c>
      <c r="G175" t="s">
        <v>74</v>
      </c>
      <c r="H175" t="b">
        <f t="shared" si="2"/>
        <v>1</v>
      </c>
      <c r="I175" t="s">
        <v>81</v>
      </c>
      <c r="J175">
        <v>39</v>
      </c>
      <c r="K175">
        <v>82887</v>
      </c>
      <c r="L175">
        <v>38</v>
      </c>
      <c r="M175">
        <v>6</v>
      </c>
      <c r="N175">
        <v>8</v>
      </c>
      <c r="O175">
        <v>9</v>
      </c>
      <c r="P175">
        <v>23</v>
      </c>
      <c r="Q175" s="2">
        <v>41371</v>
      </c>
    </row>
    <row r="176" spans="1:17">
      <c r="A176">
        <v>175</v>
      </c>
      <c r="B176" t="s">
        <v>82</v>
      </c>
      <c r="C176" t="s">
        <v>77</v>
      </c>
      <c r="D176" t="s">
        <v>71</v>
      </c>
      <c r="E176" t="s">
        <v>72</v>
      </c>
      <c r="F176" t="s">
        <v>87</v>
      </c>
      <c r="G176" t="s">
        <v>80</v>
      </c>
      <c r="H176" t="b">
        <f t="shared" si="2"/>
        <v>1</v>
      </c>
      <c r="I176" t="s">
        <v>98</v>
      </c>
      <c r="J176">
        <v>32</v>
      </c>
      <c r="K176">
        <v>111442</v>
      </c>
      <c r="L176">
        <v>21</v>
      </c>
      <c r="M176">
        <v>17</v>
      </c>
      <c r="N176">
        <v>14</v>
      </c>
      <c r="O176">
        <v>2</v>
      </c>
      <c r="P176">
        <v>59</v>
      </c>
      <c r="Q176" s="2">
        <v>40927</v>
      </c>
    </row>
    <row r="177" spans="1:17">
      <c r="A177">
        <v>176</v>
      </c>
      <c r="B177" t="s">
        <v>89</v>
      </c>
      <c r="C177" t="s">
        <v>70</v>
      </c>
      <c r="D177" t="s">
        <v>99</v>
      </c>
      <c r="E177" t="s">
        <v>92</v>
      </c>
      <c r="F177" t="s">
        <v>87</v>
      </c>
      <c r="G177" t="s">
        <v>74</v>
      </c>
      <c r="H177" t="b">
        <f t="shared" si="2"/>
        <v>1</v>
      </c>
      <c r="I177" t="s">
        <v>102</v>
      </c>
      <c r="J177">
        <v>44</v>
      </c>
      <c r="K177">
        <v>79847</v>
      </c>
      <c r="L177">
        <v>20</v>
      </c>
      <c r="M177">
        <v>16</v>
      </c>
      <c r="N177">
        <v>6</v>
      </c>
      <c r="O177">
        <v>4</v>
      </c>
      <c r="P177">
        <v>28</v>
      </c>
      <c r="Q177" s="2">
        <v>44333</v>
      </c>
    </row>
    <row r="178" spans="1:17">
      <c r="A178">
        <v>177</v>
      </c>
      <c r="B178" t="s">
        <v>69</v>
      </c>
      <c r="C178" t="s">
        <v>86</v>
      </c>
      <c r="D178" t="s">
        <v>78</v>
      </c>
      <c r="E178" t="s">
        <v>72</v>
      </c>
      <c r="F178" t="s">
        <v>97</v>
      </c>
      <c r="G178" t="s">
        <v>80</v>
      </c>
      <c r="H178" t="b">
        <f t="shared" si="2"/>
        <v>1</v>
      </c>
      <c r="I178" t="s">
        <v>98</v>
      </c>
      <c r="J178">
        <v>43</v>
      </c>
      <c r="K178">
        <v>88653</v>
      </c>
      <c r="L178">
        <v>3</v>
      </c>
      <c r="M178">
        <v>3</v>
      </c>
      <c r="N178">
        <v>10</v>
      </c>
      <c r="O178">
        <v>7</v>
      </c>
      <c r="P178">
        <v>28</v>
      </c>
      <c r="Q178" s="2">
        <v>42373</v>
      </c>
    </row>
    <row r="179" spans="1:17">
      <c r="A179">
        <v>178</v>
      </c>
      <c r="B179" t="s">
        <v>69</v>
      </c>
      <c r="C179" t="s">
        <v>86</v>
      </c>
      <c r="D179" t="s">
        <v>99</v>
      </c>
      <c r="E179" t="s">
        <v>83</v>
      </c>
      <c r="F179" t="s">
        <v>97</v>
      </c>
      <c r="G179" t="s">
        <v>80</v>
      </c>
      <c r="H179" t="b">
        <f t="shared" si="2"/>
        <v>1</v>
      </c>
      <c r="I179" t="s">
        <v>85</v>
      </c>
      <c r="J179">
        <v>38</v>
      </c>
      <c r="K179">
        <v>116072</v>
      </c>
      <c r="L179">
        <v>22</v>
      </c>
      <c r="M179">
        <v>4</v>
      </c>
      <c r="N179">
        <v>9</v>
      </c>
      <c r="O179">
        <v>2</v>
      </c>
      <c r="P179">
        <v>45</v>
      </c>
      <c r="Q179" s="2">
        <v>42634</v>
      </c>
    </row>
    <row r="180" spans="1:17">
      <c r="A180">
        <v>179</v>
      </c>
      <c r="B180" t="s">
        <v>103</v>
      </c>
      <c r="C180" t="s">
        <v>70</v>
      </c>
      <c r="D180" t="s">
        <v>99</v>
      </c>
      <c r="E180" t="s">
        <v>94</v>
      </c>
      <c r="F180" t="s">
        <v>95</v>
      </c>
      <c r="G180" t="s">
        <v>80</v>
      </c>
      <c r="H180" t="b">
        <f t="shared" si="2"/>
        <v>1</v>
      </c>
      <c r="I180" t="s">
        <v>81</v>
      </c>
      <c r="J180">
        <v>26</v>
      </c>
      <c r="K180">
        <v>86622</v>
      </c>
      <c r="L180">
        <v>4</v>
      </c>
      <c r="M180">
        <v>10</v>
      </c>
      <c r="N180">
        <v>10</v>
      </c>
      <c r="O180">
        <v>1</v>
      </c>
      <c r="P180">
        <v>23</v>
      </c>
      <c r="Q180" s="2">
        <v>34811</v>
      </c>
    </row>
    <row r="181" spans="1:17">
      <c r="A181">
        <v>180</v>
      </c>
      <c r="B181" t="s">
        <v>76</v>
      </c>
      <c r="C181" t="s">
        <v>86</v>
      </c>
      <c r="D181" t="s">
        <v>99</v>
      </c>
      <c r="E181" t="s">
        <v>83</v>
      </c>
      <c r="F181" t="s">
        <v>97</v>
      </c>
      <c r="G181" t="s">
        <v>74</v>
      </c>
      <c r="H181" t="b">
        <f t="shared" si="2"/>
        <v>1</v>
      </c>
      <c r="I181" t="s">
        <v>85</v>
      </c>
      <c r="J181">
        <v>32</v>
      </c>
      <c r="K181">
        <v>57810</v>
      </c>
      <c r="L181">
        <v>28</v>
      </c>
      <c r="M181">
        <v>5</v>
      </c>
      <c r="N181">
        <v>4</v>
      </c>
      <c r="O181">
        <v>3</v>
      </c>
      <c r="P181">
        <v>36</v>
      </c>
      <c r="Q181" s="2">
        <v>40903</v>
      </c>
    </row>
    <row r="182" spans="1:17">
      <c r="A182">
        <v>181</v>
      </c>
      <c r="B182" t="s">
        <v>82</v>
      </c>
      <c r="C182" t="s">
        <v>70</v>
      </c>
      <c r="D182" t="s">
        <v>99</v>
      </c>
      <c r="E182" t="s">
        <v>94</v>
      </c>
      <c r="F182" t="s">
        <v>73</v>
      </c>
      <c r="G182" t="s">
        <v>74</v>
      </c>
      <c r="H182" t="b">
        <f t="shared" si="2"/>
        <v>1</v>
      </c>
      <c r="I182" t="s">
        <v>81</v>
      </c>
      <c r="J182">
        <v>51</v>
      </c>
      <c r="K182">
        <v>107842</v>
      </c>
      <c r="L182">
        <v>12</v>
      </c>
      <c r="M182">
        <v>10</v>
      </c>
      <c r="N182">
        <v>8</v>
      </c>
      <c r="O182">
        <v>4</v>
      </c>
      <c r="P182">
        <v>35</v>
      </c>
      <c r="Q182" s="2">
        <v>39643</v>
      </c>
    </row>
    <row r="183" spans="1:17">
      <c r="A183">
        <v>182</v>
      </c>
      <c r="B183" t="s">
        <v>76</v>
      </c>
      <c r="C183" t="s">
        <v>86</v>
      </c>
      <c r="D183" t="s">
        <v>78</v>
      </c>
      <c r="E183" t="s">
        <v>92</v>
      </c>
      <c r="F183" t="s">
        <v>87</v>
      </c>
      <c r="G183" t="s">
        <v>88</v>
      </c>
      <c r="H183" t="b">
        <f t="shared" si="2"/>
        <v>0</v>
      </c>
      <c r="I183" t="s">
        <v>93</v>
      </c>
      <c r="J183">
        <v>36</v>
      </c>
      <c r="K183">
        <v>40503</v>
      </c>
      <c r="L183">
        <v>38</v>
      </c>
      <c r="M183">
        <v>12</v>
      </c>
      <c r="N183">
        <v>10</v>
      </c>
      <c r="O183">
        <v>8</v>
      </c>
      <c r="P183">
        <v>34</v>
      </c>
      <c r="Q183" s="2">
        <v>42793</v>
      </c>
    </row>
    <row r="184" spans="1:17">
      <c r="A184">
        <v>183</v>
      </c>
      <c r="B184" t="s">
        <v>101</v>
      </c>
      <c r="C184" t="s">
        <v>86</v>
      </c>
      <c r="D184" t="s">
        <v>78</v>
      </c>
      <c r="E184" t="s">
        <v>83</v>
      </c>
      <c r="F184" t="s">
        <v>100</v>
      </c>
      <c r="G184" t="s">
        <v>80</v>
      </c>
      <c r="H184" t="b">
        <f t="shared" si="2"/>
        <v>1</v>
      </c>
      <c r="I184" t="s">
        <v>81</v>
      </c>
      <c r="J184">
        <v>48</v>
      </c>
      <c r="K184">
        <v>114761</v>
      </c>
      <c r="L184">
        <v>36</v>
      </c>
      <c r="M184">
        <v>10</v>
      </c>
      <c r="N184">
        <v>3</v>
      </c>
      <c r="O184">
        <v>6</v>
      </c>
      <c r="P184">
        <v>54</v>
      </c>
      <c r="Q184" s="2">
        <v>45153</v>
      </c>
    </row>
    <row r="185" spans="1:17">
      <c r="A185">
        <v>184</v>
      </c>
      <c r="B185" t="s">
        <v>82</v>
      </c>
      <c r="C185" t="s">
        <v>70</v>
      </c>
      <c r="D185" t="s">
        <v>71</v>
      </c>
      <c r="E185" t="s">
        <v>72</v>
      </c>
      <c r="F185" t="s">
        <v>73</v>
      </c>
      <c r="G185" t="s">
        <v>88</v>
      </c>
      <c r="H185" t="b">
        <f t="shared" si="2"/>
        <v>0</v>
      </c>
      <c r="I185" t="s">
        <v>75</v>
      </c>
      <c r="J185">
        <v>56</v>
      </c>
      <c r="K185">
        <v>66976</v>
      </c>
      <c r="L185">
        <v>5</v>
      </c>
      <c r="M185">
        <v>13</v>
      </c>
      <c r="N185">
        <v>3</v>
      </c>
      <c r="O185">
        <v>2</v>
      </c>
      <c r="P185">
        <v>24</v>
      </c>
      <c r="Q185" s="2">
        <v>34905</v>
      </c>
    </row>
    <row r="186" spans="1:17">
      <c r="A186">
        <v>185</v>
      </c>
      <c r="B186" t="s">
        <v>69</v>
      </c>
      <c r="C186" t="s">
        <v>86</v>
      </c>
      <c r="D186" t="s">
        <v>91</v>
      </c>
      <c r="E186" t="s">
        <v>94</v>
      </c>
      <c r="F186" t="s">
        <v>79</v>
      </c>
      <c r="G186" t="s">
        <v>88</v>
      </c>
      <c r="H186" t="b">
        <f t="shared" si="2"/>
        <v>0</v>
      </c>
      <c r="I186" t="s">
        <v>85</v>
      </c>
      <c r="J186">
        <v>54</v>
      </c>
      <c r="K186">
        <v>41590</v>
      </c>
      <c r="L186">
        <v>13</v>
      </c>
      <c r="M186">
        <v>11</v>
      </c>
      <c r="N186">
        <v>8</v>
      </c>
      <c r="O186">
        <v>9</v>
      </c>
      <c r="P186">
        <v>24</v>
      </c>
      <c r="Q186" s="2">
        <v>45512</v>
      </c>
    </row>
    <row r="187" spans="1:17">
      <c r="A187">
        <v>186</v>
      </c>
      <c r="B187" t="s">
        <v>69</v>
      </c>
      <c r="C187" t="s">
        <v>70</v>
      </c>
      <c r="D187" t="s">
        <v>78</v>
      </c>
      <c r="E187" t="s">
        <v>94</v>
      </c>
      <c r="F187" t="s">
        <v>97</v>
      </c>
      <c r="G187" t="s">
        <v>74</v>
      </c>
      <c r="H187" t="b">
        <f t="shared" si="2"/>
        <v>1</v>
      </c>
      <c r="I187" t="s">
        <v>102</v>
      </c>
      <c r="J187">
        <v>41</v>
      </c>
      <c r="K187">
        <v>40886</v>
      </c>
      <c r="L187">
        <v>23</v>
      </c>
      <c r="M187">
        <v>16</v>
      </c>
      <c r="N187">
        <v>5</v>
      </c>
      <c r="O187">
        <v>2</v>
      </c>
      <c r="P187">
        <v>39</v>
      </c>
      <c r="Q187" s="2">
        <v>36815</v>
      </c>
    </row>
    <row r="188" spans="1:17">
      <c r="A188">
        <v>187</v>
      </c>
      <c r="B188" t="s">
        <v>82</v>
      </c>
      <c r="C188" t="s">
        <v>86</v>
      </c>
      <c r="D188" t="s">
        <v>78</v>
      </c>
      <c r="E188" t="s">
        <v>83</v>
      </c>
      <c r="F188" t="s">
        <v>73</v>
      </c>
      <c r="G188" t="s">
        <v>74</v>
      </c>
      <c r="H188" t="b">
        <f t="shared" si="2"/>
        <v>1</v>
      </c>
      <c r="I188" t="s">
        <v>93</v>
      </c>
      <c r="J188">
        <v>37</v>
      </c>
      <c r="K188">
        <v>42866</v>
      </c>
      <c r="L188">
        <v>30</v>
      </c>
      <c r="M188">
        <v>8</v>
      </c>
      <c r="N188">
        <v>3</v>
      </c>
      <c r="O188">
        <v>5</v>
      </c>
      <c r="P188">
        <v>34</v>
      </c>
      <c r="Q188" s="2">
        <v>38408</v>
      </c>
    </row>
    <row r="189" spans="1:17">
      <c r="A189">
        <v>188</v>
      </c>
      <c r="B189" t="s">
        <v>69</v>
      </c>
      <c r="C189" t="s">
        <v>86</v>
      </c>
      <c r="D189" t="s">
        <v>91</v>
      </c>
      <c r="E189" t="s">
        <v>92</v>
      </c>
      <c r="F189" t="s">
        <v>73</v>
      </c>
      <c r="G189" t="s">
        <v>88</v>
      </c>
      <c r="H189" t="b">
        <f t="shared" si="2"/>
        <v>0</v>
      </c>
      <c r="I189" t="s">
        <v>75</v>
      </c>
      <c r="J189">
        <v>55</v>
      </c>
      <c r="K189">
        <v>96624</v>
      </c>
      <c r="L189">
        <v>37</v>
      </c>
      <c r="M189">
        <v>8</v>
      </c>
      <c r="N189">
        <v>10</v>
      </c>
      <c r="O189">
        <v>4</v>
      </c>
      <c r="P189">
        <v>37</v>
      </c>
      <c r="Q189" s="2">
        <v>39806</v>
      </c>
    </row>
    <row r="190" spans="1:17">
      <c r="A190">
        <v>189</v>
      </c>
      <c r="B190" t="s">
        <v>89</v>
      </c>
      <c r="C190" t="s">
        <v>77</v>
      </c>
      <c r="D190" t="s">
        <v>78</v>
      </c>
      <c r="E190" t="s">
        <v>83</v>
      </c>
      <c r="F190" t="s">
        <v>79</v>
      </c>
      <c r="G190" t="s">
        <v>80</v>
      </c>
      <c r="H190" t="b">
        <f t="shared" si="2"/>
        <v>1</v>
      </c>
      <c r="I190" t="s">
        <v>98</v>
      </c>
      <c r="J190">
        <v>23</v>
      </c>
      <c r="K190">
        <v>98899</v>
      </c>
      <c r="L190">
        <v>25</v>
      </c>
      <c r="M190">
        <v>8</v>
      </c>
      <c r="N190">
        <v>11</v>
      </c>
      <c r="O190">
        <v>7</v>
      </c>
      <c r="P190">
        <v>21</v>
      </c>
      <c r="Q190" s="2">
        <v>42932</v>
      </c>
    </row>
    <row r="191" spans="1:17">
      <c r="A191">
        <v>190</v>
      </c>
      <c r="B191" t="s">
        <v>82</v>
      </c>
      <c r="C191" t="s">
        <v>77</v>
      </c>
      <c r="D191" t="s">
        <v>99</v>
      </c>
      <c r="E191" t="s">
        <v>92</v>
      </c>
      <c r="F191" t="s">
        <v>84</v>
      </c>
      <c r="G191" t="s">
        <v>74</v>
      </c>
      <c r="H191" t="b">
        <f t="shared" si="2"/>
        <v>1</v>
      </c>
      <c r="I191" t="s">
        <v>85</v>
      </c>
      <c r="J191">
        <v>56</v>
      </c>
      <c r="K191">
        <v>62792</v>
      </c>
      <c r="L191">
        <v>27</v>
      </c>
      <c r="M191">
        <v>13</v>
      </c>
      <c r="N191">
        <v>1</v>
      </c>
      <c r="O191">
        <v>8</v>
      </c>
      <c r="P191">
        <v>48</v>
      </c>
      <c r="Q191" s="2">
        <v>37778</v>
      </c>
    </row>
    <row r="192" spans="1:17">
      <c r="A192">
        <v>191</v>
      </c>
      <c r="B192" t="s">
        <v>76</v>
      </c>
      <c r="C192" t="s">
        <v>70</v>
      </c>
      <c r="D192" t="s">
        <v>99</v>
      </c>
      <c r="E192" t="s">
        <v>92</v>
      </c>
      <c r="F192" t="s">
        <v>87</v>
      </c>
      <c r="G192" t="s">
        <v>80</v>
      </c>
      <c r="H192" t="b">
        <f t="shared" si="2"/>
        <v>1</v>
      </c>
      <c r="I192" t="s">
        <v>90</v>
      </c>
      <c r="J192">
        <v>61</v>
      </c>
      <c r="K192">
        <v>39764</v>
      </c>
      <c r="L192">
        <v>14</v>
      </c>
      <c r="M192">
        <v>2</v>
      </c>
      <c r="N192">
        <v>3</v>
      </c>
      <c r="O192">
        <v>5</v>
      </c>
      <c r="P192">
        <v>32</v>
      </c>
      <c r="Q192" s="2">
        <v>40797</v>
      </c>
    </row>
    <row r="193" spans="1:17">
      <c r="A193">
        <v>192</v>
      </c>
      <c r="B193" t="s">
        <v>82</v>
      </c>
      <c r="C193" t="s">
        <v>77</v>
      </c>
      <c r="D193" t="s">
        <v>91</v>
      </c>
      <c r="E193" t="s">
        <v>94</v>
      </c>
      <c r="F193" t="s">
        <v>100</v>
      </c>
      <c r="G193" t="s">
        <v>80</v>
      </c>
      <c r="H193" t="b">
        <f t="shared" si="2"/>
        <v>1</v>
      </c>
      <c r="I193" t="s">
        <v>90</v>
      </c>
      <c r="J193">
        <v>49</v>
      </c>
      <c r="K193">
        <v>116156</v>
      </c>
      <c r="L193">
        <v>36</v>
      </c>
      <c r="M193">
        <v>12</v>
      </c>
      <c r="N193">
        <v>12</v>
      </c>
      <c r="O193">
        <v>5</v>
      </c>
      <c r="P193">
        <v>23</v>
      </c>
      <c r="Q193" s="2">
        <v>34823</v>
      </c>
    </row>
    <row r="194" spans="1:17">
      <c r="A194">
        <v>193</v>
      </c>
      <c r="B194" t="s">
        <v>69</v>
      </c>
      <c r="C194" t="s">
        <v>70</v>
      </c>
      <c r="D194" t="s">
        <v>71</v>
      </c>
      <c r="E194" t="s">
        <v>83</v>
      </c>
      <c r="F194" t="s">
        <v>95</v>
      </c>
      <c r="G194" t="s">
        <v>88</v>
      </c>
      <c r="H194" t="b">
        <f t="shared" si="2"/>
        <v>0</v>
      </c>
      <c r="I194" t="s">
        <v>102</v>
      </c>
      <c r="J194">
        <v>60</v>
      </c>
      <c r="K194">
        <v>72727</v>
      </c>
      <c r="L194">
        <v>39</v>
      </c>
      <c r="M194">
        <v>10</v>
      </c>
      <c r="N194">
        <v>9</v>
      </c>
      <c r="O194">
        <v>2</v>
      </c>
      <c r="P194">
        <v>29</v>
      </c>
      <c r="Q194" s="2">
        <v>41479</v>
      </c>
    </row>
    <row r="195" spans="1:17">
      <c r="A195">
        <v>194</v>
      </c>
      <c r="B195" t="s">
        <v>89</v>
      </c>
      <c r="C195" t="s">
        <v>77</v>
      </c>
      <c r="D195" t="s">
        <v>71</v>
      </c>
      <c r="E195" t="s">
        <v>83</v>
      </c>
      <c r="F195" t="s">
        <v>84</v>
      </c>
      <c r="G195" t="s">
        <v>88</v>
      </c>
      <c r="H195" t="b">
        <f t="shared" ref="H195:H258" si="3">NOT(G195="Contract")</f>
        <v>0</v>
      </c>
      <c r="I195" t="s">
        <v>81</v>
      </c>
      <c r="J195">
        <v>27</v>
      </c>
      <c r="K195">
        <v>108471</v>
      </c>
      <c r="L195">
        <v>16</v>
      </c>
      <c r="M195">
        <v>12</v>
      </c>
      <c r="N195">
        <v>5</v>
      </c>
      <c r="O195">
        <v>8</v>
      </c>
      <c r="P195">
        <v>50</v>
      </c>
      <c r="Q195" s="2">
        <v>34734</v>
      </c>
    </row>
    <row r="196" spans="1:17">
      <c r="A196">
        <v>195</v>
      </c>
      <c r="B196" t="s">
        <v>89</v>
      </c>
      <c r="C196" t="s">
        <v>86</v>
      </c>
      <c r="D196" t="s">
        <v>91</v>
      </c>
      <c r="E196" t="s">
        <v>92</v>
      </c>
      <c r="F196" t="s">
        <v>97</v>
      </c>
      <c r="G196" t="s">
        <v>88</v>
      </c>
      <c r="H196" t="b">
        <f t="shared" si="3"/>
        <v>0</v>
      </c>
      <c r="I196" t="s">
        <v>102</v>
      </c>
      <c r="J196">
        <v>30</v>
      </c>
      <c r="K196">
        <v>38068</v>
      </c>
      <c r="L196">
        <v>22</v>
      </c>
      <c r="M196">
        <v>11</v>
      </c>
      <c r="N196">
        <v>12</v>
      </c>
      <c r="O196">
        <v>2</v>
      </c>
      <c r="P196">
        <v>27</v>
      </c>
      <c r="Q196" s="2">
        <v>36869</v>
      </c>
    </row>
    <row r="197" spans="1:17">
      <c r="A197">
        <v>196</v>
      </c>
      <c r="B197" t="s">
        <v>101</v>
      </c>
      <c r="C197" t="s">
        <v>70</v>
      </c>
      <c r="D197" t="s">
        <v>91</v>
      </c>
      <c r="E197" t="s">
        <v>83</v>
      </c>
      <c r="F197" t="s">
        <v>73</v>
      </c>
      <c r="G197" t="s">
        <v>88</v>
      </c>
      <c r="H197" t="b">
        <f t="shared" si="3"/>
        <v>0</v>
      </c>
      <c r="I197" t="s">
        <v>90</v>
      </c>
      <c r="J197">
        <v>41</v>
      </c>
      <c r="K197">
        <v>37295</v>
      </c>
      <c r="L197">
        <v>21</v>
      </c>
      <c r="M197">
        <v>15</v>
      </c>
      <c r="N197">
        <v>10</v>
      </c>
      <c r="O197">
        <v>6</v>
      </c>
      <c r="P197">
        <v>22</v>
      </c>
      <c r="Q197" s="2">
        <v>42692</v>
      </c>
    </row>
    <row r="198" spans="1:17">
      <c r="A198">
        <v>197</v>
      </c>
      <c r="B198" t="s">
        <v>76</v>
      </c>
      <c r="C198" t="s">
        <v>70</v>
      </c>
      <c r="D198" t="s">
        <v>99</v>
      </c>
      <c r="E198" t="s">
        <v>72</v>
      </c>
      <c r="F198" t="s">
        <v>79</v>
      </c>
      <c r="G198" t="s">
        <v>74</v>
      </c>
      <c r="H198" t="b">
        <f t="shared" si="3"/>
        <v>1</v>
      </c>
      <c r="I198" t="s">
        <v>98</v>
      </c>
      <c r="J198">
        <v>22</v>
      </c>
      <c r="K198">
        <v>71160</v>
      </c>
      <c r="L198">
        <v>21</v>
      </c>
      <c r="M198">
        <v>16</v>
      </c>
      <c r="N198">
        <v>2</v>
      </c>
      <c r="O198">
        <v>8</v>
      </c>
      <c r="P198">
        <v>28</v>
      </c>
      <c r="Q198" s="2">
        <v>37145</v>
      </c>
    </row>
    <row r="199" spans="1:17">
      <c r="A199">
        <v>198</v>
      </c>
      <c r="B199" t="s">
        <v>96</v>
      </c>
      <c r="C199" t="s">
        <v>86</v>
      </c>
      <c r="D199" t="s">
        <v>71</v>
      </c>
      <c r="E199" t="s">
        <v>72</v>
      </c>
      <c r="F199" t="s">
        <v>79</v>
      </c>
      <c r="G199" t="s">
        <v>74</v>
      </c>
      <c r="H199" t="b">
        <f t="shared" si="3"/>
        <v>1</v>
      </c>
      <c r="I199" t="s">
        <v>93</v>
      </c>
      <c r="J199">
        <v>29</v>
      </c>
      <c r="K199">
        <v>41390</v>
      </c>
      <c r="L199">
        <v>8</v>
      </c>
      <c r="M199">
        <v>17</v>
      </c>
      <c r="N199">
        <v>7</v>
      </c>
      <c r="O199">
        <v>6</v>
      </c>
      <c r="P199">
        <v>49</v>
      </c>
      <c r="Q199" s="2">
        <v>37352</v>
      </c>
    </row>
    <row r="200" spans="1:17">
      <c r="A200">
        <v>199</v>
      </c>
      <c r="B200" t="s">
        <v>96</v>
      </c>
      <c r="C200" t="s">
        <v>70</v>
      </c>
      <c r="D200" t="s">
        <v>78</v>
      </c>
      <c r="E200" t="s">
        <v>83</v>
      </c>
      <c r="F200" t="s">
        <v>87</v>
      </c>
      <c r="G200" t="s">
        <v>88</v>
      </c>
      <c r="H200" t="b">
        <f t="shared" si="3"/>
        <v>0</v>
      </c>
      <c r="I200" t="s">
        <v>93</v>
      </c>
      <c r="J200">
        <v>44</v>
      </c>
      <c r="K200">
        <v>50131</v>
      </c>
      <c r="L200">
        <v>16</v>
      </c>
      <c r="M200">
        <v>2</v>
      </c>
      <c r="N200">
        <v>2</v>
      </c>
      <c r="O200">
        <v>4</v>
      </c>
      <c r="P200">
        <v>30</v>
      </c>
      <c r="Q200" s="2">
        <v>39595</v>
      </c>
    </row>
    <row r="201" spans="1:17">
      <c r="A201">
        <v>200</v>
      </c>
      <c r="B201" t="s">
        <v>82</v>
      </c>
      <c r="C201" t="s">
        <v>70</v>
      </c>
      <c r="D201" t="s">
        <v>99</v>
      </c>
      <c r="E201" t="s">
        <v>83</v>
      </c>
      <c r="F201" t="s">
        <v>84</v>
      </c>
      <c r="G201" t="s">
        <v>74</v>
      </c>
      <c r="H201" t="b">
        <f t="shared" si="3"/>
        <v>1</v>
      </c>
      <c r="I201" t="s">
        <v>85</v>
      </c>
      <c r="J201">
        <v>24</v>
      </c>
      <c r="K201">
        <v>105969</v>
      </c>
      <c r="L201">
        <v>31</v>
      </c>
      <c r="M201">
        <v>18</v>
      </c>
      <c r="N201">
        <v>4</v>
      </c>
      <c r="O201">
        <v>4</v>
      </c>
      <c r="P201">
        <v>54</v>
      </c>
      <c r="Q201" s="2">
        <v>45398</v>
      </c>
    </row>
    <row r="202" spans="1:17">
      <c r="A202">
        <v>201</v>
      </c>
      <c r="B202" t="s">
        <v>101</v>
      </c>
      <c r="C202" t="s">
        <v>77</v>
      </c>
      <c r="D202" t="s">
        <v>91</v>
      </c>
      <c r="E202" t="s">
        <v>92</v>
      </c>
      <c r="F202" t="s">
        <v>95</v>
      </c>
      <c r="G202" t="s">
        <v>88</v>
      </c>
      <c r="H202" t="b">
        <f t="shared" si="3"/>
        <v>0</v>
      </c>
      <c r="I202" t="s">
        <v>93</v>
      </c>
      <c r="J202">
        <v>25</v>
      </c>
      <c r="K202">
        <v>45038</v>
      </c>
      <c r="L202">
        <v>10</v>
      </c>
      <c r="M202">
        <v>12</v>
      </c>
      <c r="N202">
        <v>12</v>
      </c>
      <c r="O202">
        <v>6</v>
      </c>
      <c r="P202">
        <v>56</v>
      </c>
      <c r="Q202" s="2">
        <v>37152</v>
      </c>
    </row>
    <row r="203" spans="1:17">
      <c r="A203">
        <v>202</v>
      </c>
      <c r="B203" t="s">
        <v>103</v>
      </c>
      <c r="C203" t="s">
        <v>70</v>
      </c>
      <c r="D203" t="s">
        <v>71</v>
      </c>
      <c r="E203" t="s">
        <v>72</v>
      </c>
      <c r="F203" t="s">
        <v>87</v>
      </c>
      <c r="G203" t="s">
        <v>80</v>
      </c>
      <c r="H203" t="b">
        <f t="shared" si="3"/>
        <v>1</v>
      </c>
      <c r="I203" t="s">
        <v>85</v>
      </c>
      <c r="J203">
        <v>46</v>
      </c>
      <c r="K203">
        <v>82327</v>
      </c>
      <c r="L203">
        <v>32</v>
      </c>
      <c r="M203">
        <v>19</v>
      </c>
      <c r="N203">
        <v>7</v>
      </c>
      <c r="O203">
        <v>4</v>
      </c>
      <c r="P203">
        <v>32</v>
      </c>
      <c r="Q203" s="2">
        <v>40574</v>
      </c>
    </row>
    <row r="204" spans="1:17">
      <c r="A204">
        <v>203</v>
      </c>
      <c r="B204" t="s">
        <v>82</v>
      </c>
      <c r="C204" t="s">
        <v>86</v>
      </c>
      <c r="D204" t="s">
        <v>78</v>
      </c>
      <c r="E204" t="s">
        <v>72</v>
      </c>
      <c r="F204" t="s">
        <v>73</v>
      </c>
      <c r="G204" t="s">
        <v>80</v>
      </c>
      <c r="H204" t="b">
        <f t="shared" si="3"/>
        <v>1</v>
      </c>
      <c r="I204" t="s">
        <v>85</v>
      </c>
      <c r="J204">
        <v>59</v>
      </c>
      <c r="K204">
        <v>107064</v>
      </c>
      <c r="L204">
        <v>34</v>
      </c>
      <c r="M204">
        <v>18</v>
      </c>
      <c r="N204">
        <v>4</v>
      </c>
      <c r="O204">
        <v>8</v>
      </c>
      <c r="P204">
        <v>55</v>
      </c>
      <c r="Q204" s="2">
        <v>35705</v>
      </c>
    </row>
    <row r="205" spans="1:17">
      <c r="A205">
        <v>204</v>
      </c>
      <c r="B205" t="s">
        <v>101</v>
      </c>
      <c r="C205" t="s">
        <v>77</v>
      </c>
      <c r="D205" t="s">
        <v>78</v>
      </c>
      <c r="E205" t="s">
        <v>94</v>
      </c>
      <c r="F205" t="s">
        <v>87</v>
      </c>
      <c r="G205" t="s">
        <v>80</v>
      </c>
      <c r="H205" t="b">
        <f t="shared" si="3"/>
        <v>1</v>
      </c>
      <c r="I205" t="s">
        <v>85</v>
      </c>
      <c r="J205">
        <v>36</v>
      </c>
      <c r="K205">
        <v>51281</v>
      </c>
      <c r="L205">
        <v>9</v>
      </c>
      <c r="M205">
        <v>17</v>
      </c>
      <c r="N205">
        <v>7</v>
      </c>
      <c r="O205">
        <v>9</v>
      </c>
      <c r="P205">
        <v>32</v>
      </c>
      <c r="Q205" s="2">
        <v>38857</v>
      </c>
    </row>
    <row r="206" spans="1:17">
      <c r="A206">
        <v>205</v>
      </c>
      <c r="B206" t="s">
        <v>76</v>
      </c>
      <c r="C206" t="s">
        <v>77</v>
      </c>
      <c r="D206" t="s">
        <v>99</v>
      </c>
      <c r="E206" t="s">
        <v>92</v>
      </c>
      <c r="F206" t="s">
        <v>100</v>
      </c>
      <c r="G206" t="s">
        <v>88</v>
      </c>
      <c r="H206" t="b">
        <f t="shared" si="3"/>
        <v>0</v>
      </c>
      <c r="I206" t="s">
        <v>90</v>
      </c>
      <c r="J206">
        <v>42</v>
      </c>
      <c r="K206">
        <v>84189</v>
      </c>
      <c r="L206">
        <v>17</v>
      </c>
      <c r="M206">
        <v>6</v>
      </c>
      <c r="N206">
        <v>7</v>
      </c>
      <c r="O206">
        <v>1</v>
      </c>
      <c r="P206">
        <v>31</v>
      </c>
      <c r="Q206" s="2">
        <v>42749</v>
      </c>
    </row>
    <row r="207" spans="1:17">
      <c r="A207">
        <v>206</v>
      </c>
      <c r="B207" t="s">
        <v>76</v>
      </c>
      <c r="C207" t="s">
        <v>86</v>
      </c>
      <c r="D207" t="s">
        <v>71</v>
      </c>
      <c r="E207" t="s">
        <v>94</v>
      </c>
      <c r="F207" t="s">
        <v>79</v>
      </c>
      <c r="G207" t="s">
        <v>80</v>
      </c>
      <c r="H207" t="b">
        <f t="shared" si="3"/>
        <v>1</v>
      </c>
      <c r="I207" t="s">
        <v>90</v>
      </c>
      <c r="J207">
        <v>56</v>
      </c>
      <c r="K207">
        <v>78511</v>
      </c>
      <c r="L207">
        <v>11</v>
      </c>
      <c r="M207">
        <v>15</v>
      </c>
      <c r="N207">
        <v>1</v>
      </c>
      <c r="O207">
        <v>4</v>
      </c>
      <c r="P207">
        <v>56</v>
      </c>
      <c r="Q207" s="2">
        <v>38457</v>
      </c>
    </row>
    <row r="208" spans="1:17">
      <c r="A208">
        <v>207</v>
      </c>
      <c r="B208" t="s">
        <v>76</v>
      </c>
      <c r="C208" t="s">
        <v>86</v>
      </c>
      <c r="D208" t="s">
        <v>71</v>
      </c>
      <c r="E208" t="s">
        <v>72</v>
      </c>
      <c r="F208" t="s">
        <v>79</v>
      </c>
      <c r="G208" t="s">
        <v>74</v>
      </c>
      <c r="H208" t="b">
        <f t="shared" si="3"/>
        <v>1</v>
      </c>
      <c r="I208" t="s">
        <v>81</v>
      </c>
      <c r="J208">
        <v>35</v>
      </c>
      <c r="K208">
        <v>38605</v>
      </c>
      <c r="L208">
        <v>32</v>
      </c>
      <c r="M208">
        <v>3</v>
      </c>
      <c r="N208">
        <v>6</v>
      </c>
      <c r="O208">
        <v>4</v>
      </c>
      <c r="P208">
        <v>29</v>
      </c>
      <c r="Q208" s="2">
        <v>35698</v>
      </c>
    </row>
    <row r="209" spans="1:17">
      <c r="A209">
        <v>208</v>
      </c>
      <c r="B209" t="s">
        <v>76</v>
      </c>
      <c r="C209" t="s">
        <v>77</v>
      </c>
      <c r="D209" t="s">
        <v>91</v>
      </c>
      <c r="E209" t="s">
        <v>92</v>
      </c>
      <c r="F209" t="s">
        <v>97</v>
      </c>
      <c r="G209" t="s">
        <v>80</v>
      </c>
      <c r="H209" t="b">
        <f t="shared" si="3"/>
        <v>1</v>
      </c>
      <c r="I209" t="s">
        <v>75</v>
      </c>
      <c r="J209">
        <v>57</v>
      </c>
      <c r="K209">
        <v>31381</v>
      </c>
      <c r="L209">
        <v>10</v>
      </c>
      <c r="M209">
        <v>6</v>
      </c>
      <c r="N209">
        <v>9</v>
      </c>
      <c r="O209">
        <v>2</v>
      </c>
      <c r="P209">
        <v>28</v>
      </c>
      <c r="Q209" s="2">
        <v>38348</v>
      </c>
    </row>
    <row r="210" spans="1:17">
      <c r="A210">
        <v>209</v>
      </c>
      <c r="B210" t="s">
        <v>76</v>
      </c>
      <c r="C210" t="s">
        <v>70</v>
      </c>
      <c r="D210" t="s">
        <v>71</v>
      </c>
      <c r="E210" t="s">
        <v>83</v>
      </c>
      <c r="F210" t="s">
        <v>97</v>
      </c>
      <c r="G210" t="s">
        <v>80</v>
      </c>
      <c r="H210" t="b">
        <f t="shared" si="3"/>
        <v>1</v>
      </c>
      <c r="I210" t="s">
        <v>85</v>
      </c>
      <c r="J210">
        <v>33</v>
      </c>
      <c r="K210">
        <v>96634</v>
      </c>
      <c r="L210">
        <v>22</v>
      </c>
      <c r="M210">
        <v>3</v>
      </c>
      <c r="N210">
        <v>2</v>
      </c>
      <c r="O210">
        <v>6</v>
      </c>
      <c r="P210">
        <v>26</v>
      </c>
      <c r="Q210" s="2">
        <v>44943</v>
      </c>
    </row>
    <row r="211" spans="1:17">
      <c r="A211">
        <v>210</v>
      </c>
      <c r="B211" t="s">
        <v>101</v>
      </c>
      <c r="C211" t="s">
        <v>77</v>
      </c>
      <c r="D211" t="s">
        <v>71</v>
      </c>
      <c r="E211" t="s">
        <v>92</v>
      </c>
      <c r="F211" t="s">
        <v>95</v>
      </c>
      <c r="G211" t="s">
        <v>80</v>
      </c>
      <c r="H211" t="b">
        <f t="shared" si="3"/>
        <v>1</v>
      </c>
      <c r="I211" t="s">
        <v>85</v>
      </c>
      <c r="J211">
        <v>38</v>
      </c>
      <c r="K211">
        <v>49810</v>
      </c>
      <c r="L211">
        <v>17</v>
      </c>
      <c r="M211">
        <v>1</v>
      </c>
      <c r="N211">
        <v>14</v>
      </c>
      <c r="O211">
        <v>3</v>
      </c>
      <c r="P211">
        <v>21</v>
      </c>
      <c r="Q211" s="2">
        <v>40465</v>
      </c>
    </row>
    <row r="212" spans="1:17">
      <c r="A212">
        <v>211</v>
      </c>
      <c r="B212" t="s">
        <v>101</v>
      </c>
      <c r="C212" t="s">
        <v>86</v>
      </c>
      <c r="D212" t="s">
        <v>99</v>
      </c>
      <c r="E212" t="s">
        <v>83</v>
      </c>
      <c r="F212" t="s">
        <v>73</v>
      </c>
      <c r="G212" t="s">
        <v>74</v>
      </c>
      <c r="H212" t="b">
        <f t="shared" si="3"/>
        <v>1</v>
      </c>
      <c r="I212" t="s">
        <v>75</v>
      </c>
      <c r="J212">
        <v>60</v>
      </c>
      <c r="K212">
        <v>54322</v>
      </c>
      <c r="L212">
        <v>4</v>
      </c>
      <c r="M212">
        <v>13</v>
      </c>
      <c r="N212">
        <v>3</v>
      </c>
      <c r="O212">
        <v>7</v>
      </c>
      <c r="P212">
        <v>42</v>
      </c>
      <c r="Q212" s="2">
        <v>34865</v>
      </c>
    </row>
    <row r="213" spans="1:17">
      <c r="A213">
        <v>212</v>
      </c>
      <c r="B213" t="s">
        <v>89</v>
      </c>
      <c r="C213" t="s">
        <v>77</v>
      </c>
      <c r="D213" t="s">
        <v>71</v>
      </c>
      <c r="E213" t="s">
        <v>83</v>
      </c>
      <c r="F213" t="s">
        <v>100</v>
      </c>
      <c r="G213" t="s">
        <v>88</v>
      </c>
      <c r="H213" t="b">
        <f t="shared" si="3"/>
        <v>0</v>
      </c>
      <c r="I213" t="s">
        <v>102</v>
      </c>
      <c r="J213">
        <v>30</v>
      </c>
      <c r="K213">
        <v>71869</v>
      </c>
      <c r="L213">
        <v>25</v>
      </c>
      <c r="M213">
        <v>14</v>
      </c>
      <c r="N213">
        <v>10</v>
      </c>
      <c r="O213">
        <v>5</v>
      </c>
      <c r="P213">
        <v>58</v>
      </c>
      <c r="Q213" s="2">
        <v>36644</v>
      </c>
    </row>
    <row r="214" spans="1:17">
      <c r="A214">
        <v>213</v>
      </c>
      <c r="B214" t="s">
        <v>96</v>
      </c>
      <c r="C214" t="s">
        <v>86</v>
      </c>
      <c r="D214" t="s">
        <v>78</v>
      </c>
      <c r="E214" t="s">
        <v>92</v>
      </c>
      <c r="F214" t="s">
        <v>84</v>
      </c>
      <c r="G214" t="s">
        <v>74</v>
      </c>
      <c r="H214" t="b">
        <f t="shared" si="3"/>
        <v>1</v>
      </c>
      <c r="I214" t="s">
        <v>85</v>
      </c>
      <c r="J214">
        <v>56</v>
      </c>
      <c r="K214">
        <v>62955</v>
      </c>
      <c r="L214">
        <v>21</v>
      </c>
      <c r="M214">
        <v>13</v>
      </c>
      <c r="N214">
        <v>5</v>
      </c>
      <c r="O214">
        <v>4</v>
      </c>
      <c r="P214">
        <v>59</v>
      </c>
      <c r="Q214" s="2">
        <v>35034</v>
      </c>
    </row>
    <row r="215" spans="1:17">
      <c r="A215">
        <v>214</v>
      </c>
      <c r="B215" t="s">
        <v>69</v>
      </c>
      <c r="C215" t="s">
        <v>77</v>
      </c>
      <c r="D215" t="s">
        <v>99</v>
      </c>
      <c r="E215" t="s">
        <v>83</v>
      </c>
      <c r="F215" t="s">
        <v>87</v>
      </c>
      <c r="G215" t="s">
        <v>88</v>
      </c>
      <c r="H215" t="b">
        <f t="shared" si="3"/>
        <v>0</v>
      </c>
      <c r="I215" t="s">
        <v>81</v>
      </c>
      <c r="J215">
        <v>34</v>
      </c>
      <c r="K215">
        <v>91388</v>
      </c>
      <c r="L215">
        <v>37</v>
      </c>
      <c r="M215">
        <v>4</v>
      </c>
      <c r="N215">
        <v>9</v>
      </c>
      <c r="O215">
        <v>5</v>
      </c>
      <c r="P215">
        <v>58</v>
      </c>
      <c r="Q215" s="2">
        <v>40586</v>
      </c>
    </row>
    <row r="216" spans="1:17">
      <c r="A216">
        <v>215</v>
      </c>
      <c r="B216" t="s">
        <v>76</v>
      </c>
      <c r="C216" t="s">
        <v>70</v>
      </c>
      <c r="D216" t="s">
        <v>99</v>
      </c>
      <c r="E216" t="s">
        <v>94</v>
      </c>
      <c r="F216" t="s">
        <v>95</v>
      </c>
      <c r="G216" t="s">
        <v>88</v>
      </c>
      <c r="H216" t="b">
        <f t="shared" si="3"/>
        <v>0</v>
      </c>
      <c r="I216" t="s">
        <v>93</v>
      </c>
      <c r="J216">
        <v>36</v>
      </c>
      <c r="K216">
        <v>40207</v>
      </c>
      <c r="L216">
        <v>38</v>
      </c>
      <c r="M216">
        <v>7</v>
      </c>
      <c r="N216">
        <v>4</v>
      </c>
      <c r="O216">
        <v>8</v>
      </c>
      <c r="P216">
        <v>40</v>
      </c>
      <c r="Q216" s="2">
        <v>43886</v>
      </c>
    </row>
    <row r="217" spans="1:17">
      <c r="A217">
        <v>216</v>
      </c>
      <c r="B217" t="s">
        <v>103</v>
      </c>
      <c r="C217" t="s">
        <v>77</v>
      </c>
      <c r="D217" t="s">
        <v>91</v>
      </c>
      <c r="E217" t="s">
        <v>72</v>
      </c>
      <c r="F217" t="s">
        <v>73</v>
      </c>
      <c r="G217" t="s">
        <v>80</v>
      </c>
      <c r="H217" t="b">
        <f t="shared" si="3"/>
        <v>1</v>
      </c>
      <c r="I217" t="s">
        <v>93</v>
      </c>
      <c r="J217">
        <v>39</v>
      </c>
      <c r="K217">
        <v>117329</v>
      </c>
      <c r="L217">
        <v>1</v>
      </c>
      <c r="M217">
        <v>10</v>
      </c>
      <c r="N217">
        <v>1</v>
      </c>
      <c r="O217">
        <v>3</v>
      </c>
      <c r="P217">
        <v>42</v>
      </c>
      <c r="Q217" s="2">
        <v>42069</v>
      </c>
    </row>
    <row r="218" spans="1:17">
      <c r="A218">
        <v>217</v>
      </c>
      <c r="B218" t="s">
        <v>69</v>
      </c>
      <c r="C218" t="s">
        <v>77</v>
      </c>
      <c r="D218" t="s">
        <v>71</v>
      </c>
      <c r="E218" t="s">
        <v>83</v>
      </c>
      <c r="F218" t="s">
        <v>97</v>
      </c>
      <c r="G218" t="s">
        <v>88</v>
      </c>
      <c r="H218" t="b">
        <f t="shared" si="3"/>
        <v>0</v>
      </c>
      <c r="I218" t="s">
        <v>98</v>
      </c>
      <c r="J218">
        <v>54</v>
      </c>
      <c r="K218">
        <v>97628</v>
      </c>
      <c r="L218">
        <v>25</v>
      </c>
      <c r="M218">
        <v>7</v>
      </c>
      <c r="N218">
        <v>4</v>
      </c>
      <c r="O218">
        <v>7</v>
      </c>
      <c r="P218">
        <v>48</v>
      </c>
      <c r="Q218" s="2">
        <v>34764</v>
      </c>
    </row>
    <row r="219" spans="1:17">
      <c r="A219">
        <v>218</v>
      </c>
      <c r="B219" t="s">
        <v>101</v>
      </c>
      <c r="C219" t="s">
        <v>86</v>
      </c>
      <c r="D219" t="s">
        <v>91</v>
      </c>
      <c r="E219" t="s">
        <v>94</v>
      </c>
      <c r="F219" t="s">
        <v>87</v>
      </c>
      <c r="G219" t="s">
        <v>74</v>
      </c>
      <c r="H219" t="b">
        <f t="shared" si="3"/>
        <v>1</v>
      </c>
      <c r="I219" t="s">
        <v>98</v>
      </c>
      <c r="J219">
        <v>27</v>
      </c>
      <c r="K219">
        <v>58220</v>
      </c>
      <c r="L219">
        <v>36</v>
      </c>
      <c r="M219">
        <v>15</v>
      </c>
      <c r="N219">
        <v>6</v>
      </c>
      <c r="O219">
        <v>6</v>
      </c>
      <c r="P219">
        <v>33</v>
      </c>
      <c r="Q219" s="2">
        <v>39184</v>
      </c>
    </row>
    <row r="220" spans="1:17">
      <c r="A220">
        <v>219</v>
      </c>
      <c r="B220" t="s">
        <v>103</v>
      </c>
      <c r="C220" t="s">
        <v>86</v>
      </c>
      <c r="D220" t="s">
        <v>78</v>
      </c>
      <c r="E220" t="s">
        <v>83</v>
      </c>
      <c r="F220" t="s">
        <v>97</v>
      </c>
      <c r="G220" t="s">
        <v>74</v>
      </c>
      <c r="H220" t="b">
        <f t="shared" si="3"/>
        <v>1</v>
      </c>
      <c r="I220" t="s">
        <v>93</v>
      </c>
      <c r="J220">
        <v>48</v>
      </c>
      <c r="K220">
        <v>114050</v>
      </c>
      <c r="L220">
        <v>17</v>
      </c>
      <c r="M220">
        <v>15</v>
      </c>
      <c r="N220">
        <v>5</v>
      </c>
      <c r="O220">
        <v>1</v>
      </c>
      <c r="P220">
        <v>45</v>
      </c>
      <c r="Q220" s="2">
        <v>43774</v>
      </c>
    </row>
    <row r="221" spans="1:17">
      <c r="A221">
        <v>220</v>
      </c>
      <c r="B221" t="s">
        <v>103</v>
      </c>
      <c r="C221" t="s">
        <v>86</v>
      </c>
      <c r="D221" t="s">
        <v>99</v>
      </c>
      <c r="E221" t="s">
        <v>72</v>
      </c>
      <c r="F221" t="s">
        <v>87</v>
      </c>
      <c r="G221" t="s">
        <v>88</v>
      </c>
      <c r="H221" t="b">
        <f t="shared" si="3"/>
        <v>0</v>
      </c>
      <c r="I221" t="s">
        <v>93</v>
      </c>
      <c r="J221">
        <v>44</v>
      </c>
      <c r="K221">
        <v>104085</v>
      </c>
      <c r="L221">
        <v>24</v>
      </c>
      <c r="M221">
        <v>4</v>
      </c>
      <c r="N221">
        <v>14</v>
      </c>
      <c r="O221">
        <v>7</v>
      </c>
      <c r="P221">
        <v>24</v>
      </c>
      <c r="Q221" s="2">
        <v>36867</v>
      </c>
    </row>
    <row r="222" spans="1:17">
      <c r="A222">
        <v>221</v>
      </c>
      <c r="B222" t="s">
        <v>103</v>
      </c>
      <c r="C222" t="s">
        <v>77</v>
      </c>
      <c r="D222" t="s">
        <v>99</v>
      </c>
      <c r="E222" t="s">
        <v>94</v>
      </c>
      <c r="F222" t="s">
        <v>84</v>
      </c>
      <c r="G222" t="s">
        <v>80</v>
      </c>
      <c r="H222" t="b">
        <f t="shared" si="3"/>
        <v>1</v>
      </c>
      <c r="I222" t="s">
        <v>90</v>
      </c>
      <c r="J222">
        <v>48</v>
      </c>
      <c r="K222">
        <v>52031</v>
      </c>
      <c r="L222">
        <v>2</v>
      </c>
      <c r="M222">
        <v>6</v>
      </c>
      <c r="N222">
        <v>13</v>
      </c>
      <c r="O222">
        <v>7</v>
      </c>
      <c r="P222">
        <v>50</v>
      </c>
      <c r="Q222" s="2">
        <v>41889</v>
      </c>
    </row>
    <row r="223" spans="1:17">
      <c r="A223">
        <v>222</v>
      </c>
      <c r="B223" t="s">
        <v>89</v>
      </c>
      <c r="C223" t="s">
        <v>70</v>
      </c>
      <c r="D223" t="s">
        <v>99</v>
      </c>
      <c r="E223" t="s">
        <v>72</v>
      </c>
      <c r="F223" t="s">
        <v>73</v>
      </c>
      <c r="G223" t="s">
        <v>80</v>
      </c>
      <c r="H223" t="b">
        <f t="shared" si="3"/>
        <v>1</v>
      </c>
      <c r="I223" t="s">
        <v>81</v>
      </c>
      <c r="J223">
        <v>55</v>
      </c>
      <c r="K223">
        <v>100721</v>
      </c>
      <c r="L223">
        <v>15</v>
      </c>
      <c r="M223">
        <v>5</v>
      </c>
      <c r="N223">
        <v>1</v>
      </c>
      <c r="O223">
        <v>1</v>
      </c>
      <c r="P223">
        <v>44</v>
      </c>
      <c r="Q223" s="2">
        <v>43739</v>
      </c>
    </row>
    <row r="224" spans="1:17">
      <c r="A224">
        <v>223</v>
      </c>
      <c r="B224" t="s">
        <v>101</v>
      </c>
      <c r="C224" t="s">
        <v>86</v>
      </c>
      <c r="D224" t="s">
        <v>78</v>
      </c>
      <c r="E224" t="s">
        <v>72</v>
      </c>
      <c r="F224" t="s">
        <v>87</v>
      </c>
      <c r="G224" t="s">
        <v>74</v>
      </c>
      <c r="H224" t="b">
        <f t="shared" si="3"/>
        <v>1</v>
      </c>
      <c r="I224" t="s">
        <v>75</v>
      </c>
      <c r="J224">
        <v>59</v>
      </c>
      <c r="K224">
        <v>110807</v>
      </c>
      <c r="L224">
        <v>32</v>
      </c>
      <c r="M224">
        <v>12</v>
      </c>
      <c r="N224">
        <v>4</v>
      </c>
      <c r="O224">
        <v>9</v>
      </c>
      <c r="P224">
        <v>50</v>
      </c>
      <c r="Q224" s="2">
        <v>44366</v>
      </c>
    </row>
    <row r="225" spans="1:17">
      <c r="A225">
        <v>224</v>
      </c>
      <c r="B225" t="s">
        <v>103</v>
      </c>
      <c r="C225" t="s">
        <v>86</v>
      </c>
      <c r="D225" t="s">
        <v>78</v>
      </c>
      <c r="E225" t="s">
        <v>94</v>
      </c>
      <c r="F225" t="s">
        <v>100</v>
      </c>
      <c r="G225" t="s">
        <v>80</v>
      </c>
      <c r="H225" t="b">
        <f t="shared" si="3"/>
        <v>1</v>
      </c>
      <c r="I225" t="s">
        <v>98</v>
      </c>
      <c r="J225">
        <v>35</v>
      </c>
      <c r="K225">
        <v>101312</v>
      </c>
      <c r="L225">
        <v>39</v>
      </c>
      <c r="M225">
        <v>1</v>
      </c>
      <c r="N225">
        <v>6</v>
      </c>
      <c r="O225">
        <v>6</v>
      </c>
      <c r="P225">
        <v>39</v>
      </c>
      <c r="Q225" s="2">
        <v>37695</v>
      </c>
    </row>
    <row r="226" spans="1:17">
      <c r="A226">
        <v>225</v>
      </c>
      <c r="B226" t="s">
        <v>76</v>
      </c>
      <c r="C226" t="s">
        <v>77</v>
      </c>
      <c r="D226" t="s">
        <v>91</v>
      </c>
      <c r="E226" t="s">
        <v>94</v>
      </c>
      <c r="F226" t="s">
        <v>95</v>
      </c>
      <c r="G226" t="s">
        <v>88</v>
      </c>
      <c r="H226" t="b">
        <f t="shared" si="3"/>
        <v>0</v>
      </c>
      <c r="I226" t="s">
        <v>90</v>
      </c>
      <c r="J226">
        <v>57</v>
      </c>
      <c r="K226">
        <v>89766</v>
      </c>
      <c r="L226">
        <v>6</v>
      </c>
      <c r="M226">
        <v>8</v>
      </c>
      <c r="N226">
        <v>13</v>
      </c>
      <c r="O226">
        <v>2</v>
      </c>
      <c r="P226">
        <v>36</v>
      </c>
      <c r="Q226" s="2">
        <v>36640</v>
      </c>
    </row>
    <row r="227" spans="1:17">
      <c r="A227">
        <v>226</v>
      </c>
      <c r="B227" t="s">
        <v>82</v>
      </c>
      <c r="C227" t="s">
        <v>86</v>
      </c>
      <c r="D227" t="s">
        <v>91</v>
      </c>
      <c r="E227" t="s">
        <v>94</v>
      </c>
      <c r="F227" t="s">
        <v>79</v>
      </c>
      <c r="G227" t="s">
        <v>88</v>
      </c>
      <c r="H227" t="b">
        <f t="shared" si="3"/>
        <v>0</v>
      </c>
      <c r="I227" t="s">
        <v>90</v>
      </c>
      <c r="J227">
        <v>29</v>
      </c>
      <c r="K227">
        <v>42449</v>
      </c>
      <c r="L227">
        <v>1</v>
      </c>
      <c r="M227">
        <v>1</v>
      </c>
      <c r="N227">
        <v>10</v>
      </c>
      <c r="O227">
        <v>5</v>
      </c>
      <c r="P227">
        <v>21</v>
      </c>
      <c r="Q227" s="2">
        <v>38303</v>
      </c>
    </row>
    <row r="228" spans="1:17">
      <c r="A228">
        <v>227</v>
      </c>
      <c r="B228" t="s">
        <v>103</v>
      </c>
      <c r="C228" t="s">
        <v>70</v>
      </c>
      <c r="D228" t="s">
        <v>91</v>
      </c>
      <c r="E228" t="s">
        <v>92</v>
      </c>
      <c r="F228" t="s">
        <v>100</v>
      </c>
      <c r="G228" t="s">
        <v>74</v>
      </c>
      <c r="H228" t="b">
        <f t="shared" si="3"/>
        <v>1</v>
      </c>
      <c r="I228" t="s">
        <v>75</v>
      </c>
      <c r="J228">
        <v>56</v>
      </c>
      <c r="K228">
        <v>119833</v>
      </c>
      <c r="L228">
        <v>23</v>
      </c>
      <c r="M228">
        <v>5</v>
      </c>
      <c r="N228">
        <v>10</v>
      </c>
      <c r="O228">
        <v>4</v>
      </c>
      <c r="P228">
        <v>44</v>
      </c>
      <c r="Q228" s="2">
        <v>37942</v>
      </c>
    </row>
    <row r="229" spans="1:17">
      <c r="A229">
        <v>228</v>
      </c>
      <c r="B229" t="s">
        <v>89</v>
      </c>
      <c r="C229" t="s">
        <v>70</v>
      </c>
      <c r="D229" t="s">
        <v>71</v>
      </c>
      <c r="E229" t="s">
        <v>94</v>
      </c>
      <c r="F229" t="s">
        <v>100</v>
      </c>
      <c r="G229" t="s">
        <v>88</v>
      </c>
      <c r="H229" t="b">
        <f t="shared" si="3"/>
        <v>0</v>
      </c>
      <c r="I229" t="s">
        <v>90</v>
      </c>
      <c r="J229">
        <v>40</v>
      </c>
      <c r="K229">
        <v>86699</v>
      </c>
      <c r="L229">
        <v>39</v>
      </c>
      <c r="M229">
        <v>6</v>
      </c>
      <c r="N229">
        <v>14</v>
      </c>
      <c r="O229">
        <v>7</v>
      </c>
      <c r="P229">
        <v>32</v>
      </c>
      <c r="Q229" s="2">
        <v>45188</v>
      </c>
    </row>
    <row r="230" spans="1:17">
      <c r="A230">
        <v>229</v>
      </c>
      <c r="B230" t="s">
        <v>69</v>
      </c>
      <c r="C230" t="s">
        <v>86</v>
      </c>
      <c r="D230" t="s">
        <v>99</v>
      </c>
      <c r="E230" t="s">
        <v>94</v>
      </c>
      <c r="F230" t="s">
        <v>95</v>
      </c>
      <c r="G230" t="s">
        <v>74</v>
      </c>
      <c r="H230" t="b">
        <f t="shared" si="3"/>
        <v>1</v>
      </c>
      <c r="I230" t="s">
        <v>81</v>
      </c>
      <c r="J230">
        <v>51</v>
      </c>
      <c r="K230">
        <v>111253</v>
      </c>
      <c r="L230">
        <v>17</v>
      </c>
      <c r="M230">
        <v>3</v>
      </c>
      <c r="N230">
        <v>4</v>
      </c>
      <c r="O230">
        <v>8</v>
      </c>
      <c r="P230">
        <v>58</v>
      </c>
      <c r="Q230" s="2">
        <v>43204</v>
      </c>
    </row>
    <row r="231" spans="1:17">
      <c r="A231">
        <v>230</v>
      </c>
      <c r="B231" t="s">
        <v>101</v>
      </c>
      <c r="C231" t="s">
        <v>86</v>
      </c>
      <c r="D231" t="s">
        <v>99</v>
      </c>
      <c r="E231" t="s">
        <v>94</v>
      </c>
      <c r="F231" t="s">
        <v>79</v>
      </c>
      <c r="G231" t="s">
        <v>88</v>
      </c>
      <c r="H231" t="b">
        <f t="shared" si="3"/>
        <v>0</v>
      </c>
      <c r="I231" t="s">
        <v>93</v>
      </c>
      <c r="J231">
        <v>35</v>
      </c>
      <c r="K231">
        <v>76092</v>
      </c>
      <c r="L231">
        <v>34</v>
      </c>
      <c r="M231">
        <v>15</v>
      </c>
      <c r="N231">
        <v>14</v>
      </c>
      <c r="O231">
        <v>1</v>
      </c>
      <c r="P231">
        <v>47</v>
      </c>
      <c r="Q231" s="2">
        <v>39660</v>
      </c>
    </row>
    <row r="232" spans="1:17">
      <c r="A232">
        <v>231</v>
      </c>
      <c r="B232" t="s">
        <v>89</v>
      </c>
      <c r="C232" t="s">
        <v>77</v>
      </c>
      <c r="D232" t="s">
        <v>91</v>
      </c>
      <c r="E232" t="s">
        <v>94</v>
      </c>
      <c r="F232" t="s">
        <v>100</v>
      </c>
      <c r="G232" t="s">
        <v>74</v>
      </c>
      <c r="H232" t="b">
        <f t="shared" si="3"/>
        <v>1</v>
      </c>
      <c r="I232" t="s">
        <v>85</v>
      </c>
      <c r="J232">
        <v>41</v>
      </c>
      <c r="K232">
        <v>93671</v>
      </c>
      <c r="L232">
        <v>29</v>
      </c>
      <c r="M232">
        <v>5</v>
      </c>
      <c r="N232">
        <v>9</v>
      </c>
      <c r="O232">
        <v>5</v>
      </c>
      <c r="P232">
        <v>25</v>
      </c>
      <c r="Q232" s="2">
        <v>35357</v>
      </c>
    </row>
    <row r="233" spans="1:17">
      <c r="A233">
        <v>232</v>
      </c>
      <c r="B233" t="s">
        <v>103</v>
      </c>
      <c r="C233" t="s">
        <v>70</v>
      </c>
      <c r="D233" t="s">
        <v>99</v>
      </c>
      <c r="E233" t="s">
        <v>83</v>
      </c>
      <c r="F233" t="s">
        <v>87</v>
      </c>
      <c r="G233" t="s">
        <v>80</v>
      </c>
      <c r="H233" t="b">
        <f t="shared" si="3"/>
        <v>1</v>
      </c>
      <c r="I233" t="s">
        <v>75</v>
      </c>
      <c r="J233">
        <v>46</v>
      </c>
      <c r="K233">
        <v>40350</v>
      </c>
      <c r="L233">
        <v>9</v>
      </c>
      <c r="M233">
        <v>14</v>
      </c>
      <c r="N233">
        <v>5</v>
      </c>
      <c r="O233">
        <v>3</v>
      </c>
      <c r="P233">
        <v>22</v>
      </c>
      <c r="Q233" s="2">
        <v>41792</v>
      </c>
    </row>
    <row r="234" spans="1:17">
      <c r="A234">
        <v>233</v>
      </c>
      <c r="B234" t="s">
        <v>101</v>
      </c>
      <c r="C234" t="s">
        <v>70</v>
      </c>
      <c r="D234" t="s">
        <v>91</v>
      </c>
      <c r="E234" t="s">
        <v>92</v>
      </c>
      <c r="F234" t="s">
        <v>87</v>
      </c>
      <c r="G234" t="s">
        <v>88</v>
      </c>
      <c r="H234" t="b">
        <f t="shared" si="3"/>
        <v>0</v>
      </c>
      <c r="I234" t="s">
        <v>93</v>
      </c>
      <c r="J234">
        <v>61</v>
      </c>
      <c r="K234">
        <v>98487</v>
      </c>
      <c r="L234">
        <v>13</v>
      </c>
      <c r="M234">
        <v>18</v>
      </c>
      <c r="N234">
        <v>8</v>
      </c>
      <c r="O234">
        <v>1</v>
      </c>
      <c r="P234">
        <v>54</v>
      </c>
      <c r="Q234" s="2">
        <v>43107</v>
      </c>
    </row>
    <row r="235" spans="1:17">
      <c r="A235">
        <v>234</v>
      </c>
      <c r="B235" t="s">
        <v>82</v>
      </c>
      <c r="C235" t="s">
        <v>86</v>
      </c>
      <c r="D235" t="s">
        <v>71</v>
      </c>
      <c r="E235" t="s">
        <v>72</v>
      </c>
      <c r="F235" t="s">
        <v>87</v>
      </c>
      <c r="G235" t="s">
        <v>88</v>
      </c>
      <c r="H235" t="b">
        <f t="shared" si="3"/>
        <v>0</v>
      </c>
      <c r="I235" t="s">
        <v>93</v>
      </c>
      <c r="J235">
        <v>45</v>
      </c>
      <c r="K235">
        <v>47622</v>
      </c>
      <c r="L235">
        <v>6</v>
      </c>
      <c r="M235">
        <v>16</v>
      </c>
      <c r="N235">
        <v>9</v>
      </c>
      <c r="O235">
        <v>3</v>
      </c>
      <c r="P235">
        <v>37</v>
      </c>
      <c r="Q235" s="2">
        <v>44969</v>
      </c>
    </row>
    <row r="236" spans="1:17">
      <c r="A236">
        <v>235</v>
      </c>
      <c r="B236" t="s">
        <v>103</v>
      </c>
      <c r="C236" t="s">
        <v>77</v>
      </c>
      <c r="D236" t="s">
        <v>71</v>
      </c>
      <c r="E236" t="s">
        <v>94</v>
      </c>
      <c r="F236" t="s">
        <v>79</v>
      </c>
      <c r="G236" t="s">
        <v>74</v>
      </c>
      <c r="H236" t="b">
        <f t="shared" si="3"/>
        <v>1</v>
      </c>
      <c r="I236" t="s">
        <v>102</v>
      </c>
      <c r="J236">
        <v>35</v>
      </c>
      <c r="K236">
        <v>100263</v>
      </c>
      <c r="L236">
        <v>6</v>
      </c>
      <c r="M236">
        <v>6</v>
      </c>
      <c r="N236">
        <v>10</v>
      </c>
      <c r="O236">
        <v>6</v>
      </c>
      <c r="P236">
        <v>30</v>
      </c>
      <c r="Q236" s="2">
        <v>38136</v>
      </c>
    </row>
    <row r="237" spans="1:17">
      <c r="A237">
        <v>236</v>
      </c>
      <c r="B237" t="s">
        <v>89</v>
      </c>
      <c r="C237" t="s">
        <v>70</v>
      </c>
      <c r="D237" t="s">
        <v>78</v>
      </c>
      <c r="E237" t="s">
        <v>83</v>
      </c>
      <c r="F237" t="s">
        <v>100</v>
      </c>
      <c r="G237" t="s">
        <v>74</v>
      </c>
      <c r="H237" t="b">
        <f t="shared" si="3"/>
        <v>1</v>
      </c>
      <c r="I237" t="s">
        <v>75</v>
      </c>
      <c r="J237">
        <v>47</v>
      </c>
      <c r="K237">
        <v>83117</v>
      </c>
      <c r="L237">
        <v>20</v>
      </c>
      <c r="M237">
        <v>14</v>
      </c>
      <c r="N237">
        <v>5</v>
      </c>
      <c r="O237">
        <v>7</v>
      </c>
      <c r="P237">
        <v>39</v>
      </c>
      <c r="Q237" s="2">
        <v>38763</v>
      </c>
    </row>
    <row r="238" spans="1:17">
      <c r="A238">
        <v>237</v>
      </c>
      <c r="B238" t="s">
        <v>96</v>
      </c>
      <c r="C238" t="s">
        <v>70</v>
      </c>
      <c r="D238" t="s">
        <v>71</v>
      </c>
      <c r="E238" t="s">
        <v>83</v>
      </c>
      <c r="F238" t="s">
        <v>79</v>
      </c>
      <c r="G238" t="s">
        <v>88</v>
      </c>
      <c r="H238" t="b">
        <f t="shared" si="3"/>
        <v>0</v>
      </c>
      <c r="I238" t="s">
        <v>90</v>
      </c>
      <c r="J238">
        <v>59</v>
      </c>
      <c r="K238">
        <v>88394</v>
      </c>
      <c r="L238">
        <v>3</v>
      </c>
      <c r="M238">
        <v>8</v>
      </c>
      <c r="N238">
        <v>6</v>
      </c>
      <c r="O238">
        <v>8</v>
      </c>
      <c r="P238">
        <v>24</v>
      </c>
      <c r="Q238" s="2">
        <v>39398</v>
      </c>
    </row>
    <row r="239" spans="1:17">
      <c r="A239">
        <v>238</v>
      </c>
      <c r="B239" t="s">
        <v>76</v>
      </c>
      <c r="C239" t="s">
        <v>77</v>
      </c>
      <c r="D239" t="s">
        <v>91</v>
      </c>
      <c r="E239" t="s">
        <v>83</v>
      </c>
      <c r="F239" t="s">
        <v>87</v>
      </c>
      <c r="G239" t="s">
        <v>74</v>
      </c>
      <c r="H239" t="b">
        <f t="shared" si="3"/>
        <v>1</v>
      </c>
      <c r="I239" t="s">
        <v>85</v>
      </c>
      <c r="J239">
        <v>44</v>
      </c>
      <c r="K239">
        <v>53782</v>
      </c>
      <c r="L239">
        <v>17</v>
      </c>
      <c r="M239">
        <v>7</v>
      </c>
      <c r="N239">
        <v>1</v>
      </c>
      <c r="O239">
        <v>4</v>
      </c>
      <c r="P239">
        <v>38</v>
      </c>
      <c r="Q239" s="2">
        <v>39252</v>
      </c>
    </row>
    <row r="240" spans="1:17">
      <c r="A240">
        <v>239</v>
      </c>
      <c r="B240" t="s">
        <v>69</v>
      </c>
      <c r="C240" t="s">
        <v>77</v>
      </c>
      <c r="D240" t="s">
        <v>71</v>
      </c>
      <c r="E240" t="s">
        <v>72</v>
      </c>
      <c r="F240" t="s">
        <v>95</v>
      </c>
      <c r="G240" t="s">
        <v>88</v>
      </c>
      <c r="H240" t="b">
        <f t="shared" si="3"/>
        <v>0</v>
      </c>
      <c r="I240" t="s">
        <v>75</v>
      </c>
      <c r="J240">
        <v>43</v>
      </c>
      <c r="K240">
        <v>58454</v>
      </c>
      <c r="L240">
        <v>12</v>
      </c>
      <c r="M240">
        <v>8</v>
      </c>
      <c r="N240">
        <v>11</v>
      </c>
      <c r="O240">
        <v>3</v>
      </c>
      <c r="P240">
        <v>41</v>
      </c>
      <c r="Q240" s="2">
        <v>41732</v>
      </c>
    </row>
    <row r="241" spans="1:17">
      <c r="A241">
        <v>240</v>
      </c>
      <c r="B241" t="s">
        <v>89</v>
      </c>
      <c r="C241" t="s">
        <v>70</v>
      </c>
      <c r="D241" t="s">
        <v>78</v>
      </c>
      <c r="E241" t="s">
        <v>94</v>
      </c>
      <c r="F241" t="s">
        <v>100</v>
      </c>
      <c r="G241" t="s">
        <v>80</v>
      </c>
      <c r="H241" t="b">
        <f t="shared" si="3"/>
        <v>1</v>
      </c>
      <c r="I241" t="s">
        <v>90</v>
      </c>
      <c r="J241">
        <v>40</v>
      </c>
      <c r="K241">
        <v>97904</v>
      </c>
      <c r="L241">
        <v>1</v>
      </c>
      <c r="M241">
        <v>13</v>
      </c>
      <c r="N241">
        <v>12</v>
      </c>
      <c r="O241">
        <v>5</v>
      </c>
      <c r="P241">
        <v>38</v>
      </c>
      <c r="Q241" s="2">
        <v>41361</v>
      </c>
    </row>
    <row r="242" spans="1:17">
      <c r="A242">
        <v>241</v>
      </c>
      <c r="B242" t="s">
        <v>101</v>
      </c>
      <c r="C242" t="s">
        <v>70</v>
      </c>
      <c r="D242" t="s">
        <v>99</v>
      </c>
      <c r="E242" t="s">
        <v>92</v>
      </c>
      <c r="F242" t="s">
        <v>100</v>
      </c>
      <c r="G242" t="s">
        <v>74</v>
      </c>
      <c r="H242" t="b">
        <f t="shared" si="3"/>
        <v>1</v>
      </c>
      <c r="I242" t="s">
        <v>93</v>
      </c>
      <c r="J242">
        <v>24</v>
      </c>
      <c r="K242">
        <v>45592</v>
      </c>
      <c r="L242">
        <v>17</v>
      </c>
      <c r="M242">
        <v>6</v>
      </c>
      <c r="N242">
        <v>7</v>
      </c>
      <c r="O242">
        <v>9</v>
      </c>
      <c r="P242">
        <v>35</v>
      </c>
      <c r="Q242" s="2">
        <v>39289</v>
      </c>
    </row>
    <row r="243" spans="1:17">
      <c r="A243">
        <v>242</v>
      </c>
      <c r="B243" t="s">
        <v>103</v>
      </c>
      <c r="C243" t="s">
        <v>77</v>
      </c>
      <c r="D243" t="s">
        <v>91</v>
      </c>
      <c r="E243" t="s">
        <v>92</v>
      </c>
      <c r="F243" t="s">
        <v>97</v>
      </c>
      <c r="G243" t="s">
        <v>88</v>
      </c>
      <c r="H243" t="b">
        <f t="shared" si="3"/>
        <v>0</v>
      </c>
      <c r="I243" t="s">
        <v>85</v>
      </c>
      <c r="J243">
        <v>63</v>
      </c>
      <c r="K243">
        <v>52173</v>
      </c>
      <c r="L243">
        <v>3</v>
      </c>
      <c r="M243">
        <v>18</v>
      </c>
      <c r="N243">
        <v>4</v>
      </c>
      <c r="O243">
        <v>6</v>
      </c>
      <c r="P243">
        <v>43</v>
      </c>
      <c r="Q243" s="2">
        <v>43676</v>
      </c>
    </row>
    <row r="244" spans="1:17">
      <c r="A244">
        <v>243</v>
      </c>
      <c r="B244" t="s">
        <v>76</v>
      </c>
      <c r="C244" t="s">
        <v>70</v>
      </c>
      <c r="D244" t="s">
        <v>99</v>
      </c>
      <c r="E244" t="s">
        <v>83</v>
      </c>
      <c r="F244" t="s">
        <v>97</v>
      </c>
      <c r="G244" t="s">
        <v>80</v>
      </c>
      <c r="H244" t="b">
        <f t="shared" si="3"/>
        <v>1</v>
      </c>
      <c r="I244" t="s">
        <v>90</v>
      </c>
      <c r="J244">
        <v>40</v>
      </c>
      <c r="K244">
        <v>63204</v>
      </c>
      <c r="L244">
        <v>26</v>
      </c>
      <c r="M244">
        <v>2</v>
      </c>
      <c r="N244">
        <v>11</v>
      </c>
      <c r="O244">
        <v>9</v>
      </c>
      <c r="P244">
        <v>23</v>
      </c>
      <c r="Q244" s="2">
        <v>44119</v>
      </c>
    </row>
    <row r="245" spans="1:17">
      <c r="A245">
        <v>244</v>
      </c>
      <c r="B245" t="s">
        <v>103</v>
      </c>
      <c r="C245" t="s">
        <v>86</v>
      </c>
      <c r="D245" t="s">
        <v>78</v>
      </c>
      <c r="E245" t="s">
        <v>72</v>
      </c>
      <c r="F245" t="s">
        <v>84</v>
      </c>
      <c r="G245" t="s">
        <v>80</v>
      </c>
      <c r="H245" t="b">
        <f t="shared" si="3"/>
        <v>1</v>
      </c>
      <c r="I245" t="s">
        <v>81</v>
      </c>
      <c r="J245">
        <v>30</v>
      </c>
      <c r="K245">
        <v>65596</v>
      </c>
      <c r="L245">
        <v>15</v>
      </c>
      <c r="M245">
        <v>8</v>
      </c>
      <c r="N245">
        <v>2</v>
      </c>
      <c r="O245">
        <v>6</v>
      </c>
      <c r="P245">
        <v>34</v>
      </c>
      <c r="Q245" s="2">
        <v>35813</v>
      </c>
    </row>
    <row r="246" spans="1:17">
      <c r="A246">
        <v>245</v>
      </c>
      <c r="B246" t="s">
        <v>101</v>
      </c>
      <c r="C246" t="s">
        <v>86</v>
      </c>
      <c r="D246" t="s">
        <v>78</v>
      </c>
      <c r="E246" t="s">
        <v>72</v>
      </c>
      <c r="F246" t="s">
        <v>73</v>
      </c>
      <c r="G246" t="s">
        <v>88</v>
      </c>
      <c r="H246" t="b">
        <f t="shared" si="3"/>
        <v>0</v>
      </c>
      <c r="I246" t="s">
        <v>90</v>
      </c>
      <c r="J246">
        <v>49</v>
      </c>
      <c r="K246">
        <v>64324</v>
      </c>
      <c r="L246">
        <v>36</v>
      </c>
      <c r="M246">
        <v>11</v>
      </c>
      <c r="N246">
        <v>5</v>
      </c>
      <c r="O246">
        <v>2</v>
      </c>
      <c r="P246">
        <v>44</v>
      </c>
      <c r="Q246" s="2">
        <v>44490</v>
      </c>
    </row>
    <row r="247" spans="1:17">
      <c r="A247">
        <v>246</v>
      </c>
      <c r="B247" t="s">
        <v>103</v>
      </c>
      <c r="C247" t="s">
        <v>77</v>
      </c>
      <c r="D247" t="s">
        <v>78</v>
      </c>
      <c r="E247" t="s">
        <v>72</v>
      </c>
      <c r="F247" t="s">
        <v>97</v>
      </c>
      <c r="G247" t="s">
        <v>74</v>
      </c>
      <c r="H247" t="b">
        <f t="shared" si="3"/>
        <v>1</v>
      </c>
      <c r="I247" t="s">
        <v>102</v>
      </c>
      <c r="J247">
        <v>41</v>
      </c>
      <c r="K247">
        <v>91202</v>
      </c>
      <c r="L247">
        <v>32</v>
      </c>
      <c r="M247">
        <v>1</v>
      </c>
      <c r="N247">
        <v>12</v>
      </c>
      <c r="O247">
        <v>5</v>
      </c>
      <c r="P247">
        <v>54</v>
      </c>
      <c r="Q247" s="2">
        <v>35117</v>
      </c>
    </row>
    <row r="248" spans="1:17">
      <c r="A248">
        <v>247</v>
      </c>
      <c r="B248" t="s">
        <v>96</v>
      </c>
      <c r="C248" t="s">
        <v>77</v>
      </c>
      <c r="D248" t="s">
        <v>99</v>
      </c>
      <c r="E248" t="s">
        <v>92</v>
      </c>
      <c r="F248" t="s">
        <v>79</v>
      </c>
      <c r="G248" t="s">
        <v>88</v>
      </c>
      <c r="H248" t="b">
        <f t="shared" si="3"/>
        <v>0</v>
      </c>
      <c r="I248" t="s">
        <v>93</v>
      </c>
      <c r="J248">
        <v>28</v>
      </c>
      <c r="K248">
        <v>119400</v>
      </c>
      <c r="L248">
        <v>32</v>
      </c>
      <c r="M248">
        <v>6</v>
      </c>
      <c r="N248">
        <v>3</v>
      </c>
      <c r="O248">
        <v>9</v>
      </c>
      <c r="P248">
        <v>33</v>
      </c>
      <c r="Q248" s="2">
        <v>45380</v>
      </c>
    </row>
    <row r="249" spans="1:17">
      <c r="A249">
        <v>248</v>
      </c>
      <c r="B249" t="s">
        <v>76</v>
      </c>
      <c r="C249" t="s">
        <v>77</v>
      </c>
      <c r="D249" t="s">
        <v>99</v>
      </c>
      <c r="E249" t="s">
        <v>83</v>
      </c>
      <c r="F249" t="s">
        <v>97</v>
      </c>
      <c r="G249" t="s">
        <v>80</v>
      </c>
      <c r="H249" t="b">
        <f t="shared" si="3"/>
        <v>1</v>
      </c>
      <c r="I249" t="s">
        <v>90</v>
      </c>
      <c r="J249">
        <v>35</v>
      </c>
      <c r="K249">
        <v>60750</v>
      </c>
      <c r="L249">
        <v>4</v>
      </c>
      <c r="M249">
        <v>16</v>
      </c>
      <c r="N249">
        <v>6</v>
      </c>
      <c r="O249">
        <v>8</v>
      </c>
      <c r="P249">
        <v>38</v>
      </c>
      <c r="Q249" s="2">
        <v>36978</v>
      </c>
    </row>
    <row r="250" spans="1:17">
      <c r="A250">
        <v>249</v>
      </c>
      <c r="B250" t="s">
        <v>76</v>
      </c>
      <c r="C250" t="s">
        <v>86</v>
      </c>
      <c r="D250" t="s">
        <v>99</v>
      </c>
      <c r="E250" t="s">
        <v>94</v>
      </c>
      <c r="F250" t="s">
        <v>84</v>
      </c>
      <c r="G250" t="s">
        <v>88</v>
      </c>
      <c r="H250" t="b">
        <f t="shared" si="3"/>
        <v>0</v>
      </c>
      <c r="I250" t="s">
        <v>98</v>
      </c>
      <c r="J250">
        <v>30</v>
      </c>
      <c r="K250">
        <v>106112</v>
      </c>
      <c r="L250">
        <v>18</v>
      </c>
      <c r="M250">
        <v>12</v>
      </c>
      <c r="N250">
        <v>8</v>
      </c>
      <c r="O250">
        <v>7</v>
      </c>
      <c r="P250">
        <v>57</v>
      </c>
      <c r="Q250" s="2">
        <v>40704</v>
      </c>
    </row>
    <row r="251" spans="1:17">
      <c r="A251">
        <v>250</v>
      </c>
      <c r="B251" t="s">
        <v>101</v>
      </c>
      <c r="C251" t="s">
        <v>70</v>
      </c>
      <c r="D251" t="s">
        <v>99</v>
      </c>
      <c r="E251" t="s">
        <v>92</v>
      </c>
      <c r="F251" t="s">
        <v>100</v>
      </c>
      <c r="G251" t="s">
        <v>74</v>
      </c>
      <c r="H251" t="b">
        <f t="shared" si="3"/>
        <v>1</v>
      </c>
      <c r="I251" t="s">
        <v>98</v>
      </c>
      <c r="J251">
        <v>40</v>
      </c>
      <c r="K251">
        <v>46566</v>
      </c>
      <c r="L251">
        <v>19</v>
      </c>
      <c r="M251">
        <v>11</v>
      </c>
      <c r="N251">
        <v>7</v>
      </c>
      <c r="O251">
        <v>1</v>
      </c>
      <c r="P251">
        <v>55</v>
      </c>
      <c r="Q251" s="2">
        <v>35297</v>
      </c>
    </row>
    <row r="252" spans="1:17">
      <c r="A252">
        <v>251</v>
      </c>
      <c r="B252" t="s">
        <v>69</v>
      </c>
      <c r="C252" t="s">
        <v>86</v>
      </c>
      <c r="D252" t="s">
        <v>78</v>
      </c>
      <c r="E252" t="s">
        <v>83</v>
      </c>
      <c r="F252" t="s">
        <v>84</v>
      </c>
      <c r="G252" t="s">
        <v>80</v>
      </c>
      <c r="H252" t="b">
        <f t="shared" si="3"/>
        <v>1</v>
      </c>
      <c r="I252" t="s">
        <v>102</v>
      </c>
      <c r="J252">
        <v>35</v>
      </c>
      <c r="K252">
        <v>37190</v>
      </c>
      <c r="L252">
        <v>35</v>
      </c>
      <c r="M252">
        <v>10</v>
      </c>
      <c r="N252">
        <v>3</v>
      </c>
      <c r="O252">
        <v>4</v>
      </c>
      <c r="P252">
        <v>26</v>
      </c>
      <c r="Q252" s="2">
        <v>39431</v>
      </c>
    </row>
    <row r="253" spans="1:17">
      <c r="A253">
        <v>252</v>
      </c>
      <c r="B253" t="s">
        <v>96</v>
      </c>
      <c r="C253" t="s">
        <v>70</v>
      </c>
      <c r="D253" t="s">
        <v>78</v>
      </c>
      <c r="E253" t="s">
        <v>83</v>
      </c>
      <c r="F253" t="s">
        <v>100</v>
      </c>
      <c r="G253" t="s">
        <v>88</v>
      </c>
      <c r="H253" t="b">
        <f t="shared" si="3"/>
        <v>0</v>
      </c>
      <c r="I253" t="s">
        <v>81</v>
      </c>
      <c r="J253">
        <v>59</v>
      </c>
      <c r="K253">
        <v>118607</v>
      </c>
      <c r="L253">
        <v>14</v>
      </c>
      <c r="M253">
        <v>3</v>
      </c>
      <c r="N253">
        <v>8</v>
      </c>
      <c r="O253">
        <v>7</v>
      </c>
      <c r="P253">
        <v>49</v>
      </c>
      <c r="Q253" s="2">
        <v>38535</v>
      </c>
    </row>
    <row r="254" spans="1:17">
      <c r="A254">
        <v>253</v>
      </c>
      <c r="B254" t="s">
        <v>89</v>
      </c>
      <c r="C254" t="s">
        <v>86</v>
      </c>
      <c r="D254" t="s">
        <v>91</v>
      </c>
      <c r="E254" t="s">
        <v>94</v>
      </c>
      <c r="F254" t="s">
        <v>95</v>
      </c>
      <c r="G254" t="s">
        <v>74</v>
      </c>
      <c r="H254" t="b">
        <f t="shared" si="3"/>
        <v>1</v>
      </c>
      <c r="I254" t="s">
        <v>93</v>
      </c>
      <c r="J254">
        <v>57</v>
      </c>
      <c r="K254">
        <v>68333</v>
      </c>
      <c r="L254">
        <v>33</v>
      </c>
      <c r="M254">
        <v>13</v>
      </c>
      <c r="N254">
        <v>2</v>
      </c>
      <c r="O254">
        <v>7</v>
      </c>
      <c r="P254">
        <v>38</v>
      </c>
      <c r="Q254" s="2">
        <v>38494</v>
      </c>
    </row>
    <row r="255" spans="1:17">
      <c r="A255">
        <v>254</v>
      </c>
      <c r="B255" t="s">
        <v>103</v>
      </c>
      <c r="C255" t="s">
        <v>70</v>
      </c>
      <c r="D255" t="s">
        <v>91</v>
      </c>
      <c r="E255" t="s">
        <v>94</v>
      </c>
      <c r="F255" t="s">
        <v>95</v>
      </c>
      <c r="G255" t="s">
        <v>80</v>
      </c>
      <c r="H255" t="b">
        <f t="shared" si="3"/>
        <v>1</v>
      </c>
      <c r="I255" t="s">
        <v>75</v>
      </c>
      <c r="J255">
        <v>61</v>
      </c>
      <c r="K255">
        <v>110905</v>
      </c>
      <c r="L255">
        <v>14</v>
      </c>
      <c r="M255">
        <v>3</v>
      </c>
      <c r="N255">
        <v>10</v>
      </c>
      <c r="O255">
        <v>6</v>
      </c>
      <c r="P255">
        <v>44</v>
      </c>
      <c r="Q255" s="2">
        <v>40924</v>
      </c>
    </row>
    <row r="256" spans="1:17">
      <c r="A256">
        <v>255</v>
      </c>
      <c r="B256" t="s">
        <v>82</v>
      </c>
      <c r="C256" t="s">
        <v>86</v>
      </c>
      <c r="D256" t="s">
        <v>99</v>
      </c>
      <c r="E256" t="s">
        <v>94</v>
      </c>
      <c r="F256" t="s">
        <v>100</v>
      </c>
      <c r="G256" t="s">
        <v>74</v>
      </c>
      <c r="H256" t="b">
        <f t="shared" si="3"/>
        <v>1</v>
      </c>
      <c r="I256" t="s">
        <v>102</v>
      </c>
      <c r="J256">
        <v>38</v>
      </c>
      <c r="K256">
        <v>119571</v>
      </c>
      <c r="L256">
        <v>34</v>
      </c>
      <c r="M256">
        <v>15</v>
      </c>
      <c r="N256">
        <v>9</v>
      </c>
      <c r="O256">
        <v>8</v>
      </c>
      <c r="P256">
        <v>35</v>
      </c>
      <c r="Q256" s="2">
        <v>35209</v>
      </c>
    </row>
    <row r="257" spans="1:17">
      <c r="A257">
        <v>256</v>
      </c>
      <c r="B257" t="s">
        <v>103</v>
      </c>
      <c r="C257" t="s">
        <v>77</v>
      </c>
      <c r="D257" t="s">
        <v>71</v>
      </c>
      <c r="E257" t="s">
        <v>72</v>
      </c>
      <c r="F257" t="s">
        <v>73</v>
      </c>
      <c r="G257" t="s">
        <v>80</v>
      </c>
      <c r="H257" t="b">
        <f t="shared" si="3"/>
        <v>1</v>
      </c>
      <c r="I257" t="s">
        <v>81</v>
      </c>
      <c r="J257">
        <v>51</v>
      </c>
      <c r="K257">
        <v>31589</v>
      </c>
      <c r="L257">
        <v>4</v>
      </c>
      <c r="M257">
        <v>16</v>
      </c>
      <c r="N257">
        <v>4</v>
      </c>
      <c r="O257">
        <v>6</v>
      </c>
      <c r="P257">
        <v>59</v>
      </c>
      <c r="Q257" s="2">
        <v>39286</v>
      </c>
    </row>
    <row r="258" spans="1:17">
      <c r="A258">
        <v>257</v>
      </c>
      <c r="B258" t="s">
        <v>103</v>
      </c>
      <c r="C258" t="s">
        <v>86</v>
      </c>
      <c r="D258" t="s">
        <v>71</v>
      </c>
      <c r="E258" t="s">
        <v>94</v>
      </c>
      <c r="F258" t="s">
        <v>97</v>
      </c>
      <c r="G258" t="s">
        <v>88</v>
      </c>
      <c r="H258" t="b">
        <f t="shared" si="3"/>
        <v>0</v>
      </c>
      <c r="I258" t="s">
        <v>75</v>
      </c>
      <c r="J258">
        <v>30</v>
      </c>
      <c r="K258">
        <v>55235</v>
      </c>
      <c r="L258">
        <v>24</v>
      </c>
      <c r="M258">
        <v>13</v>
      </c>
      <c r="N258">
        <v>1</v>
      </c>
      <c r="O258">
        <v>3</v>
      </c>
      <c r="P258">
        <v>27</v>
      </c>
      <c r="Q258" s="2">
        <v>40311</v>
      </c>
    </row>
    <row r="259" spans="1:17">
      <c r="A259">
        <v>258</v>
      </c>
      <c r="B259" t="s">
        <v>89</v>
      </c>
      <c r="C259" t="s">
        <v>70</v>
      </c>
      <c r="D259" t="s">
        <v>78</v>
      </c>
      <c r="E259" t="s">
        <v>83</v>
      </c>
      <c r="F259" t="s">
        <v>79</v>
      </c>
      <c r="G259" t="s">
        <v>74</v>
      </c>
      <c r="H259" t="b">
        <f t="shared" ref="H259:H322" si="4">NOT(G259="Contract")</f>
        <v>1</v>
      </c>
      <c r="I259" t="s">
        <v>98</v>
      </c>
      <c r="J259">
        <v>54</v>
      </c>
      <c r="K259">
        <v>30159</v>
      </c>
      <c r="L259">
        <v>29</v>
      </c>
      <c r="M259">
        <v>17</v>
      </c>
      <c r="N259">
        <v>8</v>
      </c>
      <c r="O259">
        <v>4</v>
      </c>
      <c r="P259">
        <v>37</v>
      </c>
      <c r="Q259" s="2">
        <v>37793</v>
      </c>
    </row>
    <row r="260" spans="1:17">
      <c r="A260">
        <v>259</v>
      </c>
      <c r="B260" t="s">
        <v>103</v>
      </c>
      <c r="C260" t="s">
        <v>86</v>
      </c>
      <c r="D260" t="s">
        <v>78</v>
      </c>
      <c r="E260" t="s">
        <v>94</v>
      </c>
      <c r="F260" t="s">
        <v>79</v>
      </c>
      <c r="G260" t="s">
        <v>80</v>
      </c>
      <c r="H260" t="b">
        <f t="shared" si="4"/>
        <v>1</v>
      </c>
      <c r="I260" t="s">
        <v>98</v>
      </c>
      <c r="J260">
        <v>46</v>
      </c>
      <c r="K260">
        <v>42145</v>
      </c>
      <c r="L260">
        <v>19</v>
      </c>
      <c r="M260">
        <v>3</v>
      </c>
      <c r="N260">
        <v>7</v>
      </c>
      <c r="O260">
        <v>3</v>
      </c>
      <c r="P260">
        <v>47</v>
      </c>
      <c r="Q260" s="2">
        <v>41833</v>
      </c>
    </row>
    <row r="261" spans="1:17">
      <c r="A261">
        <v>260</v>
      </c>
      <c r="B261" t="s">
        <v>96</v>
      </c>
      <c r="C261" t="s">
        <v>86</v>
      </c>
      <c r="D261" t="s">
        <v>78</v>
      </c>
      <c r="E261" t="s">
        <v>83</v>
      </c>
      <c r="F261" t="s">
        <v>87</v>
      </c>
      <c r="G261" t="s">
        <v>74</v>
      </c>
      <c r="H261" t="b">
        <f t="shared" si="4"/>
        <v>1</v>
      </c>
      <c r="I261" t="s">
        <v>75</v>
      </c>
      <c r="J261">
        <v>35</v>
      </c>
      <c r="K261">
        <v>110909</v>
      </c>
      <c r="L261">
        <v>6</v>
      </c>
      <c r="M261">
        <v>11</v>
      </c>
      <c r="N261">
        <v>11</v>
      </c>
      <c r="O261">
        <v>1</v>
      </c>
      <c r="P261">
        <v>35</v>
      </c>
      <c r="Q261" s="2">
        <v>38975</v>
      </c>
    </row>
    <row r="262" spans="1:17">
      <c r="A262">
        <v>261</v>
      </c>
      <c r="B262" t="s">
        <v>96</v>
      </c>
      <c r="C262" t="s">
        <v>86</v>
      </c>
      <c r="D262" t="s">
        <v>91</v>
      </c>
      <c r="E262" t="s">
        <v>92</v>
      </c>
      <c r="F262" t="s">
        <v>100</v>
      </c>
      <c r="G262" t="s">
        <v>74</v>
      </c>
      <c r="H262" t="b">
        <f t="shared" si="4"/>
        <v>1</v>
      </c>
      <c r="I262" t="s">
        <v>102</v>
      </c>
      <c r="J262">
        <v>32</v>
      </c>
      <c r="K262">
        <v>61921</v>
      </c>
      <c r="L262">
        <v>33</v>
      </c>
      <c r="M262">
        <v>19</v>
      </c>
      <c r="N262">
        <v>13</v>
      </c>
      <c r="O262">
        <v>5</v>
      </c>
      <c r="P262">
        <v>38</v>
      </c>
      <c r="Q262" s="2">
        <v>44584</v>
      </c>
    </row>
    <row r="263" spans="1:17">
      <c r="A263">
        <v>262</v>
      </c>
      <c r="B263" t="s">
        <v>76</v>
      </c>
      <c r="C263" t="s">
        <v>77</v>
      </c>
      <c r="D263" t="s">
        <v>91</v>
      </c>
      <c r="E263" t="s">
        <v>72</v>
      </c>
      <c r="F263" t="s">
        <v>79</v>
      </c>
      <c r="G263" t="s">
        <v>88</v>
      </c>
      <c r="H263" t="b">
        <f t="shared" si="4"/>
        <v>0</v>
      </c>
      <c r="I263" t="s">
        <v>98</v>
      </c>
      <c r="J263">
        <v>56</v>
      </c>
      <c r="K263">
        <v>46237</v>
      </c>
      <c r="L263">
        <v>19</v>
      </c>
      <c r="M263">
        <v>11</v>
      </c>
      <c r="N263">
        <v>5</v>
      </c>
      <c r="O263">
        <v>1</v>
      </c>
      <c r="P263">
        <v>36</v>
      </c>
      <c r="Q263" s="2">
        <v>44387</v>
      </c>
    </row>
    <row r="264" spans="1:17">
      <c r="A264">
        <v>263</v>
      </c>
      <c r="B264" t="s">
        <v>101</v>
      </c>
      <c r="C264" t="s">
        <v>86</v>
      </c>
      <c r="D264" t="s">
        <v>78</v>
      </c>
      <c r="E264" t="s">
        <v>92</v>
      </c>
      <c r="F264" t="s">
        <v>73</v>
      </c>
      <c r="G264" t="s">
        <v>74</v>
      </c>
      <c r="H264" t="b">
        <f t="shared" si="4"/>
        <v>1</v>
      </c>
      <c r="I264" t="s">
        <v>93</v>
      </c>
      <c r="J264">
        <v>62</v>
      </c>
      <c r="K264">
        <v>38244</v>
      </c>
      <c r="L264">
        <v>1</v>
      </c>
      <c r="M264">
        <v>16</v>
      </c>
      <c r="N264">
        <v>10</v>
      </c>
      <c r="O264">
        <v>1</v>
      </c>
      <c r="P264">
        <v>32</v>
      </c>
      <c r="Q264" s="2">
        <v>38367</v>
      </c>
    </row>
    <row r="265" spans="1:17">
      <c r="A265">
        <v>264</v>
      </c>
      <c r="B265" t="s">
        <v>69</v>
      </c>
      <c r="C265" t="s">
        <v>77</v>
      </c>
      <c r="D265" t="s">
        <v>78</v>
      </c>
      <c r="E265" t="s">
        <v>92</v>
      </c>
      <c r="F265" t="s">
        <v>100</v>
      </c>
      <c r="G265" t="s">
        <v>80</v>
      </c>
      <c r="H265" t="b">
        <f t="shared" si="4"/>
        <v>1</v>
      </c>
      <c r="I265" t="s">
        <v>85</v>
      </c>
      <c r="J265">
        <v>35</v>
      </c>
      <c r="K265">
        <v>44743</v>
      </c>
      <c r="L265">
        <v>5</v>
      </c>
      <c r="M265">
        <v>3</v>
      </c>
      <c r="N265">
        <v>13</v>
      </c>
      <c r="O265">
        <v>2</v>
      </c>
      <c r="P265">
        <v>26</v>
      </c>
      <c r="Q265" s="2">
        <v>37146</v>
      </c>
    </row>
    <row r="266" spans="1:17">
      <c r="A266">
        <v>265</v>
      </c>
      <c r="B266" t="s">
        <v>82</v>
      </c>
      <c r="C266" t="s">
        <v>77</v>
      </c>
      <c r="D266" t="s">
        <v>78</v>
      </c>
      <c r="E266" t="s">
        <v>83</v>
      </c>
      <c r="F266" t="s">
        <v>73</v>
      </c>
      <c r="G266" t="s">
        <v>80</v>
      </c>
      <c r="H266" t="b">
        <f t="shared" si="4"/>
        <v>1</v>
      </c>
      <c r="I266" t="s">
        <v>90</v>
      </c>
      <c r="J266">
        <v>51</v>
      </c>
      <c r="K266">
        <v>76101</v>
      </c>
      <c r="L266">
        <v>27</v>
      </c>
      <c r="M266">
        <v>6</v>
      </c>
      <c r="N266">
        <v>5</v>
      </c>
      <c r="O266">
        <v>4</v>
      </c>
      <c r="P266">
        <v>46</v>
      </c>
      <c r="Q266" s="2">
        <v>38887</v>
      </c>
    </row>
    <row r="267" spans="1:17">
      <c r="A267">
        <v>266</v>
      </c>
      <c r="B267" t="s">
        <v>103</v>
      </c>
      <c r="C267" t="s">
        <v>86</v>
      </c>
      <c r="D267" t="s">
        <v>71</v>
      </c>
      <c r="E267" t="s">
        <v>92</v>
      </c>
      <c r="F267" t="s">
        <v>79</v>
      </c>
      <c r="G267" t="s">
        <v>80</v>
      </c>
      <c r="H267" t="b">
        <f t="shared" si="4"/>
        <v>1</v>
      </c>
      <c r="I267" t="s">
        <v>75</v>
      </c>
      <c r="J267">
        <v>62</v>
      </c>
      <c r="K267">
        <v>114227</v>
      </c>
      <c r="L267">
        <v>16</v>
      </c>
      <c r="M267">
        <v>14</v>
      </c>
      <c r="N267">
        <v>7</v>
      </c>
      <c r="O267">
        <v>6</v>
      </c>
      <c r="P267">
        <v>29</v>
      </c>
      <c r="Q267" s="2">
        <v>41968</v>
      </c>
    </row>
    <row r="268" spans="1:17">
      <c r="A268">
        <v>267</v>
      </c>
      <c r="B268" t="s">
        <v>103</v>
      </c>
      <c r="C268" t="s">
        <v>86</v>
      </c>
      <c r="D268" t="s">
        <v>91</v>
      </c>
      <c r="E268" t="s">
        <v>83</v>
      </c>
      <c r="F268" t="s">
        <v>79</v>
      </c>
      <c r="G268" t="s">
        <v>80</v>
      </c>
      <c r="H268" t="b">
        <f t="shared" si="4"/>
        <v>1</v>
      </c>
      <c r="I268" t="s">
        <v>75</v>
      </c>
      <c r="J268">
        <v>25</v>
      </c>
      <c r="K268">
        <v>86378</v>
      </c>
      <c r="L268">
        <v>6</v>
      </c>
      <c r="M268">
        <v>18</v>
      </c>
      <c r="N268">
        <v>5</v>
      </c>
      <c r="O268">
        <v>8</v>
      </c>
      <c r="P268">
        <v>53</v>
      </c>
      <c r="Q268" s="2">
        <v>43461</v>
      </c>
    </row>
    <row r="269" spans="1:17">
      <c r="A269">
        <v>268</v>
      </c>
      <c r="B269" t="s">
        <v>89</v>
      </c>
      <c r="C269" t="s">
        <v>86</v>
      </c>
      <c r="D269" t="s">
        <v>71</v>
      </c>
      <c r="E269" t="s">
        <v>94</v>
      </c>
      <c r="F269" t="s">
        <v>87</v>
      </c>
      <c r="G269" t="s">
        <v>88</v>
      </c>
      <c r="H269" t="b">
        <f t="shared" si="4"/>
        <v>0</v>
      </c>
      <c r="I269" t="s">
        <v>98</v>
      </c>
      <c r="J269">
        <v>25</v>
      </c>
      <c r="K269">
        <v>101126</v>
      </c>
      <c r="L269">
        <v>13</v>
      </c>
      <c r="M269">
        <v>17</v>
      </c>
      <c r="N269">
        <v>8</v>
      </c>
      <c r="O269">
        <v>3</v>
      </c>
      <c r="P269">
        <v>55</v>
      </c>
      <c r="Q269" s="2">
        <v>40559</v>
      </c>
    </row>
    <row r="270" spans="1:17">
      <c r="A270">
        <v>269</v>
      </c>
      <c r="B270" t="s">
        <v>101</v>
      </c>
      <c r="C270" t="s">
        <v>70</v>
      </c>
      <c r="D270" t="s">
        <v>71</v>
      </c>
      <c r="E270" t="s">
        <v>94</v>
      </c>
      <c r="F270" t="s">
        <v>79</v>
      </c>
      <c r="G270" t="s">
        <v>74</v>
      </c>
      <c r="H270" t="b">
        <f t="shared" si="4"/>
        <v>1</v>
      </c>
      <c r="I270" t="s">
        <v>102</v>
      </c>
      <c r="J270">
        <v>49</v>
      </c>
      <c r="K270">
        <v>86071</v>
      </c>
      <c r="L270">
        <v>35</v>
      </c>
      <c r="M270">
        <v>4</v>
      </c>
      <c r="N270">
        <v>11</v>
      </c>
      <c r="O270">
        <v>1</v>
      </c>
      <c r="P270">
        <v>44</v>
      </c>
      <c r="Q270" s="2">
        <v>37800</v>
      </c>
    </row>
    <row r="271" spans="1:17">
      <c r="A271">
        <v>270</v>
      </c>
      <c r="B271" t="s">
        <v>96</v>
      </c>
      <c r="C271" t="s">
        <v>86</v>
      </c>
      <c r="D271" t="s">
        <v>78</v>
      </c>
      <c r="E271" t="s">
        <v>83</v>
      </c>
      <c r="F271" t="s">
        <v>100</v>
      </c>
      <c r="G271" t="s">
        <v>88</v>
      </c>
      <c r="H271" t="b">
        <f t="shared" si="4"/>
        <v>0</v>
      </c>
      <c r="I271" t="s">
        <v>93</v>
      </c>
      <c r="J271">
        <v>29</v>
      </c>
      <c r="K271">
        <v>101121</v>
      </c>
      <c r="L271">
        <v>19</v>
      </c>
      <c r="M271">
        <v>15</v>
      </c>
      <c r="N271">
        <v>13</v>
      </c>
      <c r="O271">
        <v>3</v>
      </c>
      <c r="P271">
        <v>25</v>
      </c>
      <c r="Q271" s="2">
        <v>41131</v>
      </c>
    </row>
    <row r="272" spans="1:17">
      <c r="A272">
        <v>271</v>
      </c>
      <c r="B272" t="s">
        <v>82</v>
      </c>
      <c r="C272" t="s">
        <v>77</v>
      </c>
      <c r="D272" t="s">
        <v>78</v>
      </c>
      <c r="E272" t="s">
        <v>94</v>
      </c>
      <c r="F272" t="s">
        <v>95</v>
      </c>
      <c r="G272" t="s">
        <v>74</v>
      </c>
      <c r="H272" t="b">
        <f t="shared" si="4"/>
        <v>1</v>
      </c>
      <c r="I272" t="s">
        <v>102</v>
      </c>
      <c r="J272">
        <v>23</v>
      </c>
      <c r="K272">
        <v>104763</v>
      </c>
      <c r="L272">
        <v>12</v>
      </c>
      <c r="M272">
        <v>11</v>
      </c>
      <c r="N272">
        <v>6</v>
      </c>
      <c r="O272">
        <v>3</v>
      </c>
      <c r="P272">
        <v>43</v>
      </c>
      <c r="Q272" s="2">
        <v>40571</v>
      </c>
    </row>
    <row r="273" spans="1:17">
      <c r="A273">
        <v>272</v>
      </c>
      <c r="B273" t="s">
        <v>76</v>
      </c>
      <c r="C273" t="s">
        <v>86</v>
      </c>
      <c r="D273" t="s">
        <v>99</v>
      </c>
      <c r="E273" t="s">
        <v>72</v>
      </c>
      <c r="F273" t="s">
        <v>100</v>
      </c>
      <c r="G273" t="s">
        <v>74</v>
      </c>
      <c r="H273" t="b">
        <f t="shared" si="4"/>
        <v>1</v>
      </c>
      <c r="I273" t="s">
        <v>81</v>
      </c>
      <c r="J273">
        <v>62</v>
      </c>
      <c r="K273">
        <v>42237</v>
      </c>
      <c r="L273">
        <v>16</v>
      </c>
      <c r="M273">
        <v>3</v>
      </c>
      <c r="N273">
        <v>13</v>
      </c>
      <c r="O273">
        <v>5</v>
      </c>
      <c r="P273">
        <v>37</v>
      </c>
      <c r="Q273" s="2">
        <v>40873</v>
      </c>
    </row>
    <row r="274" spans="1:17">
      <c r="A274">
        <v>273</v>
      </c>
      <c r="B274" t="s">
        <v>96</v>
      </c>
      <c r="C274" t="s">
        <v>70</v>
      </c>
      <c r="D274" t="s">
        <v>99</v>
      </c>
      <c r="E274" t="s">
        <v>92</v>
      </c>
      <c r="F274" t="s">
        <v>100</v>
      </c>
      <c r="G274" t="s">
        <v>74</v>
      </c>
      <c r="H274" t="b">
        <f t="shared" si="4"/>
        <v>1</v>
      </c>
      <c r="I274" t="s">
        <v>81</v>
      </c>
      <c r="J274">
        <v>43</v>
      </c>
      <c r="K274">
        <v>45649</v>
      </c>
      <c r="L274">
        <v>10</v>
      </c>
      <c r="M274">
        <v>3</v>
      </c>
      <c r="N274">
        <v>5</v>
      </c>
      <c r="O274">
        <v>4</v>
      </c>
      <c r="P274">
        <v>42</v>
      </c>
      <c r="Q274" s="2">
        <v>43345</v>
      </c>
    </row>
    <row r="275" spans="1:17">
      <c r="A275">
        <v>274</v>
      </c>
      <c r="B275" t="s">
        <v>101</v>
      </c>
      <c r="C275" t="s">
        <v>86</v>
      </c>
      <c r="D275" t="s">
        <v>71</v>
      </c>
      <c r="E275" t="s">
        <v>72</v>
      </c>
      <c r="F275" t="s">
        <v>87</v>
      </c>
      <c r="G275" t="s">
        <v>88</v>
      </c>
      <c r="H275" t="b">
        <f t="shared" si="4"/>
        <v>0</v>
      </c>
      <c r="I275" t="s">
        <v>85</v>
      </c>
      <c r="J275">
        <v>62</v>
      </c>
      <c r="K275">
        <v>67713</v>
      </c>
      <c r="L275">
        <v>25</v>
      </c>
      <c r="M275">
        <v>16</v>
      </c>
      <c r="N275">
        <v>9</v>
      </c>
      <c r="O275">
        <v>4</v>
      </c>
      <c r="P275">
        <v>25</v>
      </c>
      <c r="Q275" s="2">
        <v>36213</v>
      </c>
    </row>
    <row r="276" spans="1:17">
      <c r="A276">
        <v>275</v>
      </c>
      <c r="B276" t="s">
        <v>69</v>
      </c>
      <c r="C276" t="s">
        <v>70</v>
      </c>
      <c r="D276" t="s">
        <v>91</v>
      </c>
      <c r="E276" t="s">
        <v>92</v>
      </c>
      <c r="F276" t="s">
        <v>87</v>
      </c>
      <c r="G276" t="s">
        <v>74</v>
      </c>
      <c r="H276" t="b">
        <f t="shared" si="4"/>
        <v>1</v>
      </c>
      <c r="I276" t="s">
        <v>98</v>
      </c>
      <c r="J276">
        <v>37</v>
      </c>
      <c r="K276">
        <v>103463</v>
      </c>
      <c r="L276">
        <v>20</v>
      </c>
      <c r="M276">
        <v>5</v>
      </c>
      <c r="N276">
        <v>11</v>
      </c>
      <c r="O276">
        <v>9</v>
      </c>
      <c r="P276">
        <v>48</v>
      </c>
      <c r="Q276" s="2">
        <v>39769</v>
      </c>
    </row>
    <row r="277" spans="1:17">
      <c r="A277">
        <v>276</v>
      </c>
      <c r="B277" t="s">
        <v>76</v>
      </c>
      <c r="C277" t="s">
        <v>70</v>
      </c>
      <c r="D277" t="s">
        <v>78</v>
      </c>
      <c r="E277" t="s">
        <v>94</v>
      </c>
      <c r="F277" t="s">
        <v>79</v>
      </c>
      <c r="G277" t="s">
        <v>88</v>
      </c>
      <c r="H277" t="b">
        <f t="shared" si="4"/>
        <v>0</v>
      </c>
      <c r="I277" t="s">
        <v>98</v>
      </c>
      <c r="J277">
        <v>50</v>
      </c>
      <c r="K277">
        <v>75409</v>
      </c>
      <c r="L277">
        <v>31</v>
      </c>
      <c r="M277">
        <v>10</v>
      </c>
      <c r="N277">
        <v>2</v>
      </c>
      <c r="O277">
        <v>7</v>
      </c>
      <c r="P277">
        <v>44</v>
      </c>
      <c r="Q277" s="2">
        <v>42299</v>
      </c>
    </row>
    <row r="278" spans="1:17">
      <c r="A278">
        <v>277</v>
      </c>
      <c r="B278" t="s">
        <v>69</v>
      </c>
      <c r="C278" t="s">
        <v>86</v>
      </c>
      <c r="D278" t="s">
        <v>78</v>
      </c>
      <c r="E278" t="s">
        <v>72</v>
      </c>
      <c r="F278" t="s">
        <v>84</v>
      </c>
      <c r="G278" t="s">
        <v>80</v>
      </c>
      <c r="H278" t="b">
        <f t="shared" si="4"/>
        <v>1</v>
      </c>
      <c r="I278" t="s">
        <v>98</v>
      </c>
      <c r="J278">
        <v>51</v>
      </c>
      <c r="K278">
        <v>78766</v>
      </c>
      <c r="L278">
        <v>4</v>
      </c>
      <c r="M278">
        <v>19</v>
      </c>
      <c r="N278">
        <v>1</v>
      </c>
      <c r="O278">
        <v>4</v>
      </c>
      <c r="P278">
        <v>36</v>
      </c>
      <c r="Q278" s="2">
        <v>41093</v>
      </c>
    </row>
    <row r="279" spans="1:17">
      <c r="A279">
        <v>278</v>
      </c>
      <c r="B279" t="s">
        <v>89</v>
      </c>
      <c r="C279" t="s">
        <v>77</v>
      </c>
      <c r="D279" t="s">
        <v>71</v>
      </c>
      <c r="E279" t="s">
        <v>94</v>
      </c>
      <c r="F279" t="s">
        <v>84</v>
      </c>
      <c r="G279" t="s">
        <v>80</v>
      </c>
      <c r="H279" t="b">
        <f t="shared" si="4"/>
        <v>1</v>
      </c>
      <c r="I279" t="s">
        <v>85</v>
      </c>
      <c r="J279">
        <v>33</v>
      </c>
      <c r="K279">
        <v>76154</v>
      </c>
      <c r="L279">
        <v>23</v>
      </c>
      <c r="M279">
        <v>4</v>
      </c>
      <c r="N279">
        <v>8</v>
      </c>
      <c r="O279">
        <v>3</v>
      </c>
      <c r="P279">
        <v>43</v>
      </c>
      <c r="Q279" s="2">
        <v>41769</v>
      </c>
    </row>
    <row r="280" spans="1:17">
      <c r="A280">
        <v>279</v>
      </c>
      <c r="B280" t="s">
        <v>89</v>
      </c>
      <c r="C280" t="s">
        <v>70</v>
      </c>
      <c r="D280" t="s">
        <v>99</v>
      </c>
      <c r="E280" t="s">
        <v>92</v>
      </c>
      <c r="F280" t="s">
        <v>87</v>
      </c>
      <c r="G280" t="s">
        <v>74</v>
      </c>
      <c r="H280" t="b">
        <f t="shared" si="4"/>
        <v>1</v>
      </c>
      <c r="I280" t="s">
        <v>81</v>
      </c>
      <c r="J280">
        <v>56</v>
      </c>
      <c r="K280">
        <v>37016</v>
      </c>
      <c r="L280">
        <v>2</v>
      </c>
      <c r="M280">
        <v>19</v>
      </c>
      <c r="N280">
        <v>12</v>
      </c>
      <c r="O280">
        <v>6</v>
      </c>
      <c r="P280">
        <v>30</v>
      </c>
      <c r="Q280" s="2">
        <v>37689</v>
      </c>
    </row>
    <row r="281" spans="1:17">
      <c r="A281">
        <v>280</v>
      </c>
      <c r="B281" t="s">
        <v>103</v>
      </c>
      <c r="C281" t="s">
        <v>86</v>
      </c>
      <c r="D281" t="s">
        <v>91</v>
      </c>
      <c r="E281" t="s">
        <v>83</v>
      </c>
      <c r="F281" t="s">
        <v>79</v>
      </c>
      <c r="G281" t="s">
        <v>88</v>
      </c>
      <c r="H281" t="b">
        <f t="shared" si="4"/>
        <v>0</v>
      </c>
      <c r="I281" t="s">
        <v>102</v>
      </c>
      <c r="J281">
        <v>32</v>
      </c>
      <c r="K281">
        <v>109563</v>
      </c>
      <c r="L281">
        <v>22</v>
      </c>
      <c r="M281">
        <v>11</v>
      </c>
      <c r="N281">
        <v>3</v>
      </c>
      <c r="O281">
        <v>3</v>
      </c>
      <c r="P281">
        <v>45</v>
      </c>
      <c r="Q281" s="2">
        <v>39120</v>
      </c>
    </row>
    <row r="282" spans="1:17">
      <c r="A282">
        <v>281</v>
      </c>
      <c r="B282" t="s">
        <v>69</v>
      </c>
      <c r="C282" t="s">
        <v>86</v>
      </c>
      <c r="D282" t="s">
        <v>99</v>
      </c>
      <c r="E282" t="s">
        <v>83</v>
      </c>
      <c r="F282" t="s">
        <v>84</v>
      </c>
      <c r="G282" t="s">
        <v>80</v>
      </c>
      <c r="H282" t="b">
        <f t="shared" si="4"/>
        <v>1</v>
      </c>
      <c r="I282" t="s">
        <v>85</v>
      </c>
      <c r="J282">
        <v>42</v>
      </c>
      <c r="K282">
        <v>78688</v>
      </c>
      <c r="L282">
        <v>37</v>
      </c>
      <c r="M282">
        <v>2</v>
      </c>
      <c r="N282">
        <v>14</v>
      </c>
      <c r="O282">
        <v>6</v>
      </c>
      <c r="P282">
        <v>53</v>
      </c>
      <c r="Q282" s="2">
        <v>39177</v>
      </c>
    </row>
    <row r="283" spans="1:17">
      <c r="A283">
        <v>282</v>
      </c>
      <c r="B283" t="s">
        <v>101</v>
      </c>
      <c r="C283" t="s">
        <v>77</v>
      </c>
      <c r="D283" t="s">
        <v>99</v>
      </c>
      <c r="E283" t="s">
        <v>72</v>
      </c>
      <c r="F283" t="s">
        <v>79</v>
      </c>
      <c r="G283" t="s">
        <v>88</v>
      </c>
      <c r="H283" t="b">
        <f t="shared" si="4"/>
        <v>0</v>
      </c>
      <c r="I283" t="s">
        <v>85</v>
      </c>
      <c r="J283">
        <v>42</v>
      </c>
      <c r="K283">
        <v>119678</v>
      </c>
      <c r="L283">
        <v>8</v>
      </c>
      <c r="M283">
        <v>10</v>
      </c>
      <c r="N283">
        <v>11</v>
      </c>
      <c r="O283">
        <v>9</v>
      </c>
      <c r="P283">
        <v>47</v>
      </c>
      <c r="Q283" s="2">
        <v>42095</v>
      </c>
    </row>
    <row r="284" spans="1:17">
      <c r="A284">
        <v>283</v>
      </c>
      <c r="B284" t="s">
        <v>82</v>
      </c>
      <c r="C284" t="s">
        <v>70</v>
      </c>
      <c r="D284" t="s">
        <v>99</v>
      </c>
      <c r="E284" t="s">
        <v>94</v>
      </c>
      <c r="F284" t="s">
        <v>79</v>
      </c>
      <c r="G284" t="s">
        <v>88</v>
      </c>
      <c r="H284" t="b">
        <f t="shared" si="4"/>
        <v>0</v>
      </c>
      <c r="I284" t="s">
        <v>102</v>
      </c>
      <c r="J284">
        <v>26</v>
      </c>
      <c r="K284">
        <v>84238</v>
      </c>
      <c r="L284">
        <v>7</v>
      </c>
      <c r="M284">
        <v>11</v>
      </c>
      <c r="N284">
        <v>12</v>
      </c>
      <c r="O284">
        <v>6</v>
      </c>
      <c r="P284">
        <v>22</v>
      </c>
      <c r="Q284" s="2">
        <v>34986</v>
      </c>
    </row>
    <row r="285" spans="1:17">
      <c r="A285">
        <v>284</v>
      </c>
      <c r="B285" t="s">
        <v>76</v>
      </c>
      <c r="C285" t="s">
        <v>70</v>
      </c>
      <c r="D285" t="s">
        <v>99</v>
      </c>
      <c r="E285" t="s">
        <v>94</v>
      </c>
      <c r="F285" t="s">
        <v>79</v>
      </c>
      <c r="G285" t="s">
        <v>74</v>
      </c>
      <c r="H285" t="b">
        <f t="shared" si="4"/>
        <v>1</v>
      </c>
      <c r="I285" t="s">
        <v>98</v>
      </c>
      <c r="J285">
        <v>41</v>
      </c>
      <c r="K285">
        <v>88608</v>
      </c>
      <c r="L285">
        <v>14</v>
      </c>
      <c r="M285">
        <v>16</v>
      </c>
      <c r="N285">
        <v>12</v>
      </c>
      <c r="O285">
        <v>4</v>
      </c>
      <c r="P285">
        <v>30</v>
      </c>
      <c r="Q285" s="2">
        <v>44049</v>
      </c>
    </row>
    <row r="286" spans="1:17">
      <c r="A286">
        <v>285</v>
      </c>
      <c r="B286" t="s">
        <v>96</v>
      </c>
      <c r="C286" t="s">
        <v>86</v>
      </c>
      <c r="D286" t="s">
        <v>78</v>
      </c>
      <c r="E286" t="s">
        <v>72</v>
      </c>
      <c r="F286" t="s">
        <v>97</v>
      </c>
      <c r="G286" t="s">
        <v>80</v>
      </c>
      <c r="H286" t="b">
        <f t="shared" si="4"/>
        <v>1</v>
      </c>
      <c r="I286" t="s">
        <v>93</v>
      </c>
      <c r="J286">
        <v>58</v>
      </c>
      <c r="K286">
        <v>119081</v>
      </c>
      <c r="L286">
        <v>3</v>
      </c>
      <c r="M286">
        <v>19</v>
      </c>
      <c r="N286">
        <v>12</v>
      </c>
      <c r="O286">
        <v>5</v>
      </c>
      <c r="P286">
        <v>57</v>
      </c>
      <c r="Q286" s="2">
        <v>40417</v>
      </c>
    </row>
    <row r="287" spans="1:17">
      <c r="A287">
        <v>286</v>
      </c>
      <c r="B287" t="s">
        <v>101</v>
      </c>
      <c r="C287" t="s">
        <v>86</v>
      </c>
      <c r="D287" t="s">
        <v>78</v>
      </c>
      <c r="E287" t="s">
        <v>83</v>
      </c>
      <c r="F287" t="s">
        <v>100</v>
      </c>
      <c r="G287" t="s">
        <v>74</v>
      </c>
      <c r="H287" t="b">
        <f t="shared" si="4"/>
        <v>1</v>
      </c>
      <c r="I287" t="s">
        <v>102</v>
      </c>
      <c r="J287">
        <v>24</v>
      </c>
      <c r="K287">
        <v>61897</v>
      </c>
      <c r="L287">
        <v>16</v>
      </c>
      <c r="M287">
        <v>11</v>
      </c>
      <c r="N287">
        <v>7</v>
      </c>
      <c r="O287">
        <v>6</v>
      </c>
      <c r="P287">
        <v>33</v>
      </c>
      <c r="Q287" s="2">
        <v>44821</v>
      </c>
    </row>
    <row r="288" spans="1:17">
      <c r="A288">
        <v>287</v>
      </c>
      <c r="B288" t="s">
        <v>101</v>
      </c>
      <c r="C288" t="s">
        <v>77</v>
      </c>
      <c r="D288" t="s">
        <v>99</v>
      </c>
      <c r="E288" t="s">
        <v>92</v>
      </c>
      <c r="F288" t="s">
        <v>79</v>
      </c>
      <c r="G288" t="s">
        <v>74</v>
      </c>
      <c r="H288" t="b">
        <f t="shared" si="4"/>
        <v>1</v>
      </c>
      <c r="I288" t="s">
        <v>81</v>
      </c>
      <c r="J288">
        <v>54</v>
      </c>
      <c r="K288">
        <v>80961</v>
      </c>
      <c r="L288">
        <v>19</v>
      </c>
      <c r="M288">
        <v>14</v>
      </c>
      <c r="N288">
        <v>10</v>
      </c>
      <c r="O288">
        <v>3</v>
      </c>
      <c r="P288">
        <v>45</v>
      </c>
      <c r="Q288" s="2">
        <v>37957</v>
      </c>
    </row>
    <row r="289" spans="1:17">
      <c r="A289">
        <v>288</v>
      </c>
      <c r="B289" t="s">
        <v>89</v>
      </c>
      <c r="C289" t="s">
        <v>77</v>
      </c>
      <c r="D289" t="s">
        <v>91</v>
      </c>
      <c r="E289" t="s">
        <v>72</v>
      </c>
      <c r="F289" t="s">
        <v>97</v>
      </c>
      <c r="G289" t="s">
        <v>80</v>
      </c>
      <c r="H289" t="b">
        <f t="shared" si="4"/>
        <v>1</v>
      </c>
      <c r="I289" t="s">
        <v>75</v>
      </c>
      <c r="J289">
        <v>30</v>
      </c>
      <c r="K289">
        <v>98703</v>
      </c>
      <c r="L289">
        <v>18</v>
      </c>
      <c r="M289">
        <v>2</v>
      </c>
      <c r="N289">
        <v>13</v>
      </c>
      <c r="O289">
        <v>8</v>
      </c>
      <c r="P289">
        <v>40</v>
      </c>
      <c r="Q289" s="2">
        <v>36887</v>
      </c>
    </row>
    <row r="290" spans="1:17">
      <c r="A290">
        <v>289</v>
      </c>
      <c r="B290" t="s">
        <v>69</v>
      </c>
      <c r="C290" t="s">
        <v>70</v>
      </c>
      <c r="D290" t="s">
        <v>71</v>
      </c>
      <c r="E290" t="s">
        <v>92</v>
      </c>
      <c r="F290" t="s">
        <v>87</v>
      </c>
      <c r="G290" t="s">
        <v>80</v>
      </c>
      <c r="H290" t="b">
        <f t="shared" si="4"/>
        <v>1</v>
      </c>
      <c r="I290" t="s">
        <v>75</v>
      </c>
      <c r="J290">
        <v>30</v>
      </c>
      <c r="K290">
        <v>74757</v>
      </c>
      <c r="L290">
        <v>16</v>
      </c>
      <c r="M290">
        <v>5</v>
      </c>
      <c r="N290">
        <v>11</v>
      </c>
      <c r="O290">
        <v>4</v>
      </c>
      <c r="P290">
        <v>58</v>
      </c>
      <c r="Q290" s="2">
        <v>42585</v>
      </c>
    </row>
    <row r="291" spans="1:17">
      <c r="A291">
        <v>290</v>
      </c>
      <c r="B291" t="s">
        <v>103</v>
      </c>
      <c r="C291" t="s">
        <v>70</v>
      </c>
      <c r="D291" t="s">
        <v>91</v>
      </c>
      <c r="E291" t="s">
        <v>83</v>
      </c>
      <c r="F291" t="s">
        <v>84</v>
      </c>
      <c r="G291" t="s">
        <v>88</v>
      </c>
      <c r="H291" t="b">
        <f t="shared" si="4"/>
        <v>0</v>
      </c>
      <c r="I291" t="s">
        <v>90</v>
      </c>
      <c r="J291">
        <v>25</v>
      </c>
      <c r="K291">
        <v>56917</v>
      </c>
      <c r="L291">
        <v>8</v>
      </c>
      <c r="M291">
        <v>5</v>
      </c>
      <c r="N291">
        <v>8</v>
      </c>
      <c r="O291">
        <v>8</v>
      </c>
      <c r="P291">
        <v>49</v>
      </c>
      <c r="Q291" s="2">
        <v>35315</v>
      </c>
    </row>
    <row r="292" spans="1:17">
      <c r="A292">
        <v>291</v>
      </c>
      <c r="B292" t="s">
        <v>103</v>
      </c>
      <c r="C292" t="s">
        <v>86</v>
      </c>
      <c r="D292" t="s">
        <v>91</v>
      </c>
      <c r="E292" t="s">
        <v>94</v>
      </c>
      <c r="F292" t="s">
        <v>100</v>
      </c>
      <c r="G292" t="s">
        <v>80</v>
      </c>
      <c r="H292" t="b">
        <f t="shared" si="4"/>
        <v>1</v>
      </c>
      <c r="I292" t="s">
        <v>90</v>
      </c>
      <c r="J292">
        <v>56</v>
      </c>
      <c r="K292">
        <v>52736</v>
      </c>
      <c r="L292">
        <v>33</v>
      </c>
      <c r="M292">
        <v>19</v>
      </c>
      <c r="N292">
        <v>13</v>
      </c>
      <c r="O292">
        <v>3</v>
      </c>
      <c r="P292">
        <v>27</v>
      </c>
      <c r="Q292" s="2">
        <v>37811</v>
      </c>
    </row>
    <row r="293" spans="1:17">
      <c r="A293">
        <v>292</v>
      </c>
      <c r="B293" t="s">
        <v>76</v>
      </c>
      <c r="C293" t="s">
        <v>70</v>
      </c>
      <c r="D293" t="s">
        <v>91</v>
      </c>
      <c r="E293" t="s">
        <v>83</v>
      </c>
      <c r="F293" t="s">
        <v>95</v>
      </c>
      <c r="G293" t="s">
        <v>88</v>
      </c>
      <c r="H293" t="b">
        <f t="shared" si="4"/>
        <v>0</v>
      </c>
      <c r="I293" t="s">
        <v>85</v>
      </c>
      <c r="J293">
        <v>38</v>
      </c>
      <c r="K293">
        <v>57990</v>
      </c>
      <c r="L293">
        <v>12</v>
      </c>
      <c r="M293">
        <v>12</v>
      </c>
      <c r="N293">
        <v>13</v>
      </c>
      <c r="O293">
        <v>7</v>
      </c>
      <c r="P293">
        <v>39</v>
      </c>
      <c r="Q293" s="2">
        <v>41062</v>
      </c>
    </row>
    <row r="294" spans="1:17">
      <c r="A294">
        <v>293</v>
      </c>
      <c r="B294" t="s">
        <v>89</v>
      </c>
      <c r="C294" t="s">
        <v>77</v>
      </c>
      <c r="D294" t="s">
        <v>99</v>
      </c>
      <c r="E294" t="s">
        <v>72</v>
      </c>
      <c r="F294" t="s">
        <v>84</v>
      </c>
      <c r="G294" t="s">
        <v>88</v>
      </c>
      <c r="H294" t="b">
        <f t="shared" si="4"/>
        <v>0</v>
      </c>
      <c r="I294" t="s">
        <v>75</v>
      </c>
      <c r="J294">
        <v>55</v>
      </c>
      <c r="K294">
        <v>92551</v>
      </c>
      <c r="L294">
        <v>11</v>
      </c>
      <c r="M294">
        <v>18</v>
      </c>
      <c r="N294">
        <v>6</v>
      </c>
      <c r="O294">
        <v>9</v>
      </c>
      <c r="P294">
        <v>51</v>
      </c>
      <c r="Q294" s="2">
        <v>43985</v>
      </c>
    </row>
    <row r="295" spans="1:17">
      <c r="A295">
        <v>294</v>
      </c>
      <c r="B295" t="s">
        <v>101</v>
      </c>
      <c r="C295" t="s">
        <v>77</v>
      </c>
      <c r="D295" t="s">
        <v>78</v>
      </c>
      <c r="E295" t="s">
        <v>94</v>
      </c>
      <c r="F295" t="s">
        <v>100</v>
      </c>
      <c r="G295" t="s">
        <v>88</v>
      </c>
      <c r="H295" t="b">
        <f t="shared" si="4"/>
        <v>0</v>
      </c>
      <c r="I295" t="s">
        <v>93</v>
      </c>
      <c r="J295">
        <v>45</v>
      </c>
      <c r="K295">
        <v>88161</v>
      </c>
      <c r="L295">
        <v>5</v>
      </c>
      <c r="M295">
        <v>4</v>
      </c>
      <c r="N295">
        <v>12</v>
      </c>
      <c r="O295">
        <v>4</v>
      </c>
      <c r="P295">
        <v>41</v>
      </c>
      <c r="Q295" s="2">
        <v>35306</v>
      </c>
    </row>
    <row r="296" spans="1:17">
      <c r="A296">
        <v>295</v>
      </c>
      <c r="B296" t="s">
        <v>82</v>
      </c>
      <c r="C296" t="s">
        <v>86</v>
      </c>
      <c r="D296" t="s">
        <v>91</v>
      </c>
      <c r="E296" t="s">
        <v>72</v>
      </c>
      <c r="F296" t="s">
        <v>95</v>
      </c>
      <c r="G296" t="s">
        <v>80</v>
      </c>
      <c r="H296" t="b">
        <f t="shared" si="4"/>
        <v>1</v>
      </c>
      <c r="I296" t="s">
        <v>98</v>
      </c>
      <c r="J296">
        <v>53</v>
      </c>
      <c r="K296">
        <v>109623</v>
      </c>
      <c r="L296">
        <v>27</v>
      </c>
      <c r="M296">
        <v>17</v>
      </c>
      <c r="N296">
        <v>10</v>
      </c>
      <c r="O296">
        <v>8</v>
      </c>
      <c r="P296">
        <v>26</v>
      </c>
      <c r="Q296" s="2">
        <v>35126</v>
      </c>
    </row>
    <row r="297" spans="1:17">
      <c r="A297">
        <v>296</v>
      </c>
      <c r="B297" t="s">
        <v>89</v>
      </c>
      <c r="C297" t="s">
        <v>77</v>
      </c>
      <c r="D297" t="s">
        <v>99</v>
      </c>
      <c r="E297" t="s">
        <v>72</v>
      </c>
      <c r="F297" t="s">
        <v>84</v>
      </c>
      <c r="G297" t="s">
        <v>74</v>
      </c>
      <c r="H297" t="b">
        <f t="shared" si="4"/>
        <v>1</v>
      </c>
      <c r="I297" t="s">
        <v>81</v>
      </c>
      <c r="J297">
        <v>22</v>
      </c>
      <c r="K297">
        <v>52440</v>
      </c>
      <c r="L297">
        <v>12</v>
      </c>
      <c r="M297">
        <v>10</v>
      </c>
      <c r="N297">
        <v>14</v>
      </c>
      <c r="O297">
        <v>3</v>
      </c>
      <c r="P297">
        <v>28</v>
      </c>
      <c r="Q297" s="2">
        <v>41662</v>
      </c>
    </row>
    <row r="298" spans="1:17">
      <c r="A298">
        <v>297</v>
      </c>
      <c r="B298" t="s">
        <v>76</v>
      </c>
      <c r="C298" t="s">
        <v>77</v>
      </c>
      <c r="D298" t="s">
        <v>91</v>
      </c>
      <c r="E298" t="s">
        <v>83</v>
      </c>
      <c r="F298" t="s">
        <v>100</v>
      </c>
      <c r="G298" t="s">
        <v>88</v>
      </c>
      <c r="H298" t="b">
        <f t="shared" si="4"/>
        <v>0</v>
      </c>
      <c r="I298" t="s">
        <v>90</v>
      </c>
      <c r="J298">
        <v>29</v>
      </c>
      <c r="K298">
        <v>65205</v>
      </c>
      <c r="L298">
        <v>17</v>
      </c>
      <c r="M298">
        <v>6</v>
      </c>
      <c r="N298">
        <v>9</v>
      </c>
      <c r="O298">
        <v>7</v>
      </c>
      <c r="P298">
        <v>20</v>
      </c>
      <c r="Q298" s="2">
        <v>40945</v>
      </c>
    </row>
    <row r="299" spans="1:17">
      <c r="A299">
        <v>298</v>
      </c>
      <c r="B299" t="s">
        <v>76</v>
      </c>
      <c r="C299" t="s">
        <v>77</v>
      </c>
      <c r="D299" t="s">
        <v>91</v>
      </c>
      <c r="E299" t="s">
        <v>72</v>
      </c>
      <c r="F299" t="s">
        <v>84</v>
      </c>
      <c r="G299" t="s">
        <v>74</v>
      </c>
      <c r="H299" t="b">
        <f t="shared" si="4"/>
        <v>1</v>
      </c>
      <c r="I299" t="s">
        <v>93</v>
      </c>
      <c r="J299">
        <v>44</v>
      </c>
      <c r="K299">
        <v>110811</v>
      </c>
      <c r="L299">
        <v>6</v>
      </c>
      <c r="M299">
        <v>14</v>
      </c>
      <c r="N299">
        <v>7</v>
      </c>
      <c r="O299">
        <v>3</v>
      </c>
      <c r="P299">
        <v>48</v>
      </c>
      <c r="Q299" s="2">
        <v>43237</v>
      </c>
    </row>
    <row r="300" spans="1:17">
      <c r="A300">
        <v>299</v>
      </c>
      <c r="B300" t="s">
        <v>89</v>
      </c>
      <c r="C300" t="s">
        <v>77</v>
      </c>
      <c r="D300" t="s">
        <v>99</v>
      </c>
      <c r="E300" t="s">
        <v>83</v>
      </c>
      <c r="F300" t="s">
        <v>84</v>
      </c>
      <c r="G300" t="s">
        <v>74</v>
      </c>
      <c r="H300" t="b">
        <f t="shared" si="4"/>
        <v>1</v>
      </c>
      <c r="I300" t="s">
        <v>81</v>
      </c>
      <c r="J300">
        <v>61</v>
      </c>
      <c r="K300">
        <v>85103</v>
      </c>
      <c r="L300">
        <v>33</v>
      </c>
      <c r="M300">
        <v>11</v>
      </c>
      <c r="N300">
        <v>10</v>
      </c>
      <c r="O300">
        <v>7</v>
      </c>
      <c r="P300">
        <v>27</v>
      </c>
      <c r="Q300" s="2">
        <v>36890</v>
      </c>
    </row>
    <row r="301" spans="1:17">
      <c r="A301">
        <v>300</v>
      </c>
      <c r="B301" t="s">
        <v>76</v>
      </c>
      <c r="C301" t="s">
        <v>86</v>
      </c>
      <c r="D301" t="s">
        <v>78</v>
      </c>
      <c r="E301" t="s">
        <v>94</v>
      </c>
      <c r="F301" t="s">
        <v>95</v>
      </c>
      <c r="G301" t="s">
        <v>80</v>
      </c>
      <c r="H301" t="b">
        <f t="shared" si="4"/>
        <v>1</v>
      </c>
      <c r="I301" t="s">
        <v>81</v>
      </c>
      <c r="J301">
        <v>33</v>
      </c>
      <c r="K301">
        <v>100812</v>
      </c>
      <c r="L301">
        <v>5</v>
      </c>
      <c r="M301">
        <v>11</v>
      </c>
      <c r="N301">
        <v>5</v>
      </c>
      <c r="O301">
        <v>6</v>
      </c>
      <c r="P301">
        <v>23</v>
      </c>
      <c r="Q301" s="2">
        <v>41000</v>
      </c>
    </row>
    <row r="302" spans="1:17">
      <c r="A302">
        <v>301</v>
      </c>
      <c r="B302" t="s">
        <v>89</v>
      </c>
      <c r="C302" t="s">
        <v>86</v>
      </c>
      <c r="D302" t="s">
        <v>78</v>
      </c>
      <c r="E302" t="s">
        <v>83</v>
      </c>
      <c r="F302" t="s">
        <v>84</v>
      </c>
      <c r="G302" t="s">
        <v>74</v>
      </c>
      <c r="H302" t="b">
        <f t="shared" si="4"/>
        <v>1</v>
      </c>
      <c r="I302" t="s">
        <v>98</v>
      </c>
      <c r="J302">
        <v>33</v>
      </c>
      <c r="K302">
        <v>71627</v>
      </c>
      <c r="L302">
        <v>28</v>
      </c>
      <c r="M302">
        <v>18</v>
      </c>
      <c r="N302">
        <v>8</v>
      </c>
      <c r="O302">
        <v>2</v>
      </c>
      <c r="P302">
        <v>54</v>
      </c>
      <c r="Q302" s="2">
        <v>39433</v>
      </c>
    </row>
    <row r="303" spans="1:17">
      <c r="A303">
        <v>302</v>
      </c>
      <c r="B303" t="s">
        <v>96</v>
      </c>
      <c r="C303" t="s">
        <v>70</v>
      </c>
      <c r="D303" t="s">
        <v>71</v>
      </c>
      <c r="E303" t="s">
        <v>94</v>
      </c>
      <c r="F303" t="s">
        <v>84</v>
      </c>
      <c r="G303" t="s">
        <v>74</v>
      </c>
      <c r="H303" t="b">
        <f t="shared" si="4"/>
        <v>1</v>
      </c>
      <c r="I303" t="s">
        <v>85</v>
      </c>
      <c r="J303">
        <v>36</v>
      </c>
      <c r="K303">
        <v>49008</v>
      </c>
      <c r="L303">
        <v>14</v>
      </c>
      <c r="M303">
        <v>18</v>
      </c>
      <c r="N303">
        <v>2</v>
      </c>
      <c r="O303">
        <v>3</v>
      </c>
      <c r="P303">
        <v>22</v>
      </c>
      <c r="Q303" s="2">
        <v>40368</v>
      </c>
    </row>
    <row r="304" spans="1:17">
      <c r="A304">
        <v>303</v>
      </c>
      <c r="B304" t="s">
        <v>89</v>
      </c>
      <c r="C304" t="s">
        <v>77</v>
      </c>
      <c r="D304" t="s">
        <v>99</v>
      </c>
      <c r="E304" t="s">
        <v>83</v>
      </c>
      <c r="F304" t="s">
        <v>95</v>
      </c>
      <c r="G304" t="s">
        <v>80</v>
      </c>
      <c r="H304" t="b">
        <f t="shared" si="4"/>
        <v>1</v>
      </c>
      <c r="I304" t="s">
        <v>75</v>
      </c>
      <c r="J304">
        <v>62</v>
      </c>
      <c r="K304">
        <v>101274</v>
      </c>
      <c r="L304">
        <v>5</v>
      </c>
      <c r="M304">
        <v>11</v>
      </c>
      <c r="N304">
        <v>7</v>
      </c>
      <c r="O304">
        <v>6</v>
      </c>
      <c r="P304">
        <v>59</v>
      </c>
      <c r="Q304" s="2">
        <v>36864</v>
      </c>
    </row>
    <row r="305" spans="1:17">
      <c r="A305">
        <v>304</v>
      </c>
      <c r="B305" t="s">
        <v>69</v>
      </c>
      <c r="C305" t="s">
        <v>70</v>
      </c>
      <c r="D305" t="s">
        <v>71</v>
      </c>
      <c r="E305" t="s">
        <v>92</v>
      </c>
      <c r="F305" t="s">
        <v>87</v>
      </c>
      <c r="G305" t="s">
        <v>88</v>
      </c>
      <c r="H305" t="b">
        <f t="shared" si="4"/>
        <v>0</v>
      </c>
      <c r="I305" t="s">
        <v>98</v>
      </c>
      <c r="J305">
        <v>40</v>
      </c>
      <c r="K305">
        <v>62402</v>
      </c>
      <c r="L305">
        <v>33</v>
      </c>
      <c r="M305">
        <v>12</v>
      </c>
      <c r="N305">
        <v>4</v>
      </c>
      <c r="O305">
        <v>4</v>
      </c>
      <c r="P305">
        <v>26</v>
      </c>
      <c r="Q305" s="2">
        <v>34963</v>
      </c>
    </row>
    <row r="306" spans="1:17">
      <c r="A306">
        <v>305</v>
      </c>
      <c r="B306" t="s">
        <v>89</v>
      </c>
      <c r="C306" t="s">
        <v>86</v>
      </c>
      <c r="D306" t="s">
        <v>71</v>
      </c>
      <c r="E306" t="s">
        <v>92</v>
      </c>
      <c r="F306" t="s">
        <v>79</v>
      </c>
      <c r="G306" t="s">
        <v>74</v>
      </c>
      <c r="H306" t="b">
        <f t="shared" si="4"/>
        <v>1</v>
      </c>
      <c r="I306" t="s">
        <v>93</v>
      </c>
      <c r="J306">
        <v>47</v>
      </c>
      <c r="K306">
        <v>83384</v>
      </c>
      <c r="L306">
        <v>19</v>
      </c>
      <c r="M306">
        <v>5</v>
      </c>
      <c r="N306">
        <v>9</v>
      </c>
      <c r="O306">
        <v>6</v>
      </c>
      <c r="P306">
        <v>46</v>
      </c>
      <c r="Q306" s="2">
        <v>42235</v>
      </c>
    </row>
    <row r="307" spans="1:17">
      <c r="A307">
        <v>306</v>
      </c>
      <c r="B307" t="s">
        <v>76</v>
      </c>
      <c r="C307" t="s">
        <v>86</v>
      </c>
      <c r="D307" t="s">
        <v>71</v>
      </c>
      <c r="E307" t="s">
        <v>72</v>
      </c>
      <c r="F307" t="s">
        <v>73</v>
      </c>
      <c r="G307" t="s">
        <v>80</v>
      </c>
      <c r="H307" t="b">
        <f t="shared" si="4"/>
        <v>1</v>
      </c>
      <c r="I307" t="s">
        <v>85</v>
      </c>
      <c r="J307">
        <v>50</v>
      </c>
      <c r="K307">
        <v>35793</v>
      </c>
      <c r="L307">
        <v>22</v>
      </c>
      <c r="M307">
        <v>9</v>
      </c>
      <c r="N307">
        <v>12</v>
      </c>
      <c r="O307">
        <v>1</v>
      </c>
      <c r="P307">
        <v>20</v>
      </c>
      <c r="Q307" s="2">
        <v>44724</v>
      </c>
    </row>
    <row r="308" spans="1:17">
      <c r="A308">
        <v>307</v>
      </c>
      <c r="B308" t="s">
        <v>69</v>
      </c>
      <c r="C308" t="s">
        <v>86</v>
      </c>
      <c r="D308" t="s">
        <v>78</v>
      </c>
      <c r="E308" t="s">
        <v>83</v>
      </c>
      <c r="F308" t="s">
        <v>97</v>
      </c>
      <c r="G308" t="s">
        <v>74</v>
      </c>
      <c r="H308" t="b">
        <f t="shared" si="4"/>
        <v>1</v>
      </c>
      <c r="I308" t="s">
        <v>93</v>
      </c>
      <c r="J308">
        <v>43</v>
      </c>
      <c r="K308">
        <v>35571</v>
      </c>
      <c r="L308">
        <v>5</v>
      </c>
      <c r="M308">
        <v>9</v>
      </c>
      <c r="N308">
        <v>1</v>
      </c>
      <c r="O308">
        <v>1</v>
      </c>
      <c r="P308">
        <v>46</v>
      </c>
      <c r="Q308" s="2">
        <v>43722</v>
      </c>
    </row>
    <row r="309" spans="1:17">
      <c r="A309">
        <v>308</v>
      </c>
      <c r="B309" t="s">
        <v>76</v>
      </c>
      <c r="C309" t="s">
        <v>86</v>
      </c>
      <c r="D309" t="s">
        <v>99</v>
      </c>
      <c r="E309" t="s">
        <v>83</v>
      </c>
      <c r="F309" t="s">
        <v>73</v>
      </c>
      <c r="G309" t="s">
        <v>74</v>
      </c>
      <c r="H309" t="b">
        <f t="shared" si="4"/>
        <v>1</v>
      </c>
      <c r="I309" t="s">
        <v>85</v>
      </c>
      <c r="J309">
        <v>61</v>
      </c>
      <c r="K309">
        <v>46209</v>
      </c>
      <c r="L309">
        <v>2</v>
      </c>
      <c r="M309">
        <v>10</v>
      </c>
      <c r="N309">
        <v>7</v>
      </c>
      <c r="O309">
        <v>3</v>
      </c>
      <c r="P309">
        <v>35</v>
      </c>
      <c r="Q309" s="2">
        <v>43269</v>
      </c>
    </row>
    <row r="310" spans="1:17">
      <c r="A310">
        <v>309</v>
      </c>
      <c r="B310" t="s">
        <v>103</v>
      </c>
      <c r="C310" t="s">
        <v>86</v>
      </c>
      <c r="D310" t="s">
        <v>71</v>
      </c>
      <c r="E310" t="s">
        <v>94</v>
      </c>
      <c r="F310" t="s">
        <v>73</v>
      </c>
      <c r="G310" t="s">
        <v>88</v>
      </c>
      <c r="H310" t="b">
        <f t="shared" si="4"/>
        <v>0</v>
      </c>
      <c r="I310" t="s">
        <v>90</v>
      </c>
      <c r="J310">
        <v>42</v>
      </c>
      <c r="K310">
        <v>73148</v>
      </c>
      <c r="L310">
        <v>30</v>
      </c>
      <c r="M310">
        <v>19</v>
      </c>
      <c r="N310">
        <v>6</v>
      </c>
      <c r="O310">
        <v>8</v>
      </c>
      <c r="P310">
        <v>57</v>
      </c>
      <c r="Q310" s="2">
        <v>36872</v>
      </c>
    </row>
    <row r="311" spans="1:17">
      <c r="A311">
        <v>310</v>
      </c>
      <c r="B311" t="s">
        <v>103</v>
      </c>
      <c r="C311" t="s">
        <v>86</v>
      </c>
      <c r="D311" t="s">
        <v>99</v>
      </c>
      <c r="E311" t="s">
        <v>72</v>
      </c>
      <c r="F311" t="s">
        <v>100</v>
      </c>
      <c r="G311" t="s">
        <v>74</v>
      </c>
      <c r="H311" t="b">
        <f t="shared" si="4"/>
        <v>1</v>
      </c>
      <c r="I311" t="s">
        <v>93</v>
      </c>
      <c r="J311">
        <v>59</v>
      </c>
      <c r="K311">
        <v>32224</v>
      </c>
      <c r="L311">
        <v>39</v>
      </c>
      <c r="M311">
        <v>1</v>
      </c>
      <c r="N311">
        <v>8</v>
      </c>
      <c r="O311">
        <v>8</v>
      </c>
      <c r="P311">
        <v>26</v>
      </c>
      <c r="Q311" s="2">
        <v>39150</v>
      </c>
    </row>
    <row r="312" spans="1:17">
      <c r="A312">
        <v>311</v>
      </c>
      <c r="B312" t="s">
        <v>69</v>
      </c>
      <c r="C312" t="s">
        <v>86</v>
      </c>
      <c r="D312" t="s">
        <v>99</v>
      </c>
      <c r="E312" t="s">
        <v>83</v>
      </c>
      <c r="F312" t="s">
        <v>79</v>
      </c>
      <c r="G312" t="s">
        <v>80</v>
      </c>
      <c r="H312" t="b">
        <f t="shared" si="4"/>
        <v>1</v>
      </c>
      <c r="I312" t="s">
        <v>98</v>
      </c>
      <c r="J312">
        <v>41</v>
      </c>
      <c r="K312">
        <v>78695</v>
      </c>
      <c r="L312">
        <v>4</v>
      </c>
      <c r="M312">
        <v>7</v>
      </c>
      <c r="N312">
        <v>5</v>
      </c>
      <c r="O312">
        <v>4</v>
      </c>
      <c r="P312">
        <v>42</v>
      </c>
      <c r="Q312" s="2">
        <v>44113</v>
      </c>
    </row>
    <row r="313" spans="1:17">
      <c r="A313">
        <v>312</v>
      </c>
      <c r="B313" t="s">
        <v>96</v>
      </c>
      <c r="C313" t="s">
        <v>77</v>
      </c>
      <c r="D313" t="s">
        <v>78</v>
      </c>
      <c r="E313" t="s">
        <v>72</v>
      </c>
      <c r="F313" t="s">
        <v>100</v>
      </c>
      <c r="G313" t="s">
        <v>74</v>
      </c>
      <c r="H313" t="b">
        <f t="shared" si="4"/>
        <v>1</v>
      </c>
      <c r="I313" t="s">
        <v>85</v>
      </c>
      <c r="J313">
        <v>50</v>
      </c>
      <c r="K313">
        <v>62441</v>
      </c>
      <c r="L313">
        <v>33</v>
      </c>
      <c r="M313">
        <v>4</v>
      </c>
      <c r="N313">
        <v>1</v>
      </c>
      <c r="O313">
        <v>6</v>
      </c>
      <c r="P313">
        <v>30</v>
      </c>
      <c r="Q313" s="2">
        <v>44923</v>
      </c>
    </row>
    <row r="314" spans="1:17">
      <c r="A314">
        <v>313</v>
      </c>
      <c r="B314" t="s">
        <v>103</v>
      </c>
      <c r="C314" t="s">
        <v>70</v>
      </c>
      <c r="D314" t="s">
        <v>71</v>
      </c>
      <c r="E314" t="s">
        <v>92</v>
      </c>
      <c r="F314" t="s">
        <v>79</v>
      </c>
      <c r="G314" t="s">
        <v>88</v>
      </c>
      <c r="H314" t="b">
        <f t="shared" si="4"/>
        <v>0</v>
      </c>
      <c r="I314" t="s">
        <v>85</v>
      </c>
      <c r="J314">
        <v>25</v>
      </c>
      <c r="K314">
        <v>69129</v>
      </c>
      <c r="L314">
        <v>13</v>
      </c>
      <c r="M314">
        <v>1</v>
      </c>
      <c r="N314">
        <v>1</v>
      </c>
      <c r="O314">
        <v>8</v>
      </c>
      <c r="P314">
        <v>52</v>
      </c>
      <c r="Q314" s="2">
        <v>38472</v>
      </c>
    </row>
    <row r="315" spans="1:17">
      <c r="A315">
        <v>314</v>
      </c>
      <c r="B315" t="s">
        <v>89</v>
      </c>
      <c r="C315" t="s">
        <v>86</v>
      </c>
      <c r="D315" t="s">
        <v>71</v>
      </c>
      <c r="E315" t="s">
        <v>83</v>
      </c>
      <c r="F315" t="s">
        <v>95</v>
      </c>
      <c r="G315" t="s">
        <v>88</v>
      </c>
      <c r="H315" t="b">
        <f t="shared" si="4"/>
        <v>0</v>
      </c>
      <c r="I315" t="s">
        <v>81</v>
      </c>
      <c r="J315">
        <v>28</v>
      </c>
      <c r="K315">
        <v>92368</v>
      </c>
      <c r="L315">
        <v>20</v>
      </c>
      <c r="M315">
        <v>15</v>
      </c>
      <c r="N315">
        <v>9</v>
      </c>
      <c r="O315">
        <v>7</v>
      </c>
      <c r="P315">
        <v>55</v>
      </c>
      <c r="Q315" s="2">
        <v>42941</v>
      </c>
    </row>
    <row r="316" spans="1:17">
      <c r="A316">
        <v>315</v>
      </c>
      <c r="B316" t="s">
        <v>76</v>
      </c>
      <c r="C316" t="s">
        <v>77</v>
      </c>
      <c r="D316" t="s">
        <v>99</v>
      </c>
      <c r="E316" t="s">
        <v>83</v>
      </c>
      <c r="F316" t="s">
        <v>95</v>
      </c>
      <c r="G316" t="s">
        <v>80</v>
      </c>
      <c r="H316" t="b">
        <f t="shared" si="4"/>
        <v>1</v>
      </c>
      <c r="I316" t="s">
        <v>81</v>
      </c>
      <c r="J316">
        <v>49</v>
      </c>
      <c r="K316">
        <v>74760</v>
      </c>
      <c r="L316">
        <v>7</v>
      </c>
      <c r="M316">
        <v>8</v>
      </c>
      <c r="N316">
        <v>10</v>
      </c>
      <c r="O316">
        <v>7</v>
      </c>
      <c r="P316">
        <v>56</v>
      </c>
      <c r="Q316" s="2">
        <v>37038</v>
      </c>
    </row>
    <row r="317" spans="1:17">
      <c r="A317">
        <v>316</v>
      </c>
      <c r="B317" t="s">
        <v>103</v>
      </c>
      <c r="C317" t="s">
        <v>77</v>
      </c>
      <c r="D317" t="s">
        <v>91</v>
      </c>
      <c r="E317" t="s">
        <v>72</v>
      </c>
      <c r="F317" t="s">
        <v>79</v>
      </c>
      <c r="G317" t="s">
        <v>88</v>
      </c>
      <c r="H317" t="b">
        <f t="shared" si="4"/>
        <v>0</v>
      </c>
      <c r="I317" t="s">
        <v>102</v>
      </c>
      <c r="J317">
        <v>49</v>
      </c>
      <c r="K317">
        <v>53478</v>
      </c>
      <c r="L317">
        <v>15</v>
      </c>
      <c r="M317">
        <v>12</v>
      </c>
      <c r="N317">
        <v>6</v>
      </c>
      <c r="O317">
        <v>4</v>
      </c>
      <c r="P317">
        <v>36</v>
      </c>
      <c r="Q317" s="2">
        <v>44749</v>
      </c>
    </row>
    <row r="318" spans="1:17">
      <c r="A318">
        <v>317</v>
      </c>
      <c r="B318" t="s">
        <v>103</v>
      </c>
      <c r="C318" t="s">
        <v>70</v>
      </c>
      <c r="D318" t="s">
        <v>78</v>
      </c>
      <c r="E318" t="s">
        <v>83</v>
      </c>
      <c r="F318" t="s">
        <v>84</v>
      </c>
      <c r="G318" t="s">
        <v>74</v>
      </c>
      <c r="H318" t="b">
        <f t="shared" si="4"/>
        <v>1</v>
      </c>
      <c r="I318" t="s">
        <v>93</v>
      </c>
      <c r="J318">
        <v>25</v>
      </c>
      <c r="K318">
        <v>101854</v>
      </c>
      <c r="L318">
        <v>23</v>
      </c>
      <c r="M318">
        <v>18</v>
      </c>
      <c r="N318">
        <v>10</v>
      </c>
      <c r="O318">
        <v>9</v>
      </c>
      <c r="P318">
        <v>54</v>
      </c>
      <c r="Q318" s="2">
        <v>42273</v>
      </c>
    </row>
    <row r="319" spans="1:17">
      <c r="A319">
        <v>318</v>
      </c>
      <c r="B319" t="s">
        <v>96</v>
      </c>
      <c r="C319" t="s">
        <v>86</v>
      </c>
      <c r="D319" t="s">
        <v>78</v>
      </c>
      <c r="E319" t="s">
        <v>72</v>
      </c>
      <c r="F319" t="s">
        <v>87</v>
      </c>
      <c r="G319" t="s">
        <v>88</v>
      </c>
      <c r="H319" t="b">
        <f t="shared" si="4"/>
        <v>0</v>
      </c>
      <c r="I319" t="s">
        <v>81</v>
      </c>
      <c r="J319">
        <v>43</v>
      </c>
      <c r="K319">
        <v>115716</v>
      </c>
      <c r="L319">
        <v>14</v>
      </c>
      <c r="M319">
        <v>15</v>
      </c>
      <c r="N319">
        <v>5</v>
      </c>
      <c r="O319">
        <v>6</v>
      </c>
      <c r="P319">
        <v>24</v>
      </c>
      <c r="Q319" s="2">
        <v>35422</v>
      </c>
    </row>
    <row r="320" spans="1:17">
      <c r="A320">
        <v>319</v>
      </c>
      <c r="B320" t="s">
        <v>69</v>
      </c>
      <c r="C320" t="s">
        <v>70</v>
      </c>
      <c r="D320" t="s">
        <v>78</v>
      </c>
      <c r="E320" t="s">
        <v>83</v>
      </c>
      <c r="F320" t="s">
        <v>84</v>
      </c>
      <c r="G320" t="s">
        <v>80</v>
      </c>
      <c r="H320" t="b">
        <f t="shared" si="4"/>
        <v>1</v>
      </c>
      <c r="I320" t="s">
        <v>102</v>
      </c>
      <c r="J320">
        <v>33</v>
      </c>
      <c r="K320">
        <v>42180</v>
      </c>
      <c r="L320">
        <v>23</v>
      </c>
      <c r="M320">
        <v>17</v>
      </c>
      <c r="N320">
        <v>1</v>
      </c>
      <c r="O320">
        <v>3</v>
      </c>
      <c r="P320">
        <v>51</v>
      </c>
      <c r="Q320" s="2">
        <v>40527</v>
      </c>
    </row>
    <row r="321" spans="1:17">
      <c r="A321">
        <v>320</v>
      </c>
      <c r="B321" t="s">
        <v>69</v>
      </c>
      <c r="C321" t="s">
        <v>86</v>
      </c>
      <c r="D321" t="s">
        <v>78</v>
      </c>
      <c r="E321" t="s">
        <v>94</v>
      </c>
      <c r="F321" t="s">
        <v>87</v>
      </c>
      <c r="G321" t="s">
        <v>88</v>
      </c>
      <c r="H321" t="b">
        <f t="shared" si="4"/>
        <v>0</v>
      </c>
      <c r="I321" t="s">
        <v>90</v>
      </c>
      <c r="J321">
        <v>24</v>
      </c>
      <c r="K321">
        <v>45372</v>
      </c>
      <c r="L321">
        <v>19</v>
      </c>
      <c r="M321">
        <v>14</v>
      </c>
      <c r="N321">
        <v>6</v>
      </c>
      <c r="O321">
        <v>5</v>
      </c>
      <c r="P321">
        <v>22</v>
      </c>
      <c r="Q321" s="2">
        <v>44318</v>
      </c>
    </row>
    <row r="322" spans="1:17">
      <c r="A322">
        <v>321</v>
      </c>
      <c r="B322" t="s">
        <v>101</v>
      </c>
      <c r="C322" t="s">
        <v>77</v>
      </c>
      <c r="D322" t="s">
        <v>71</v>
      </c>
      <c r="E322" t="s">
        <v>72</v>
      </c>
      <c r="F322" t="s">
        <v>100</v>
      </c>
      <c r="G322" t="s">
        <v>88</v>
      </c>
      <c r="H322" t="b">
        <f t="shared" si="4"/>
        <v>0</v>
      </c>
      <c r="I322" t="s">
        <v>90</v>
      </c>
      <c r="J322">
        <v>43</v>
      </c>
      <c r="K322">
        <v>59796</v>
      </c>
      <c r="L322">
        <v>29</v>
      </c>
      <c r="M322">
        <v>14</v>
      </c>
      <c r="N322">
        <v>6</v>
      </c>
      <c r="O322">
        <v>5</v>
      </c>
      <c r="P322">
        <v>54</v>
      </c>
      <c r="Q322" s="2">
        <v>41666</v>
      </c>
    </row>
    <row r="323" spans="1:17">
      <c r="A323">
        <v>322</v>
      </c>
      <c r="B323" t="s">
        <v>96</v>
      </c>
      <c r="C323" t="s">
        <v>77</v>
      </c>
      <c r="D323" t="s">
        <v>71</v>
      </c>
      <c r="E323" t="s">
        <v>83</v>
      </c>
      <c r="F323" t="s">
        <v>87</v>
      </c>
      <c r="G323" t="s">
        <v>88</v>
      </c>
      <c r="H323" t="b">
        <f t="shared" ref="H323:H386" si="5">NOT(G323="Contract")</f>
        <v>0</v>
      </c>
      <c r="I323" t="s">
        <v>81</v>
      </c>
      <c r="J323">
        <v>23</v>
      </c>
      <c r="K323">
        <v>88272</v>
      </c>
      <c r="L323">
        <v>20</v>
      </c>
      <c r="M323">
        <v>18</v>
      </c>
      <c r="N323">
        <v>3</v>
      </c>
      <c r="O323">
        <v>5</v>
      </c>
      <c r="P323">
        <v>33</v>
      </c>
      <c r="Q323" s="2">
        <v>38902</v>
      </c>
    </row>
    <row r="324" spans="1:17">
      <c r="A324">
        <v>323</v>
      </c>
      <c r="B324" t="s">
        <v>89</v>
      </c>
      <c r="C324" t="s">
        <v>77</v>
      </c>
      <c r="D324" t="s">
        <v>91</v>
      </c>
      <c r="E324" t="s">
        <v>92</v>
      </c>
      <c r="F324" t="s">
        <v>100</v>
      </c>
      <c r="G324" t="s">
        <v>80</v>
      </c>
      <c r="H324" t="b">
        <f t="shared" si="5"/>
        <v>1</v>
      </c>
      <c r="I324" t="s">
        <v>93</v>
      </c>
      <c r="J324">
        <v>45</v>
      </c>
      <c r="K324">
        <v>119963</v>
      </c>
      <c r="L324">
        <v>29</v>
      </c>
      <c r="M324">
        <v>18</v>
      </c>
      <c r="N324">
        <v>13</v>
      </c>
      <c r="O324">
        <v>8</v>
      </c>
      <c r="P324">
        <v>50</v>
      </c>
      <c r="Q324" s="2">
        <v>43218</v>
      </c>
    </row>
    <row r="325" spans="1:17">
      <c r="A325">
        <v>324</v>
      </c>
      <c r="B325" t="s">
        <v>69</v>
      </c>
      <c r="C325" t="s">
        <v>77</v>
      </c>
      <c r="D325" t="s">
        <v>78</v>
      </c>
      <c r="E325" t="s">
        <v>83</v>
      </c>
      <c r="F325" t="s">
        <v>95</v>
      </c>
      <c r="G325" t="s">
        <v>88</v>
      </c>
      <c r="H325" t="b">
        <f t="shared" si="5"/>
        <v>0</v>
      </c>
      <c r="I325" t="s">
        <v>85</v>
      </c>
      <c r="J325">
        <v>55</v>
      </c>
      <c r="K325">
        <v>84040</v>
      </c>
      <c r="L325">
        <v>24</v>
      </c>
      <c r="M325">
        <v>16</v>
      </c>
      <c r="N325">
        <v>8</v>
      </c>
      <c r="O325">
        <v>9</v>
      </c>
      <c r="P325">
        <v>50</v>
      </c>
      <c r="Q325" s="2">
        <v>41215</v>
      </c>
    </row>
    <row r="326" spans="1:17">
      <c r="A326">
        <v>325</v>
      </c>
      <c r="B326" t="s">
        <v>76</v>
      </c>
      <c r="C326" t="s">
        <v>70</v>
      </c>
      <c r="D326" t="s">
        <v>78</v>
      </c>
      <c r="E326" t="s">
        <v>92</v>
      </c>
      <c r="F326" t="s">
        <v>73</v>
      </c>
      <c r="G326" t="s">
        <v>88</v>
      </c>
      <c r="H326" t="b">
        <f t="shared" si="5"/>
        <v>0</v>
      </c>
      <c r="I326" t="s">
        <v>75</v>
      </c>
      <c r="J326">
        <v>48</v>
      </c>
      <c r="K326">
        <v>105357</v>
      </c>
      <c r="L326">
        <v>18</v>
      </c>
      <c r="M326">
        <v>1</v>
      </c>
      <c r="N326">
        <v>14</v>
      </c>
      <c r="O326">
        <v>9</v>
      </c>
      <c r="P326">
        <v>36</v>
      </c>
      <c r="Q326" s="2">
        <v>39767</v>
      </c>
    </row>
    <row r="327" spans="1:17">
      <c r="A327">
        <v>326</v>
      </c>
      <c r="B327" t="s">
        <v>96</v>
      </c>
      <c r="C327" t="s">
        <v>86</v>
      </c>
      <c r="D327" t="s">
        <v>99</v>
      </c>
      <c r="E327" t="s">
        <v>92</v>
      </c>
      <c r="F327" t="s">
        <v>95</v>
      </c>
      <c r="G327" t="s">
        <v>74</v>
      </c>
      <c r="H327" t="b">
        <f t="shared" si="5"/>
        <v>1</v>
      </c>
      <c r="I327" t="s">
        <v>93</v>
      </c>
      <c r="J327">
        <v>62</v>
      </c>
      <c r="K327">
        <v>101368</v>
      </c>
      <c r="L327">
        <v>10</v>
      </c>
      <c r="M327">
        <v>11</v>
      </c>
      <c r="N327">
        <v>1</v>
      </c>
      <c r="O327">
        <v>6</v>
      </c>
      <c r="P327">
        <v>43</v>
      </c>
      <c r="Q327" s="2">
        <v>45503</v>
      </c>
    </row>
    <row r="328" spans="1:17">
      <c r="A328">
        <v>327</v>
      </c>
      <c r="B328" t="s">
        <v>103</v>
      </c>
      <c r="C328" t="s">
        <v>86</v>
      </c>
      <c r="D328" t="s">
        <v>71</v>
      </c>
      <c r="E328" t="s">
        <v>94</v>
      </c>
      <c r="F328" t="s">
        <v>95</v>
      </c>
      <c r="G328" t="s">
        <v>80</v>
      </c>
      <c r="H328" t="b">
        <f t="shared" si="5"/>
        <v>1</v>
      </c>
      <c r="I328" t="s">
        <v>98</v>
      </c>
      <c r="J328">
        <v>22</v>
      </c>
      <c r="K328">
        <v>108356</v>
      </c>
      <c r="L328">
        <v>8</v>
      </c>
      <c r="M328">
        <v>15</v>
      </c>
      <c r="N328">
        <v>1</v>
      </c>
      <c r="O328">
        <v>6</v>
      </c>
      <c r="P328">
        <v>42</v>
      </c>
      <c r="Q328" s="2">
        <v>36063</v>
      </c>
    </row>
    <row r="329" spans="1:17">
      <c r="A329">
        <v>328</v>
      </c>
      <c r="B329" t="s">
        <v>76</v>
      </c>
      <c r="C329" t="s">
        <v>70</v>
      </c>
      <c r="D329" t="s">
        <v>78</v>
      </c>
      <c r="E329" t="s">
        <v>72</v>
      </c>
      <c r="F329" t="s">
        <v>73</v>
      </c>
      <c r="G329" t="s">
        <v>88</v>
      </c>
      <c r="H329" t="b">
        <f t="shared" si="5"/>
        <v>0</v>
      </c>
      <c r="I329" t="s">
        <v>90</v>
      </c>
      <c r="J329">
        <v>29</v>
      </c>
      <c r="K329">
        <v>46211</v>
      </c>
      <c r="L329">
        <v>26</v>
      </c>
      <c r="M329">
        <v>12</v>
      </c>
      <c r="N329">
        <v>6</v>
      </c>
      <c r="O329">
        <v>9</v>
      </c>
      <c r="P329">
        <v>37</v>
      </c>
      <c r="Q329" s="2">
        <v>45206</v>
      </c>
    </row>
    <row r="330" spans="1:17">
      <c r="A330">
        <v>329</v>
      </c>
      <c r="B330" t="s">
        <v>76</v>
      </c>
      <c r="C330" t="s">
        <v>86</v>
      </c>
      <c r="D330" t="s">
        <v>91</v>
      </c>
      <c r="E330" t="s">
        <v>83</v>
      </c>
      <c r="F330" t="s">
        <v>87</v>
      </c>
      <c r="G330" t="s">
        <v>80</v>
      </c>
      <c r="H330" t="b">
        <f t="shared" si="5"/>
        <v>1</v>
      </c>
      <c r="I330" t="s">
        <v>81</v>
      </c>
      <c r="J330">
        <v>44</v>
      </c>
      <c r="K330">
        <v>35842</v>
      </c>
      <c r="L330">
        <v>29</v>
      </c>
      <c r="M330">
        <v>8</v>
      </c>
      <c r="N330">
        <v>10</v>
      </c>
      <c r="O330">
        <v>4</v>
      </c>
      <c r="P330">
        <v>33</v>
      </c>
      <c r="Q330" s="2">
        <v>39527</v>
      </c>
    </row>
    <row r="331" spans="1:17">
      <c r="A331">
        <v>330</v>
      </c>
      <c r="B331" t="s">
        <v>103</v>
      </c>
      <c r="C331" t="s">
        <v>77</v>
      </c>
      <c r="D331" t="s">
        <v>91</v>
      </c>
      <c r="E331" t="s">
        <v>94</v>
      </c>
      <c r="F331" t="s">
        <v>87</v>
      </c>
      <c r="G331" t="s">
        <v>88</v>
      </c>
      <c r="H331" t="b">
        <f t="shared" si="5"/>
        <v>0</v>
      </c>
      <c r="I331" t="s">
        <v>81</v>
      </c>
      <c r="J331">
        <v>59</v>
      </c>
      <c r="K331">
        <v>93115</v>
      </c>
      <c r="L331">
        <v>10</v>
      </c>
      <c r="M331">
        <v>6</v>
      </c>
      <c r="N331">
        <v>13</v>
      </c>
      <c r="O331">
        <v>6</v>
      </c>
      <c r="P331">
        <v>34</v>
      </c>
      <c r="Q331" s="2">
        <v>40944</v>
      </c>
    </row>
    <row r="332" spans="1:17">
      <c r="A332">
        <v>331</v>
      </c>
      <c r="B332" t="s">
        <v>96</v>
      </c>
      <c r="C332" t="s">
        <v>86</v>
      </c>
      <c r="D332" t="s">
        <v>71</v>
      </c>
      <c r="E332" t="s">
        <v>83</v>
      </c>
      <c r="F332" t="s">
        <v>100</v>
      </c>
      <c r="G332" t="s">
        <v>88</v>
      </c>
      <c r="H332" t="b">
        <f t="shared" si="5"/>
        <v>0</v>
      </c>
      <c r="I332" t="s">
        <v>85</v>
      </c>
      <c r="J332">
        <v>27</v>
      </c>
      <c r="K332">
        <v>96852</v>
      </c>
      <c r="L332">
        <v>17</v>
      </c>
      <c r="M332">
        <v>3</v>
      </c>
      <c r="N332">
        <v>1</v>
      </c>
      <c r="O332">
        <v>4</v>
      </c>
      <c r="P332">
        <v>34</v>
      </c>
      <c r="Q332" s="2">
        <v>43311</v>
      </c>
    </row>
    <row r="333" spans="1:17">
      <c r="A333">
        <v>332</v>
      </c>
      <c r="B333" t="s">
        <v>103</v>
      </c>
      <c r="C333" t="s">
        <v>77</v>
      </c>
      <c r="D333" t="s">
        <v>91</v>
      </c>
      <c r="E333" t="s">
        <v>92</v>
      </c>
      <c r="F333" t="s">
        <v>84</v>
      </c>
      <c r="G333" t="s">
        <v>88</v>
      </c>
      <c r="H333" t="b">
        <f t="shared" si="5"/>
        <v>0</v>
      </c>
      <c r="I333" t="s">
        <v>98</v>
      </c>
      <c r="J333">
        <v>43</v>
      </c>
      <c r="K333">
        <v>75968</v>
      </c>
      <c r="L333">
        <v>2</v>
      </c>
      <c r="M333">
        <v>13</v>
      </c>
      <c r="N333">
        <v>6</v>
      </c>
      <c r="O333">
        <v>1</v>
      </c>
      <c r="P333">
        <v>25</v>
      </c>
      <c r="Q333" s="2">
        <v>43380</v>
      </c>
    </row>
    <row r="334" spans="1:17">
      <c r="A334">
        <v>333</v>
      </c>
      <c r="B334" t="s">
        <v>101</v>
      </c>
      <c r="C334" t="s">
        <v>70</v>
      </c>
      <c r="D334" t="s">
        <v>91</v>
      </c>
      <c r="E334" t="s">
        <v>72</v>
      </c>
      <c r="F334" t="s">
        <v>100</v>
      </c>
      <c r="G334" t="s">
        <v>74</v>
      </c>
      <c r="H334" t="b">
        <f t="shared" si="5"/>
        <v>1</v>
      </c>
      <c r="I334" t="s">
        <v>85</v>
      </c>
      <c r="J334">
        <v>46</v>
      </c>
      <c r="K334">
        <v>47508</v>
      </c>
      <c r="L334">
        <v>6</v>
      </c>
      <c r="M334">
        <v>13</v>
      </c>
      <c r="N334">
        <v>1</v>
      </c>
      <c r="O334">
        <v>7</v>
      </c>
      <c r="P334">
        <v>46</v>
      </c>
      <c r="Q334" s="2">
        <v>35701</v>
      </c>
    </row>
    <row r="335" spans="1:17">
      <c r="A335">
        <v>334</v>
      </c>
      <c r="B335" t="s">
        <v>76</v>
      </c>
      <c r="C335" t="s">
        <v>86</v>
      </c>
      <c r="D335" t="s">
        <v>71</v>
      </c>
      <c r="E335" t="s">
        <v>83</v>
      </c>
      <c r="F335" t="s">
        <v>84</v>
      </c>
      <c r="G335" t="s">
        <v>74</v>
      </c>
      <c r="H335" t="b">
        <f t="shared" si="5"/>
        <v>1</v>
      </c>
      <c r="I335" t="s">
        <v>98</v>
      </c>
      <c r="J335">
        <v>39</v>
      </c>
      <c r="K335">
        <v>52005</v>
      </c>
      <c r="L335">
        <v>5</v>
      </c>
      <c r="M335">
        <v>2</v>
      </c>
      <c r="N335">
        <v>14</v>
      </c>
      <c r="O335">
        <v>6</v>
      </c>
      <c r="P335">
        <v>34</v>
      </c>
      <c r="Q335" s="2">
        <v>42543</v>
      </c>
    </row>
    <row r="336" spans="1:17">
      <c r="A336">
        <v>335</v>
      </c>
      <c r="B336" t="s">
        <v>82</v>
      </c>
      <c r="C336" t="s">
        <v>70</v>
      </c>
      <c r="D336" t="s">
        <v>78</v>
      </c>
      <c r="E336" t="s">
        <v>83</v>
      </c>
      <c r="F336" t="s">
        <v>95</v>
      </c>
      <c r="G336" t="s">
        <v>74</v>
      </c>
      <c r="H336" t="b">
        <f t="shared" si="5"/>
        <v>1</v>
      </c>
      <c r="I336" t="s">
        <v>75</v>
      </c>
      <c r="J336">
        <v>38</v>
      </c>
      <c r="K336">
        <v>84575</v>
      </c>
      <c r="L336">
        <v>28</v>
      </c>
      <c r="M336">
        <v>5</v>
      </c>
      <c r="N336">
        <v>13</v>
      </c>
      <c r="O336">
        <v>9</v>
      </c>
      <c r="P336">
        <v>55</v>
      </c>
      <c r="Q336" s="2">
        <v>37479</v>
      </c>
    </row>
    <row r="337" spans="1:17">
      <c r="A337">
        <v>336</v>
      </c>
      <c r="B337" t="s">
        <v>82</v>
      </c>
      <c r="C337" t="s">
        <v>86</v>
      </c>
      <c r="D337" t="s">
        <v>78</v>
      </c>
      <c r="E337" t="s">
        <v>92</v>
      </c>
      <c r="F337" t="s">
        <v>73</v>
      </c>
      <c r="G337" t="s">
        <v>80</v>
      </c>
      <c r="H337" t="b">
        <f t="shared" si="5"/>
        <v>1</v>
      </c>
      <c r="I337" t="s">
        <v>90</v>
      </c>
      <c r="J337">
        <v>33</v>
      </c>
      <c r="K337">
        <v>110742</v>
      </c>
      <c r="L337">
        <v>5</v>
      </c>
      <c r="M337">
        <v>17</v>
      </c>
      <c r="N337">
        <v>6</v>
      </c>
      <c r="O337">
        <v>7</v>
      </c>
      <c r="P337">
        <v>27</v>
      </c>
      <c r="Q337" s="2">
        <v>41263</v>
      </c>
    </row>
    <row r="338" spans="1:17">
      <c r="A338">
        <v>337</v>
      </c>
      <c r="B338" t="s">
        <v>89</v>
      </c>
      <c r="C338" t="s">
        <v>77</v>
      </c>
      <c r="D338" t="s">
        <v>91</v>
      </c>
      <c r="E338" t="s">
        <v>83</v>
      </c>
      <c r="F338" t="s">
        <v>95</v>
      </c>
      <c r="G338" t="s">
        <v>80</v>
      </c>
      <c r="H338" t="b">
        <f t="shared" si="5"/>
        <v>1</v>
      </c>
      <c r="I338" t="s">
        <v>81</v>
      </c>
      <c r="J338">
        <v>27</v>
      </c>
      <c r="K338">
        <v>48971</v>
      </c>
      <c r="L338">
        <v>18</v>
      </c>
      <c r="M338">
        <v>6</v>
      </c>
      <c r="N338">
        <v>3</v>
      </c>
      <c r="O338">
        <v>7</v>
      </c>
      <c r="P338">
        <v>34</v>
      </c>
      <c r="Q338" s="2">
        <v>36679</v>
      </c>
    </row>
    <row r="339" spans="1:17">
      <c r="A339">
        <v>338</v>
      </c>
      <c r="B339" t="s">
        <v>69</v>
      </c>
      <c r="C339" t="s">
        <v>70</v>
      </c>
      <c r="D339" t="s">
        <v>91</v>
      </c>
      <c r="E339" t="s">
        <v>83</v>
      </c>
      <c r="F339" t="s">
        <v>79</v>
      </c>
      <c r="G339" t="s">
        <v>74</v>
      </c>
      <c r="H339" t="b">
        <f t="shared" si="5"/>
        <v>1</v>
      </c>
      <c r="I339" t="s">
        <v>81</v>
      </c>
      <c r="J339">
        <v>47</v>
      </c>
      <c r="K339">
        <v>55599</v>
      </c>
      <c r="L339">
        <v>26</v>
      </c>
      <c r="M339">
        <v>2</v>
      </c>
      <c r="N339">
        <v>14</v>
      </c>
      <c r="O339">
        <v>2</v>
      </c>
      <c r="P339">
        <v>22</v>
      </c>
      <c r="Q339" s="2">
        <v>44754</v>
      </c>
    </row>
    <row r="340" spans="1:17">
      <c r="A340">
        <v>339</v>
      </c>
      <c r="B340" t="s">
        <v>103</v>
      </c>
      <c r="C340" t="s">
        <v>86</v>
      </c>
      <c r="D340" t="s">
        <v>78</v>
      </c>
      <c r="E340" t="s">
        <v>92</v>
      </c>
      <c r="F340" t="s">
        <v>87</v>
      </c>
      <c r="G340" t="s">
        <v>80</v>
      </c>
      <c r="H340" t="b">
        <f t="shared" si="5"/>
        <v>1</v>
      </c>
      <c r="I340" t="s">
        <v>75</v>
      </c>
      <c r="J340">
        <v>48</v>
      </c>
      <c r="K340">
        <v>117592</v>
      </c>
      <c r="L340">
        <v>20</v>
      </c>
      <c r="M340">
        <v>4</v>
      </c>
      <c r="N340">
        <v>14</v>
      </c>
      <c r="O340">
        <v>9</v>
      </c>
      <c r="P340">
        <v>32</v>
      </c>
      <c r="Q340" s="2">
        <v>37450</v>
      </c>
    </row>
    <row r="341" spans="1:17">
      <c r="A341">
        <v>340</v>
      </c>
      <c r="B341" t="s">
        <v>103</v>
      </c>
      <c r="C341" t="s">
        <v>77</v>
      </c>
      <c r="D341" t="s">
        <v>71</v>
      </c>
      <c r="E341" t="s">
        <v>94</v>
      </c>
      <c r="F341" t="s">
        <v>84</v>
      </c>
      <c r="G341" t="s">
        <v>88</v>
      </c>
      <c r="H341" t="b">
        <f t="shared" si="5"/>
        <v>0</v>
      </c>
      <c r="I341" t="s">
        <v>102</v>
      </c>
      <c r="J341">
        <v>29</v>
      </c>
      <c r="K341">
        <v>96914</v>
      </c>
      <c r="L341">
        <v>27</v>
      </c>
      <c r="M341">
        <v>11</v>
      </c>
      <c r="N341">
        <v>8</v>
      </c>
      <c r="O341">
        <v>9</v>
      </c>
      <c r="P341">
        <v>53</v>
      </c>
      <c r="Q341" s="2">
        <v>44468</v>
      </c>
    </row>
    <row r="342" spans="1:17">
      <c r="A342">
        <v>341</v>
      </c>
      <c r="B342" t="s">
        <v>89</v>
      </c>
      <c r="C342" t="s">
        <v>70</v>
      </c>
      <c r="D342" t="s">
        <v>91</v>
      </c>
      <c r="E342" t="s">
        <v>92</v>
      </c>
      <c r="F342" t="s">
        <v>100</v>
      </c>
      <c r="G342" t="s">
        <v>88</v>
      </c>
      <c r="H342" t="b">
        <f t="shared" si="5"/>
        <v>0</v>
      </c>
      <c r="I342" t="s">
        <v>90</v>
      </c>
      <c r="J342">
        <v>40</v>
      </c>
      <c r="K342">
        <v>97055</v>
      </c>
      <c r="L342">
        <v>12</v>
      </c>
      <c r="M342">
        <v>8</v>
      </c>
      <c r="N342">
        <v>13</v>
      </c>
      <c r="O342">
        <v>6</v>
      </c>
      <c r="P342">
        <v>43</v>
      </c>
      <c r="Q342" s="2">
        <v>42817</v>
      </c>
    </row>
    <row r="343" spans="1:17">
      <c r="A343">
        <v>342</v>
      </c>
      <c r="B343" t="s">
        <v>89</v>
      </c>
      <c r="C343" t="s">
        <v>70</v>
      </c>
      <c r="D343" t="s">
        <v>99</v>
      </c>
      <c r="E343" t="s">
        <v>94</v>
      </c>
      <c r="F343" t="s">
        <v>73</v>
      </c>
      <c r="G343" t="s">
        <v>88</v>
      </c>
      <c r="H343" t="b">
        <f t="shared" si="5"/>
        <v>0</v>
      </c>
      <c r="I343" t="s">
        <v>85</v>
      </c>
      <c r="J343">
        <v>63</v>
      </c>
      <c r="K343">
        <v>117697</v>
      </c>
      <c r="L343">
        <v>7</v>
      </c>
      <c r="M343">
        <v>12</v>
      </c>
      <c r="N343">
        <v>6</v>
      </c>
      <c r="O343">
        <v>3</v>
      </c>
      <c r="P343">
        <v>59</v>
      </c>
      <c r="Q343" s="2">
        <v>43753</v>
      </c>
    </row>
    <row r="344" spans="1:17">
      <c r="A344">
        <v>343</v>
      </c>
      <c r="B344" t="s">
        <v>89</v>
      </c>
      <c r="C344" t="s">
        <v>86</v>
      </c>
      <c r="D344" t="s">
        <v>71</v>
      </c>
      <c r="E344" t="s">
        <v>72</v>
      </c>
      <c r="F344" t="s">
        <v>84</v>
      </c>
      <c r="G344" t="s">
        <v>74</v>
      </c>
      <c r="H344" t="b">
        <f t="shared" si="5"/>
        <v>1</v>
      </c>
      <c r="I344" t="s">
        <v>75</v>
      </c>
      <c r="J344">
        <v>22</v>
      </c>
      <c r="K344">
        <v>35355</v>
      </c>
      <c r="L344">
        <v>3</v>
      </c>
      <c r="M344">
        <v>8</v>
      </c>
      <c r="N344">
        <v>13</v>
      </c>
      <c r="O344">
        <v>1</v>
      </c>
      <c r="P344">
        <v>51</v>
      </c>
      <c r="Q344" s="2">
        <v>42961</v>
      </c>
    </row>
    <row r="345" spans="1:17">
      <c r="A345">
        <v>344</v>
      </c>
      <c r="B345" t="s">
        <v>76</v>
      </c>
      <c r="C345" t="s">
        <v>86</v>
      </c>
      <c r="D345" t="s">
        <v>91</v>
      </c>
      <c r="E345" t="s">
        <v>94</v>
      </c>
      <c r="F345" t="s">
        <v>100</v>
      </c>
      <c r="G345" t="s">
        <v>80</v>
      </c>
      <c r="H345" t="b">
        <f t="shared" si="5"/>
        <v>1</v>
      </c>
      <c r="I345" t="s">
        <v>85</v>
      </c>
      <c r="J345">
        <v>50</v>
      </c>
      <c r="K345">
        <v>84120</v>
      </c>
      <c r="L345">
        <v>10</v>
      </c>
      <c r="M345">
        <v>11</v>
      </c>
      <c r="N345">
        <v>11</v>
      </c>
      <c r="O345">
        <v>4</v>
      </c>
      <c r="P345">
        <v>51</v>
      </c>
      <c r="Q345" s="2">
        <v>40390</v>
      </c>
    </row>
    <row r="346" spans="1:17">
      <c r="A346">
        <v>345</v>
      </c>
      <c r="B346" t="s">
        <v>101</v>
      </c>
      <c r="C346" t="s">
        <v>86</v>
      </c>
      <c r="D346" t="s">
        <v>91</v>
      </c>
      <c r="E346" t="s">
        <v>94</v>
      </c>
      <c r="F346" t="s">
        <v>87</v>
      </c>
      <c r="G346" t="s">
        <v>74</v>
      </c>
      <c r="H346" t="b">
        <f t="shared" si="5"/>
        <v>1</v>
      </c>
      <c r="I346" t="s">
        <v>93</v>
      </c>
      <c r="J346">
        <v>56</v>
      </c>
      <c r="K346">
        <v>104619</v>
      </c>
      <c r="L346">
        <v>34</v>
      </c>
      <c r="M346">
        <v>8</v>
      </c>
      <c r="N346">
        <v>13</v>
      </c>
      <c r="O346">
        <v>3</v>
      </c>
      <c r="P346">
        <v>49</v>
      </c>
      <c r="Q346" s="2">
        <v>43731</v>
      </c>
    </row>
    <row r="347" spans="1:17">
      <c r="A347">
        <v>346</v>
      </c>
      <c r="B347" t="s">
        <v>103</v>
      </c>
      <c r="C347" t="s">
        <v>77</v>
      </c>
      <c r="D347" t="s">
        <v>99</v>
      </c>
      <c r="E347" t="s">
        <v>72</v>
      </c>
      <c r="F347" t="s">
        <v>95</v>
      </c>
      <c r="G347" t="s">
        <v>80</v>
      </c>
      <c r="H347" t="b">
        <f t="shared" si="5"/>
        <v>1</v>
      </c>
      <c r="I347" t="s">
        <v>81</v>
      </c>
      <c r="J347">
        <v>61</v>
      </c>
      <c r="K347">
        <v>68342</v>
      </c>
      <c r="L347">
        <v>25</v>
      </c>
      <c r="M347">
        <v>8</v>
      </c>
      <c r="N347">
        <v>1</v>
      </c>
      <c r="O347">
        <v>1</v>
      </c>
      <c r="P347">
        <v>32</v>
      </c>
      <c r="Q347" s="2">
        <v>41432</v>
      </c>
    </row>
    <row r="348" spans="1:17">
      <c r="A348">
        <v>347</v>
      </c>
      <c r="B348" t="s">
        <v>76</v>
      </c>
      <c r="C348" t="s">
        <v>86</v>
      </c>
      <c r="D348" t="s">
        <v>99</v>
      </c>
      <c r="E348" t="s">
        <v>94</v>
      </c>
      <c r="F348" t="s">
        <v>87</v>
      </c>
      <c r="G348" t="s">
        <v>88</v>
      </c>
      <c r="H348" t="b">
        <f t="shared" si="5"/>
        <v>0</v>
      </c>
      <c r="I348" t="s">
        <v>85</v>
      </c>
      <c r="J348">
        <v>35</v>
      </c>
      <c r="K348">
        <v>115992</v>
      </c>
      <c r="L348">
        <v>35</v>
      </c>
      <c r="M348">
        <v>17</v>
      </c>
      <c r="N348">
        <v>5</v>
      </c>
      <c r="O348">
        <v>3</v>
      </c>
      <c r="P348">
        <v>20</v>
      </c>
      <c r="Q348" s="2">
        <v>40559</v>
      </c>
    </row>
    <row r="349" spans="1:17">
      <c r="A349">
        <v>348</v>
      </c>
      <c r="B349" t="s">
        <v>89</v>
      </c>
      <c r="C349" t="s">
        <v>70</v>
      </c>
      <c r="D349" t="s">
        <v>78</v>
      </c>
      <c r="E349" t="s">
        <v>92</v>
      </c>
      <c r="F349" t="s">
        <v>97</v>
      </c>
      <c r="G349" t="s">
        <v>74</v>
      </c>
      <c r="H349" t="b">
        <f t="shared" si="5"/>
        <v>1</v>
      </c>
      <c r="I349" t="s">
        <v>98</v>
      </c>
      <c r="J349">
        <v>56</v>
      </c>
      <c r="K349">
        <v>108860</v>
      </c>
      <c r="L349">
        <v>16</v>
      </c>
      <c r="M349">
        <v>16</v>
      </c>
      <c r="N349">
        <v>8</v>
      </c>
      <c r="O349">
        <v>4</v>
      </c>
      <c r="P349">
        <v>53</v>
      </c>
      <c r="Q349" s="2">
        <v>45459</v>
      </c>
    </row>
    <row r="350" spans="1:17">
      <c r="A350">
        <v>349</v>
      </c>
      <c r="B350" t="s">
        <v>103</v>
      </c>
      <c r="C350" t="s">
        <v>70</v>
      </c>
      <c r="D350" t="s">
        <v>71</v>
      </c>
      <c r="E350" t="s">
        <v>94</v>
      </c>
      <c r="F350" t="s">
        <v>79</v>
      </c>
      <c r="G350" t="s">
        <v>80</v>
      </c>
      <c r="H350" t="b">
        <f t="shared" si="5"/>
        <v>1</v>
      </c>
      <c r="I350" t="s">
        <v>85</v>
      </c>
      <c r="J350">
        <v>41</v>
      </c>
      <c r="K350">
        <v>32257</v>
      </c>
      <c r="L350">
        <v>2</v>
      </c>
      <c r="M350">
        <v>14</v>
      </c>
      <c r="N350">
        <v>3</v>
      </c>
      <c r="O350">
        <v>8</v>
      </c>
      <c r="P350">
        <v>34</v>
      </c>
      <c r="Q350" s="2">
        <v>41487</v>
      </c>
    </row>
    <row r="351" spans="1:17">
      <c r="A351">
        <v>350</v>
      </c>
      <c r="B351" t="s">
        <v>76</v>
      </c>
      <c r="C351" t="s">
        <v>86</v>
      </c>
      <c r="D351" t="s">
        <v>71</v>
      </c>
      <c r="E351" t="s">
        <v>72</v>
      </c>
      <c r="F351" t="s">
        <v>97</v>
      </c>
      <c r="G351" t="s">
        <v>80</v>
      </c>
      <c r="H351" t="b">
        <f t="shared" si="5"/>
        <v>1</v>
      </c>
      <c r="I351" t="s">
        <v>93</v>
      </c>
      <c r="J351">
        <v>34</v>
      </c>
      <c r="K351">
        <v>57364</v>
      </c>
      <c r="L351">
        <v>24</v>
      </c>
      <c r="M351">
        <v>11</v>
      </c>
      <c r="N351">
        <v>12</v>
      </c>
      <c r="O351">
        <v>9</v>
      </c>
      <c r="P351">
        <v>33</v>
      </c>
      <c r="Q351" s="2">
        <v>41566</v>
      </c>
    </row>
    <row r="352" spans="1:17">
      <c r="A352">
        <v>351</v>
      </c>
      <c r="B352" t="s">
        <v>101</v>
      </c>
      <c r="C352" t="s">
        <v>86</v>
      </c>
      <c r="D352" t="s">
        <v>78</v>
      </c>
      <c r="E352" t="s">
        <v>92</v>
      </c>
      <c r="F352" t="s">
        <v>73</v>
      </c>
      <c r="G352" t="s">
        <v>88</v>
      </c>
      <c r="H352" t="b">
        <f t="shared" si="5"/>
        <v>0</v>
      </c>
      <c r="I352" t="s">
        <v>90</v>
      </c>
      <c r="J352">
        <v>59</v>
      </c>
      <c r="K352">
        <v>54972</v>
      </c>
      <c r="L352">
        <v>10</v>
      </c>
      <c r="M352">
        <v>7</v>
      </c>
      <c r="N352">
        <v>6</v>
      </c>
      <c r="O352">
        <v>3</v>
      </c>
      <c r="P352">
        <v>48</v>
      </c>
      <c r="Q352" s="2">
        <v>42088</v>
      </c>
    </row>
    <row r="353" spans="1:17">
      <c r="A353">
        <v>352</v>
      </c>
      <c r="B353" t="s">
        <v>76</v>
      </c>
      <c r="C353" t="s">
        <v>70</v>
      </c>
      <c r="D353" t="s">
        <v>71</v>
      </c>
      <c r="E353" t="s">
        <v>72</v>
      </c>
      <c r="F353" t="s">
        <v>84</v>
      </c>
      <c r="G353" t="s">
        <v>74</v>
      </c>
      <c r="H353" t="b">
        <f t="shared" si="5"/>
        <v>1</v>
      </c>
      <c r="I353" t="s">
        <v>81</v>
      </c>
      <c r="J353">
        <v>29</v>
      </c>
      <c r="K353">
        <v>56654</v>
      </c>
      <c r="L353">
        <v>38</v>
      </c>
      <c r="M353">
        <v>16</v>
      </c>
      <c r="N353">
        <v>5</v>
      </c>
      <c r="O353">
        <v>6</v>
      </c>
      <c r="P353">
        <v>53</v>
      </c>
      <c r="Q353" s="2">
        <v>35187</v>
      </c>
    </row>
    <row r="354" spans="1:17">
      <c r="A354">
        <v>353</v>
      </c>
      <c r="B354" t="s">
        <v>101</v>
      </c>
      <c r="C354" t="s">
        <v>77</v>
      </c>
      <c r="D354" t="s">
        <v>71</v>
      </c>
      <c r="E354" t="s">
        <v>72</v>
      </c>
      <c r="F354" t="s">
        <v>73</v>
      </c>
      <c r="G354" t="s">
        <v>74</v>
      </c>
      <c r="H354" t="b">
        <f t="shared" si="5"/>
        <v>1</v>
      </c>
      <c r="I354" t="s">
        <v>75</v>
      </c>
      <c r="J354">
        <v>64</v>
      </c>
      <c r="K354">
        <v>110769</v>
      </c>
      <c r="L354">
        <v>22</v>
      </c>
      <c r="M354">
        <v>13</v>
      </c>
      <c r="N354">
        <v>6</v>
      </c>
      <c r="O354">
        <v>5</v>
      </c>
      <c r="P354">
        <v>37</v>
      </c>
      <c r="Q354" s="2">
        <v>38722</v>
      </c>
    </row>
    <row r="355" spans="1:17">
      <c r="A355">
        <v>354</v>
      </c>
      <c r="B355" t="s">
        <v>89</v>
      </c>
      <c r="C355" t="s">
        <v>86</v>
      </c>
      <c r="D355" t="s">
        <v>71</v>
      </c>
      <c r="E355" t="s">
        <v>83</v>
      </c>
      <c r="F355" t="s">
        <v>95</v>
      </c>
      <c r="G355" t="s">
        <v>74</v>
      </c>
      <c r="H355" t="b">
        <f t="shared" si="5"/>
        <v>1</v>
      </c>
      <c r="I355" t="s">
        <v>93</v>
      </c>
      <c r="J355">
        <v>41</v>
      </c>
      <c r="K355">
        <v>111423</v>
      </c>
      <c r="L355">
        <v>26</v>
      </c>
      <c r="M355">
        <v>15</v>
      </c>
      <c r="N355">
        <v>10</v>
      </c>
      <c r="O355">
        <v>6</v>
      </c>
      <c r="P355">
        <v>26</v>
      </c>
      <c r="Q355" s="2">
        <v>40434</v>
      </c>
    </row>
    <row r="356" spans="1:17">
      <c r="A356">
        <v>355</v>
      </c>
      <c r="B356" t="s">
        <v>101</v>
      </c>
      <c r="C356" t="s">
        <v>86</v>
      </c>
      <c r="D356" t="s">
        <v>71</v>
      </c>
      <c r="E356" t="s">
        <v>83</v>
      </c>
      <c r="F356" t="s">
        <v>100</v>
      </c>
      <c r="G356" t="s">
        <v>88</v>
      </c>
      <c r="H356" t="b">
        <f t="shared" si="5"/>
        <v>0</v>
      </c>
      <c r="I356" t="s">
        <v>81</v>
      </c>
      <c r="J356">
        <v>54</v>
      </c>
      <c r="K356">
        <v>59320</v>
      </c>
      <c r="L356">
        <v>39</v>
      </c>
      <c r="M356">
        <v>16</v>
      </c>
      <c r="N356">
        <v>1</v>
      </c>
      <c r="O356">
        <v>4</v>
      </c>
      <c r="P356">
        <v>48</v>
      </c>
      <c r="Q356" s="2">
        <v>41115</v>
      </c>
    </row>
    <row r="357" spans="1:17">
      <c r="A357">
        <v>356</v>
      </c>
      <c r="B357" t="s">
        <v>103</v>
      </c>
      <c r="C357" t="s">
        <v>70</v>
      </c>
      <c r="D357" t="s">
        <v>71</v>
      </c>
      <c r="E357" t="s">
        <v>72</v>
      </c>
      <c r="F357" t="s">
        <v>87</v>
      </c>
      <c r="G357" t="s">
        <v>74</v>
      </c>
      <c r="H357" t="b">
        <f t="shared" si="5"/>
        <v>1</v>
      </c>
      <c r="I357" t="s">
        <v>85</v>
      </c>
      <c r="J357">
        <v>47</v>
      </c>
      <c r="K357">
        <v>50808</v>
      </c>
      <c r="L357">
        <v>27</v>
      </c>
      <c r="M357">
        <v>9</v>
      </c>
      <c r="N357">
        <v>7</v>
      </c>
      <c r="O357">
        <v>6</v>
      </c>
      <c r="P357">
        <v>50</v>
      </c>
      <c r="Q357" s="2">
        <v>42393</v>
      </c>
    </row>
    <row r="358" spans="1:17">
      <c r="A358">
        <v>357</v>
      </c>
      <c r="B358" t="s">
        <v>89</v>
      </c>
      <c r="C358" t="s">
        <v>86</v>
      </c>
      <c r="D358" t="s">
        <v>99</v>
      </c>
      <c r="E358" t="s">
        <v>72</v>
      </c>
      <c r="F358" t="s">
        <v>97</v>
      </c>
      <c r="G358" t="s">
        <v>88</v>
      </c>
      <c r="H358" t="b">
        <f t="shared" si="5"/>
        <v>0</v>
      </c>
      <c r="I358" t="s">
        <v>90</v>
      </c>
      <c r="J358">
        <v>60</v>
      </c>
      <c r="K358">
        <v>82389</v>
      </c>
      <c r="L358">
        <v>29</v>
      </c>
      <c r="M358">
        <v>3</v>
      </c>
      <c r="N358">
        <v>9</v>
      </c>
      <c r="O358">
        <v>7</v>
      </c>
      <c r="P358">
        <v>44</v>
      </c>
      <c r="Q358" s="2">
        <v>44443</v>
      </c>
    </row>
    <row r="359" spans="1:17">
      <c r="A359">
        <v>358</v>
      </c>
      <c r="B359" t="s">
        <v>103</v>
      </c>
      <c r="C359" t="s">
        <v>77</v>
      </c>
      <c r="D359" t="s">
        <v>71</v>
      </c>
      <c r="E359" t="s">
        <v>72</v>
      </c>
      <c r="F359" t="s">
        <v>97</v>
      </c>
      <c r="G359" t="s">
        <v>88</v>
      </c>
      <c r="H359" t="b">
        <f t="shared" si="5"/>
        <v>0</v>
      </c>
      <c r="I359" t="s">
        <v>102</v>
      </c>
      <c r="J359">
        <v>42</v>
      </c>
      <c r="K359">
        <v>64773</v>
      </c>
      <c r="L359">
        <v>38</v>
      </c>
      <c r="M359">
        <v>19</v>
      </c>
      <c r="N359">
        <v>2</v>
      </c>
      <c r="O359">
        <v>9</v>
      </c>
      <c r="P359">
        <v>57</v>
      </c>
      <c r="Q359" s="2">
        <v>38260</v>
      </c>
    </row>
    <row r="360" spans="1:17">
      <c r="A360">
        <v>359</v>
      </c>
      <c r="B360" t="s">
        <v>82</v>
      </c>
      <c r="C360" t="s">
        <v>70</v>
      </c>
      <c r="D360" t="s">
        <v>99</v>
      </c>
      <c r="E360" t="s">
        <v>83</v>
      </c>
      <c r="F360" t="s">
        <v>95</v>
      </c>
      <c r="G360" t="s">
        <v>88</v>
      </c>
      <c r="H360" t="b">
        <f t="shared" si="5"/>
        <v>0</v>
      </c>
      <c r="I360" t="s">
        <v>90</v>
      </c>
      <c r="J360">
        <v>63</v>
      </c>
      <c r="K360">
        <v>81168</v>
      </c>
      <c r="L360">
        <v>20</v>
      </c>
      <c r="M360">
        <v>5</v>
      </c>
      <c r="N360">
        <v>10</v>
      </c>
      <c r="O360">
        <v>7</v>
      </c>
      <c r="P360">
        <v>33</v>
      </c>
      <c r="Q360" s="2">
        <v>40242</v>
      </c>
    </row>
    <row r="361" spans="1:17">
      <c r="A361">
        <v>360</v>
      </c>
      <c r="B361" t="s">
        <v>96</v>
      </c>
      <c r="C361" t="s">
        <v>86</v>
      </c>
      <c r="D361" t="s">
        <v>71</v>
      </c>
      <c r="E361" t="s">
        <v>83</v>
      </c>
      <c r="F361" t="s">
        <v>97</v>
      </c>
      <c r="G361" t="s">
        <v>80</v>
      </c>
      <c r="H361" t="b">
        <f t="shared" si="5"/>
        <v>1</v>
      </c>
      <c r="I361" t="s">
        <v>102</v>
      </c>
      <c r="J361">
        <v>64</v>
      </c>
      <c r="K361">
        <v>57747</v>
      </c>
      <c r="L361">
        <v>27</v>
      </c>
      <c r="M361">
        <v>10</v>
      </c>
      <c r="N361">
        <v>5</v>
      </c>
      <c r="O361">
        <v>6</v>
      </c>
      <c r="P361">
        <v>27</v>
      </c>
      <c r="Q361" s="2">
        <v>42105</v>
      </c>
    </row>
    <row r="362" spans="1:17">
      <c r="A362">
        <v>361</v>
      </c>
      <c r="B362" t="s">
        <v>101</v>
      </c>
      <c r="C362" t="s">
        <v>70</v>
      </c>
      <c r="D362" t="s">
        <v>78</v>
      </c>
      <c r="E362" t="s">
        <v>94</v>
      </c>
      <c r="F362" t="s">
        <v>95</v>
      </c>
      <c r="G362" t="s">
        <v>74</v>
      </c>
      <c r="H362" t="b">
        <f t="shared" si="5"/>
        <v>1</v>
      </c>
      <c r="I362" t="s">
        <v>98</v>
      </c>
      <c r="J362">
        <v>62</v>
      </c>
      <c r="K362">
        <v>106396</v>
      </c>
      <c r="L362">
        <v>20</v>
      </c>
      <c r="M362">
        <v>17</v>
      </c>
      <c r="N362">
        <v>10</v>
      </c>
      <c r="O362">
        <v>1</v>
      </c>
      <c r="P362">
        <v>46</v>
      </c>
      <c r="Q362" s="2">
        <v>44074</v>
      </c>
    </row>
    <row r="363" spans="1:17">
      <c r="A363">
        <v>362</v>
      </c>
      <c r="B363" t="s">
        <v>96</v>
      </c>
      <c r="C363" t="s">
        <v>86</v>
      </c>
      <c r="D363" t="s">
        <v>91</v>
      </c>
      <c r="E363" t="s">
        <v>94</v>
      </c>
      <c r="F363" t="s">
        <v>73</v>
      </c>
      <c r="G363" t="s">
        <v>74</v>
      </c>
      <c r="H363" t="b">
        <f t="shared" si="5"/>
        <v>1</v>
      </c>
      <c r="I363" t="s">
        <v>90</v>
      </c>
      <c r="J363">
        <v>30</v>
      </c>
      <c r="K363">
        <v>113692</v>
      </c>
      <c r="L363">
        <v>19</v>
      </c>
      <c r="M363">
        <v>15</v>
      </c>
      <c r="N363">
        <v>4</v>
      </c>
      <c r="O363">
        <v>2</v>
      </c>
      <c r="P363">
        <v>21</v>
      </c>
      <c r="Q363" s="2">
        <v>35719</v>
      </c>
    </row>
    <row r="364" spans="1:17">
      <c r="A364">
        <v>363</v>
      </c>
      <c r="B364" t="s">
        <v>96</v>
      </c>
      <c r="C364" t="s">
        <v>86</v>
      </c>
      <c r="D364" t="s">
        <v>99</v>
      </c>
      <c r="E364" t="s">
        <v>72</v>
      </c>
      <c r="F364" t="s">
        <v>87</v>
      </c>
      <c r="G364" t="s">
        <v>88</v>
      </c>
      <c r="H364" t="b">
        <f t="shared" si="5"/>
        <v>0</v>
      </c>
      <c r="I364" t="s">
        <v>81</v>
      </c>
      <c r="J364">
        <v>45</v>
      </c>
      <c r="K364">
        <v>87505</v>
      </c>
      <c r="L364">
        <v>20</v>
      </c>
      <c r="M364">
        <v>8</v>
      </c>
      <c r="N364">
        <v>6</v>
      </c>
      <c r="O364">
        <v>1</v>
      </c>
      <c r="P364">
        <v>36</v>
      </c>
      <c r="Q364" s="2">
        <v>38056</v>
      </c>
    </row>
    <row r="365" spans="1:17">
      <c r="A365">
        <v>364</v>
      </c>
      <c r="B365" t="s">
        <v>101</v>
      </c>
      <c r="C365" t="s">
        <v>86</v>
      </c>
      <c r="D365" t="s">
        <v>71</v>
      </c>
      <c r="E365" t="s">
        <v>92</v>
      </c>
      <c r="F365" t="s">
        <v>84</v>
      </c>
      <c r="G365" t="s">
        <v>88</v>
      </c>
      <c r="H365" t="b">
        <f t="shared" si="5"/>
        <v>0</v>
      </c>
      <c r="I365" t="s">
        <v>102</v>
      </c>
      <c r="J365">
        <v>58</v>
      </c>
      <c r="K365">
        <v>115896</v>
      </c>
      <c r="L365">
        <v>35</v>
      </c>
      <c r="M365">
        <v>15</v>
      </c>
      <c r="N365">
        <v>6</v>
      </c>
      <c r="O365">
        <v>9</v>
      </c>
      <c r="P365">
        <v>56</v>
      </c>
      <c r="Q365" s="2">
        <v>43347</v>
      </c>
    </row>
    <row r="366" spans="1:17">
      <c r="A366">
        <v>365</v>
      </c>
      <c r="B366" t="s">
        <v>89</v>
      </c>
      <c r="C366" t="s">
        <v>77</v>
      </c>
      <c r="D366" t="s">
        <v>78</v>
      </c>
      <c r="E366" t="s">
        <v>92</v>
      </c>
      <c r="F366" t="s">
        <v>100</v>
      </c>
      <c r="G366" t="s">
        <v>74</v>
      </c>
      <c r="H366" t="b">
        <f t="shared" si="5"/>
        <v>1</v>
      </c>
      <c r="I366" t="s">
        <v>75</v>
      </c>
      <c r="J366">
        <v>62</v>
      </c>
      <c r="K366">
        <v>48135</v>
      </c>
      <c r="L366">
        <v>2</v>
      </c>
      <c r="M366">
        <v>14</v>
      </c>
      <c r="N366">
        <v>11</v>
      </c>
      <c r="O366">
        <v>9</v>
      </c>
      <c r="P366">
        <v>33</v>
      </c>
      <c r="Q366" s="2">
        <v>44517</v>
      </c>
    </row>
    <row r="367" spans="1:17">
      <c r="A367">
        <v>366</v>
      </c>
      <c r="B367" t="s">
        <v>82</v>
      </c>
      <c r="C367" t="s">
        <v>77</v>
      </c>
      <c r="D367" t="s">
        <v>91</v>
      </c>
      <c r="E367" t="s">
        <v>83</v>
      </c>
      <c r="F367" t="s">
        <v>84</v>
      </c>
      <c r="G367" t="s">
        <v>88</v>
      </c>
      <c r="H367" t="b">
        <f t="shared" si="5"/>
        <v>0</v>
      </c>
      <c r="I367" t="s">
        <v>81</v>
      </c>
      <c r="J367">
        <v>38</v>
      </c>
      <c r="K367">
        <v>77377</v>
      </c>
      <c r="L367">
        <v>30</v>
      </c>
      <c r="M367">
        <v>7</v>
      </c>
      <c r="N367">
        <v>2</v>
      </c>
      <c r="O367">
        <v>7</v>
      </c>
      <c r="P367">
        <v>44</v>
      </c>
      <c r="Q367" s="2">
        <v>42408</v>
      </c>
    </row>
    <row r="368" spans="1:17">
      <c r="A368">
        <v>367</v>
      </c>
      <c r="B368" t="s">
        <v>103</v>
      </c>
      <c r="C368" t="s">
        <v>70</v>
      </c>
      <c r="D368" t="s">
        <v>99</v>
      </c>
      <c r="E368" t="s">
        <v>83</v>
      </c>
      <c r="F368" t="s">
        <v>73</v>
      </c>
      <c r="G368" t="s">
        <v>74</v>
      </c>
      <c r="H368" t="b">
        <f t="shared" si="5"/>
        <v>1</v>
      </c>
      <c r="I368" t="s">
        <v>75</v>
      </c>
      <c r="J368">
        <v>45</v>
      </c>
      <c r="K368">
        <v>53554</v>
      </c>
      <c r="L368">
        <v>34</v>
      </c>
      <c r="M368">
        <v>12</v>
      </c>
      <c r="N368">
        <v>2</v>
      </c>
      <c r="O368">
        <v>2</v>
      </c>
      <c r="P368">
        <v>49</v>
      </c>
      <c r="Q368" s="2">
        <v>45271</v>
      </c>
    </row>
    <row r="369" spans="1:17">
      <c r="A369">
        <v>368</v>
      </c>
      <c r="B369" t="s">
        <v>76</v>
      </c>
      <c r="C369" t="s">
        <v>86</v>
      </c>
      <c r="D369" t="s">
        <v>91</v>
      </c>
      <c r="E369" t="s">
        <v>83</v>
      </c>
      <c r="F369" t="s">
        <v>100</v>
      </c>
      <c r="G369" t="s">
        <v>80</v>
      </c>
      <c r="H369" t="b">
        <f t="shared" si="5"/>
        <v>1</v>
      </c>
      <c r="I369" t="s">
        <v>90</v>
      </c>
      <c r="J369">
        <v>42</v>
      </c>
      <c r="K369">
        <v>92491</v>
      </c>
      <c r="L369">
        <v>22</v>
      </c>
      <c r="M369">
        <v>17</v>
      </c>
      <c r="N369">
        <v>4</v>
      </c>
      <c r="O369">
        <v>6</v>
      </c>
      <c r="P369">
        <v>48</v>
      </c>
      <c r="Q369" s="2">
        <v>40856</v>
      </c>
    </row>
    <row r="370" spans="1:17">
      <c r="A370">
        <v>369</v>
      </c>
      <c r="B370" t="s">
        <v>103</v>
      </c>
      <c r="C370" t="s">
        <v>86</v>
      </c>
      <c r="D370" t="s">
        <v>78</v>
      </c>
      <c r="E370" t="s">
        <v>72</v>
      </c>
      <c r="F370" t="s">
        <v>97</v>
      </c>
      <c r="G370" t="s">
        <v>88</v>
      </c>
      <c r="H370" t="b">
        <f t="shared" si="5"/>
        <v>0</v>
      </c>
      <c r="I370" t="s">
        <v>75</v>
      </c>
      <c r="J370">
        <v>60</v>
      </c>
      <c r="K370">
        <v>85621</v>
      </c>
      <c r="L370">
        <v>3</v>
      </c>
      <c r="M370">
        <v>17</v>
      </c>
      <c r="N370">
        <v>1</v>
      </c>
      <c r="O370">
        <v>4</v>
      </c>
      <c r="P370">
        <v>39</v>
      </c>
      <c r="Q370" s="2">
        <v>35647</v>
      </c>
    </row>
    <row r="371" spans="1:17">
      <c r="A371">
        <v>370</v>
      </c>
      <c r="B371" t="s">
        <v>76</v>
      </c>
      <c r="C371" t="s">
        <v>77</v>
      </c>
      <c r="D371" t="s">
        <v>99</v>
      </c>
      <c r="E371" t="s">
        <v>92</v>
      </c>
      <c r="F371" t="s">
        <v>79</v>
      </c>
      <c r="G371" t="s">
        <v>74</v>
      </c>
      <c r="H371" t="b">
        <f t="shared" si="5"/>
        <v>1</v>
      </c>
      <c r="I371" t="s">
        <v>102</v>
      </c>
      <c r="J371">
        <v>62</v>
      </c>
      <c r="K371">
        <v>88283</v>
      </c>
      <c r="L371">
        <v>6</v>
      </c>
      <c r="M371">
        <v>10</v>
      </c>
      <c r="N371">
        <v>9</v>
      </c>
      <c r="O371">
        <v>1</v>
      </c>
      <c r="P371">
        <v>40</v>
      </c>
      <c r="Q371" s="2">
        <v>42804</v>
      </c>
    </row>
    <row r="372" spans="1:17">
      <c r="A372">
        <v>371</v>
      </c>
      <c r="B372" t="s">
        <v>103</v>
      </c>
      <c r="C372" t="s">
        <v>86</v>
      </c>
      <c r="D372" t="s">
        <v>91</v>
      </c>
      <c r="E372" t="s">
        <v>94</v>
      </c>
      <c r="F372" t="s">
        <v>73</v>
      </c>
      <c r="G372" t="s">
        <v>88</v>
      </c>
      <c r="H372" t="b">
        <f t="shared" si="5"/>
        <v>0</v>
      </c>
      <c r="I372" t="s">
        <v>81</v>
      </c>
      <c r="J372">
        <v>60</v>
      </c>
      <c r="K372">
        <v>115140</v>
      </c>
      <c r="L372">
        <v>15</v>
      </c>
      <c r="M372">
        <v>19</v>
      </c>
      <c r="N372">
        <v>14</v>
      </c>
      <c r="O372">
        <v>1</v>
      </c>
      <c r="P372">
        <v>41</v>
      </c>
      <c r="Q372" s="2">
        <v>36326</v>
      </c>
    </row>
    <row r="373" spans="1:17">
      <c r="A373">
        <v>372</v>
      </c>
      <c r="B373" t="s">
        <v>101</v>
      </c>
      <c r="C373" t="s">
        <v>77</v>
      </c>
      <c r="D373" t="s">
        <v>71</v>
      </c>
      <c r="E373" t="s">
        <v>72</v>
      </c>
      <c r="F373" t="s">
        <v>73</v>
      </c>
      <c r="G373" t="s">
        <v>74</v>
      </c>
      <c r="H373" t="b">
        <f t="shared" si="5"/>
        <v>1</v>
      </c>
      <c r="I373" t="s">
        <v>85</v>
      </c>
      <c r="J373">
        <v>34</v>
      </c>
      <c r="K373">
        <v>46923</v>
      </c>
      <c r="L373">
        <v>27</v>
      </c>
      <c r="M373">
        <v>14</v>
      </c>
      <c r="N373">
        <v>14</v>
      </c>
      <c r="O373">
        <v>5</v>
      </c>
      <c r="P373">
        <v>54</v>
      </c>
      <c r="Q373" s="2">
        <v>35103</v>
      </c>
    </row>
    <row r="374" spans="1:17">
      <c r="A374">
        <v>373</v>
      </c>
      <c r="B374" t="s">
        <v>82</v>
      </c>
      <c r="C374" t="s">
        <v>86</v>
      </c>
      <c r="D374" t="s">
        <v>99</v>
      </c>
      <c r="E374" t="s">
        <v>94</v>
      </c>
      <c r="F374" t="s">
        <v>87</v>
      </c>
      <c r="G374" t="s">
        <v>74</v>
      </c>
      <c r="H374" t="b">
        <f t="shared" si="5"/>
        <v>1</v>
      </c>
      <c r="I374" t="s">
        <v>93</v>
      </c>
      <c r="J374">
        <v>32</v>
      </c>
      <c r="K374">
        <v>77591</v>
      </c>
      <c r="L374">
        <v>10</v>
      </c>
      <c r="M374">
        <v>11</v>
      </c>
      <c r="N374">
        <v>13</v>
      </c>
      <c r="O374">
        <v>2</v>
      </c>
      <c r="P374">
        <v>56</v>
      </c>
      <c r="Q374" s="2">
        <v>41859</v>
      </c>
    </row>
    <row r="375" spans="1:17">
      <c r="A375">
        <v>374</v>
      </c>
      <c r="B375" t="s">
        <v>76</v>
      </c>
      <c r="C375" t="s">
        <v>70</v>
      </c>
      <c r="D375" t="s">
        <v>91</v>
      </c>
      <c r="E375" t="s">
        <v>94</v>
      </c>
      <c r="F375" t="s">
        <v>84</v>
      </c>
      <c r="G375" t="s">
        <v>88</v>
      </c>
      <c r="H375" t="b">
        <f t="shared" si="5"/>
        <v>0</v>
      </c>
      <c r="I375" t="s">
        <v>102</v>
      </c>
      <c r="J375">
        <v>40</v>
      </c>
      <c r="K375">
        <v>92261</v>
      </c>
      <c r="L375">
        <v>9</v>
      </c>
      <c r="M375">
        <v>2</v>
      </c>
      <c r="N375">
        <v>7</v>
      </c>
      <c r="O375">
        <v>4</v>
      </c>
      <c r="P375">
        <v>35</v>
      </c>
      <c r="Q375" s="2">
        <v>43211</v>
      </c>
    </row>
    <row r="376" spans="1:17">
      <c r="A376">
        <v>375</v>
      </c>
      <c r="B376" t="s">
        <v>69</v>
      </c>
      <c r="C376" t="s">
        <v>86</v>
      </c>
      <c r="D376" t="s">
        <v>78</v>
      </c>
      <c r="E376" t="s">
        <v>72</v>
      </c>
      <c r="F376" t="s">
        <v>73</v>
      </c>
      <c r="G376" t="s">
        <v>80</v>
      </c>
      <c r="H376" t="b">
        <f t="shared" si="5"/>
        <v>1</v>
      </c>
      <c r="I376" t="s">
        <v>102</v>
      </c>
      <c r="J376">
        <v>32</v>
      </c>
      <c r="K376">
        <v>84336</v>
      </c>
      <c r="L376">
        <v>33</v>
      </c>
      <c r="M376">
        <v>18</v>
      </c>
      <c r="N376">
        <v>12</v>
      </c>
      <c r="O376">
        <v>1</v>
      </c>
      <c r="P376">
        <v>36</v>
      </c>
      <c r="Q376" s="2">
        <v>41670</v>
      </c>
    </row>
    <row r="377" spans="1:17">
      <c r="A377">
        <v>376</v>
      </c>
      <c r="B377" t="s">
        <v>89</v>
      </c>
      <c r="C377" t="s">
        <v>86</v>
      </c>
      <c r="D377" t="s">
        <v>78</v>
      </c>
      <c r="E377" t="s">
        <v>94</v>
      </c>
      <c r="F377" t="s">
        <v>73</v>
      </c>
      <c r="G377" t="s">
        <v>74</v>
      </c>
      <c r="H377" t="b">
        <f t="shared" si="5"/>
        <v>1</v>
      </c>
      <c r="I377" t="s">
        <v>85</v>
      </c>
      <c r="J377">
        <v>34</v>
      </c>
      <c r="K377">
        <v>104083</v>
      </c>
      <c r="L377">
        <v>32</v>
      </c>
      <c r="M377">
        <v>7</v>
      </c>
      <c r="N377">
        <v>7</v>
      </c>
      <c r="O377">
        <v>4</v>
      </c>
      <c r="P377">
        <v>35</v>
      </c>
      <c r="Q377" s="2">
        <v>39902</v>
      </c>
    </row>
    <row r="378" spans="1:17">
      <c r="A378">
        <v>377</v>
      </c>
      <c r="B378" t="s">
        <v>103</v>
      </c>
      <c r="C378" t="s">
        <v>77</v>
      </c>
      <c r="D378" t="s">
        <v>99</v>
      </c>
      <c r="E378" t="s">
        <v>92</v>
      </c>
      <c r="F378" t="s">
        <v>97</v>
      </c>
      <c r="G378" t="s">
        <v>74</v>
      </c>
      <c r="H378" t="b">
        <f t="shared" si="5"/>
        <v>1</v>
      </c>
      <c r="I378" t="s">
        <v>81</v>
      </c>
      <c r="J378">
        <v>22</v>
      </c>
      <c r="K378">
        <v>90948</v>
      </c>
      <c r="L378">
        <v>6</v>
      </c>
      <c r="M378">
        <v>12</v>
      </c>
      <c r="N378">
        <v>3</v>
      </c>
      <c r="O378">
        <v>6</v>
      </c>
      <c r="P378">
        <v>21</v>
      </c>
      <c r="Q378" s="2">
        <v>37747</v>
      </c>
    </row>
    <row r="379" spans="1:17">
      <c r="A379">
        <v>378</v>
      </c>
      <c r="B379" t="s">
        <v>103</v>
      </c>
      <c r="C379" t="s">
        <v>86</v>
      </c>
      <c r="D379" t="s">
        <v>91</v>
      </c>
      <c r="E379" t="s">
        <v>94</v>
      </c>
      <c r="F379" t="s">
        <v>97</v>
      </c>
      <c r="G379" t="s">
        <v>74</v>
      </c>
      <c r="H379" t="b">
        <f t="shared" si="5"/>
        <v>1</v>
      </c>
      <c r="I379" t="s">
        <v>81</v>
      </c>
      <c r="J379">
        <v>61</v>
      </c>
      <c r="K379">
        <v>63002</v>
      </c>
      <c r="L379">
        <v>36</v>
      </c>
      <c r="M379">
        <v>2</v>
      </c>
      <c r="N379">
        <v>11</v>
      </c>
      <c r="O379">
        <v>4</v>
      </c>
      <c r="P379">
        <v>23</v>
      </c>
      <c r="Q379" s="2">
        <v>37285</v>
      </c>
    </row>
    <row r="380" spans="1:17">
      <c r="A380">
        <v>379</v>
      </c>
      <c r="B380" t="s">
        <v>76</v>
      </c>
      <c r="C380" t="s">
        <v>86</v>
      </c>
      <c r="D380" t="s">
        <v>99</v>
      </c>
      <c r="E380" t="s">
        <v>92</v>
      </c>
      <c r="F380" t="s">
        <v>100</v>
      </c>
      <c r="G380" t="s">
        <v>80</v>
      </c>
      <c r="H380" t="b">
        <f t="shared" si="5"/>
        <v>1</v>
      </c>
      <c r="I380" t="s">
        <v>90</v>
      </c>
      <c r="J380">
        <v>40</v>
      </c>
      <c r="K380">
        <v>110098</v>
      </c>
      <c r="L380">
        <v>2</v>
      </c>
      <c r="M380">
        <v>18</v>
      </c>
      <c r="N380">
        <v>12</v>
      </c>
      <c r="O380">
        <v>1</v>
      </c>
      <c r="P380">
        <v>40</v>
      </c>
      <c r="Q380" s="2">
        <v>43775</v>
      </c>
    </row>
    <row r="381" spans="1:17">
      <c r="A381">
        <v>380</v>
      </c>
      <c r="B381" t="s">
        <v>89</v>
      </c>
      <c r="C381" t="s">
        <v>77</v>
      </c>
      <c r="D381" t="s">
        <v>99</v>
      </c>
      <c r="E381" t="s">
        <v>92</v>
      </c>
      <c r="F381" t="s">
        <v>95</v>
      </c>
      <c r="G381" t="s">
        <v>80</v>
      </c>
      <c r="H381" t="b">
        <f t="shared" si="5"/>
        <v>1</v>
      </c>
      <c r="I381" t="s">
        <v>75</v>
      </c>
      <c r="J381">
        <v>33</v>
      </c>
      <c r="K381">
        <v>103016</v>
      </c>
      <c r="L381">
        <v>29</v>
      </c>
      <c r="M381">
        <v>6</v>
      </c>
      <c r="N381">
        <v>3</v>
      </c>
      <c r="O381">
        <v>7</v>
      </c>
      <c r="P381">
        <v>58</v>
      </c>
      <c r="Q381" s="2">
        <v>43128</v>
      </c>
    </row>
    <row r="382" spans="1:17">
      <c r="A382">
        <v>381</v>
      </c>
      <c r="B382" t="s">
        <v>89</v>
      </c>
      <c r="C382" t="s">
        <v>70</v>
      </c>
      <c r="D382" t="s">
        <v>91</v>
      </c>
      <c r="E382" t="s">
        <v>92</v>
      </c>
      <c r="F382" t="s">
        <v>95</v>
      </c>
      <c r="G382" t="s">
        <v>88</v>
      </c>
      <c r="H382" t="b">
        <f t="shared" si="5"/>
        <v>0</v>
      </c>
      <c r="I382" t="s">
        <v>90</v>
      </c>
      <c r="J382">
        <v>29</v>
      </c>
      <c r="K382">
        <v>56672</v>
      </c>
      <c r="L382">
        <v>4</v>
      </c>
      <c r="M382">
        <v>10</v>
      </c>
      <c r="N382">
        <v>1</v>
      </c>
      <c r="O382">
        <v>2</v>
      </c>
      <c r="P382">
        <v>53</v>
      </c>
      <c r="Q382" s="2">
        <v>40966</v>
      </c>
    </row>
    <row r="383" spans="1:17">
      <c r="A383">
        <v>382</v>
      </c>
      <c r="B383" t="s">
        <v>101</v>
      </c>
      <c r="C383" t="s">
        <v>70</v>
      </c>
      <c r="D383" t="s">
        <v>91</v>
      </c>
      <c r="E383" t="s">
        <v>83</v>
      </c>
      <c r="F383" t="s">
        <v>79</v>
      </c>
      <c r="G383" t="s">
        <v>80</v>
      </c>
      <c r="H383" t="b">
        <f t="shared" si="5"/>
        <v>1</v>
      </c>
      <c r="I383" t="s">
        <v>85</v>
      </c>
      <c r="J383">
        <v>29</v>
      </c>
      <c r="K383">
        <v>34213</v>
      </c>
      <c r="L383">
        <v>1</v>
      </c>
      <c r="M383">
        <v>15</v>
      </c>
      <c r="N383">
        <v>3</v>
      </c>
      <c r="O383">
        <v>9</v>
      </c>
      <c r="P383">
        <v>49</v>
      </c>
      <c r="Q383" s="2">
        <v>41934</v>
      </c>
    </row>
    <row r="384" spans="1:17">
      <c r="A384">
        <v>383</v>
      </c>
      <c r="B384" t="s">
        <v>69</v>
      </c>
      <c r="C384" t="s">
        <v>77</v>
      </c>
      <c r="D384" t="s">
        <v>71</v>
      </c>
      <c r="E384" t="s">
        <v>94</v>
      </c>
      <c r="F384" t="s">
        <v>95</v>
      </c>
      <c r="G384" t="s">
        <v>88</v>
      </c>
      <c r="H384" t="b">
        <f t="shared" si="5"/>
        <v>0</v>
      </c>
      <c r="I384" t="s">
        <v>90</v>
      </c>
      <c r="J384">
        <v>33</v>
      </c>
      <c r="K384">
        <v>40293</v>
      </c>
      <c r="L384">
        <v>19</v>
      </c>
      <c r="M384">
        <v>5</v>
      </c>
      <c r="N384">
        <v>3</v>
      </c>
      <c r="O384">
        <v>3</v>
      </c>
      <c r="P384">
        <v>25</v>
      </c>
      <c r="Q384" s="2">
        <v>38925</v>
      </c>
    </row>
    <row r="385" spans="1:17">
      <c r="A385">
        <v>384</v>
      </c>
      <c r="B385" t="s">
        <v>101</v>
      </c>
      <c r="C385" t="s">
        <v>77</v>
      </c>
      <c r="D385" t="s">
        <v>91</v>
      </c>
      <c r="E385" t="s">
        <v>72</v>
      </c>
      <c r="F385" t="s">
        <v>87</v>
      </c>
      <c r="G385" t="s">
        <v>88</v>
      </c>
      <c r="H385" t="b">
        <f t="shared" si="5"/>
        <v>0</v>
      </c>
      <c r="I385" t="s">
        <v>85</v>
      </c>
      <c r="J385">
        <v>54</v>
      </c>
      <c r="K385">
        <v>85860</v>
      </c>
      <c r="L385">
        <v>26</v>
      </c>
      <c r="M385">
        <v>3</v>
      </c>
      <c r="N385">
        <v>4</v>
      </c>
      <c r="O385">
        <v>8</v>
      </c>
      <c r="P385">
        <v>36</v>
      </c>
      <c r="Q385" s="2">
        <v>37513</v>
      </c>
    </row>
    <row r="386" spans="1:17">
      <c r="A386">
        <v>385</v>
      </c>
      <c r="B386" t="s">
        <v>101</v>
      </c>
      <c r="C386" t="s">
        <v>77</v>
      </c>
      <c r="D386" t="s">
        <v>78</v>
      </c>
      <c r="E386" t="s">
        <v>72</v>
      </c>
      <c r="F386" t="s">
        <v>79</v>
      </c>
      <c r="G386" t="s">
        <v>80</v>
      </c>
      <c r="H386" t="b">
        <f t="shared" si="5"/>
        <v>1</v>
      </c>
      <c r="I386" t="s">
        <v>81</v>
      </c>
      <c r="J386">
        <v>47</v>
      </c>
      <c r="K386">
        <v>92507</v>
      </c>
      <c r="L386">
        <v>25</v>
      </c>
      <c r="M386">
        <v>5</v>
      </c>
      <c r="N386">
        <v>4</v>
      </c>
      <c r="O386">
        <v>8</v>
      </c>
      <c r="P386">
        <v>58</v>
      </c>
      <c r="Q386" s="2">
        <v>40124</v>
      </c>
    </row>
    <row r="387" spans="1:17">
      <c r="A387">
        <v>386</v>
      </c>
      <c r="B387" t="s">
        <v>101</v>
      </c>
      <c r="C387" t="s">
        <v>77</v>
      </c>
      <c r="D387" t="s">
        <v>99</v>
      </c>
      <c r="E387" t="s">
        <v>94</v>
      </c>
      <c r="F387" t="s">
        <v>100</v>
      </c>
      <c r="G387" t="s">
        <v>88</v>
      </c>
      <c r="H387" t="b">
        <f t="shared" ref="H387:H450" si="6">NOT(G387="Contract")</f>
        <v>0</v>
      </c>
      <c r="I387" t="s">
        <v>75</v>
      </c>
      <c r="J387">
        <v>60</v>
      </c>
      <c r="K387">
        <v>87134</v>
      </c>
      <c r="L387">
        <v>10</v>
      </c>
      <c r="M387">
        <v>8</v>
      </c>
      <c r="N387">
        <v>3</v>
      </c>
      <c r="O387">
        <v>3</v>
      </c>
      <c r="P387">
        <v>44</v>
      </c>
      <c r="Q387" s="2">
        <v>40877</v>
      </c>
    </row>
    <row r="388" spans="1:17">
      <c r="A388">
        <v>387</v>
      </c>
      <c r="B388" t="s">
        <v>101</v>
      </c>
      <c r="C388" t="s">
        <v>77</v>
      </c>
      <c r="D388" t="s">
        <v>99</v>
      </c>
      <c r="E388" t="s">
        <v>83</v>
      </c>
      <c r="F388" t="s">
        <v>97</v>
      </c>
      <c r="G388" t="s">
        <v>80</v>
      </c>
      <c r="H388" t="b">
        <f t="shared" si="6"/>
        <v>1</v>
      </c>
      <c r="I388" t="s">
        <v>90</v>
      </c>
      <c r="J388">
        <v>49</v>
      </c>
      <c r="K388">
        <v>32100</v>
      </c>
      <c r="L388">
        <v>15</v>
      </c>
      <c r="M388">
        <v>8</v>
      </c>
      <c r="N388">
        <v>10</v>
      </c>
      <c r="O388">
        <v>4</v>
      </c>
      <c r="P388">
        <v>24</v>
      </c>
      <c r="Q388" s="2">
        <v>36389</v>
      </c>
    </row>
    <row r="389" spans="1:17">
      <c r="A389">
        <v>388</v>
      </c>
      <c r="B389" t="s">
        <v>101</v>
      </c>
      <c r="C389" t="s">
        <v>70</v>
      </c>
      <c r="D389" t="s">
        <v>78</v>
      </c>
      <c r="E389" t="s">
        <v>83</v>
      </c>
      <c r="F389" t="s">
        <v>95</v>
      </c>
      <c r="G389" t="s">
        <v>88</v>
      </c>
      <c r="H389" t="b">
        <f t="shared" si="6"/>
        <v>0</v>
      </c>
      <c r="I389" t="s">
        <v>102</v>
      </c>
      <c r="J389">
        <v>26</v>
      </c>
      <c r="K389">
        <v>91997</v>
      </c>
      <c r="L389">
        <v>22</v>
      </c>
      <c r="M389">
        <v>8</v>
      </c>
      <c r="N389">
        <v>12</v>
      </c>
      <c r="O389">
        <v>2</v>
      </c>
      <c r="P389">
        <v>24</v>
      </c>
      <c r="Q389" s="2">
        <v>44164</v>
      </c>
    </row>
    <row r="390" spans="1:17">
      <c r="A390">
        <v>389</v>
      </c>
      <c r="B390" t="s">
        <v>82</v>
      </c>
      <c r="C390" t="s">
        <v>70</v>
      </c>
      <c r="D390" t="s">
        <v>91</v>
      </c>
      <c r="E390" t="s">
        <v>92</v>
      </c>
      <c r="F390" t="s">
        <v>84</v>
      </c>
      <c r="G390" t="s">
        <v>80</v>
      </c>
      <c r="H390" t="b">
        <f t="shared" si="6"/>
        <v>1</v>
      </c>
      <c r="I390" t="s">
        <v>98</v>
      </c>
      <c r="J390">
        <v>29</v>
      </c>
      <c r="K390">
        <v>58172</v>
      </c>
      <c r="L390">
        <v>21</v>
      </c>
      <c r="M390">
        <v>12</v>
      </c>
      <c r="N390">
        <v>8</v>
      </c>
      <c r="O390">
        <v>4</v>
      </c>
      <c r="P390">
        <v>39</v>
      </c>
      <c r="Q390" s="2">
        <v>35341</v>
      </c>
    </row>
    <row r="391" spans="1:17">
      <c r="A391">
        <v>390</v>
      </c>
      <c r="B391" t="s">
        <v>89</v>
      </c>
      <c r="C391" t="s">
        <v>77</v>
      </c>
      <c r="D391" t="s">
        <v>78</v>
      </c>
      <c r="E391" t="s">
        <v>94</v>
      </c>
      <c r="F391" t="s">
        <v>97</v>
      </c>
      <c r="G391" t="s">
        <v>80</v>
      </c>
      <c r="H391" t="b">
        <f t="shared" si="6"/>
        <v>1</v>
      </c>
      <c r="I391" t="s">
        <v>93</v>
      </c>
      <c r="J391">
        <v>46</v>
      </c>
      <c r="K391">
        <v>50132</v>
      </c>
      <c r="L391">
        <v>22</v>
      </c>
      <c r="M391">
        <v>8</v>
      </c>
      <c r="N391">
        <v>8</v>
      </c>
      <c r="O391">
        <v>9</v>
      </c>
      <c r="P391">
        <v>35</v>
      </c>
      <c r="Q391" s="2">
        <v>39089</v>
      </c>
    </row>
    <row r="392" spans="1:17">
      <c r="A392">
        <v>391</v>
      </c>
      <c r="B392" t="s">
        <v>101</v>
      </c>
      <c r="C392" t="s">
        <v>86</v>
      </c>
      <c r="D392" t="s">
        <v>78</v>
      </c>
      <c r="E392" t="s">
        <v>94</v>
      </c>
      <c r="F392" t="s">
        <v>87</v>
      </c>
      <c r="G392" t="s">
        <v>88</v>
      </c>
      <c r="H392" t="b">
        <f t="shared" si="6"/>
        <v>0</v>
      </c>
      <c r="I392" t="s">
        <v>102</v>
      </c>
      <c r="J392">
        <v>48</v>
      </c>
      <c r="K392">
        <v>48199</v>
      </c>
      <c r="L392">
        <v>36</v>
      </c>
      <c r="M392">
        <v>11</v>
      </c>
      <c r="N392">
        <v>13</v>
      </c>
      <c r="O392">
        <v>2</v>
      </c>
      <c r="P392">
        <v>56</v>
      </c>
      <c r="Q392" s="2">
        <v>40745</v>
      </c>
    </row>
    <row r="393" spans="1:17">
      <c r="A393">
        <v>392</v>
      </c>
      <c r="B393" t="s">
        <v>89</v>
      </c>
      <c r="C393" t="s">
        <v>77</v>
      </c>
      <c r="D393" t="s">
        <v>71</v>
      </c>
      <c r="E393" t="s">
        <v>72</v>
      </c>
      <c r="F393" t="s">
        <v>97</v>
      </c>
      <c r="G393" t="s">
        <v>74</v>
      </c>
      <c r="H393" t="b">
        <f t="shared" si="6"/>
        <v>1</v>
      </c>
      <c r="I393" t="s">
        <v>81</v>
      </c>
      <c r="J393">
        <v>44</v>
      </c>
      <c r="K393">
        <v>66609</v>
      </c>
      <c r="L393">
        <v>34</v>
      </c>
      <c r="M393">
        <v>14</v>
      </c>
      <c r="N393">
        <v>13</v>
      </c>
      <c r="O393">
        <v>3</v>
      </c>
      <c r="P393">
        <v>59</v>
      </c>
      <c r="Q393" s="2">
        <v>36600</v>
      </c>
    </row>
    <row r="394" spans="1:17">
      <c r="A394">
        <v>393</v>
      </c>
      <c r="B394" t="s">
        <v>89</v>
      </c>
      <c r="C394" t="s">
        <v>86</v>
      </c>
      <c r="D394" t="s">
        <v>78</v>
      </c>
      <c r="E394" t="s">
        <v>94</v>
      </c>
      <c r="F394" t="s">
        <v>87</v>
      </c>
      <c r="G394" t="s">
        <v>88</v>
      </c>
      <c r="H394" t="b">
        <f t="shared" si="6"/>
        <v>0</v>
      </c>
      <c r="I394" t="s">
        <v>93</v>
      </c>
      <c r="J394">
        <v>51</v>
      </c>
      <c r="K394">
        <v>72965</v>
      </c>
      <c r="L394">
        <v>30</v>
      </c>
      <c r="M394">
        <v>8</v>
      </c>
      <c r="N394">
        <v>1</v>
      </c>
      <c r="O394">
        <v>4</v>
      </c>
      <c r="P394">
        <v>28</v>
      </c>
      <c r="Q394" s="2">
        <v>42897</v>
      </c>
    </row>
    <row r="395" spans="1:17">
      <c r="A395">
        <v>394</v>
      </c>
      <c r="B395" t="s">
        <v>96</v>
      </c>
      <c r="C395" t="s">
        <v>77</v>
      </c>
      <c r="D395" t="s">
        <v>99</v>
      </c>
      <c r="E395" t="s">
        <v>83</v>
      </c>
      <c r="F395" t="s">
        <v>87</v>
      </c>
      <c r="G395" t="s">
        <v>80</v>
      </c>
      <c r="H395" t="b">
        <f t="shared" si="6"/>
        <v>1</v>
      </c>
      <c r="I395" t="s">
        <v>98</v>
      </c>
      <c r="J395">
        <v>44</v>
      </c>
      <c r="K395">
        <v>38016</v>
      </c>
      <c r="L395">
        <v>25</v>
      </c>
      <c r="M395">
        <v>10</v>
      </c>
      <c r="N395">
        <v>7</v>
      </c>
      <c r="O395">
        <v>5</v>
      </c>
      <c r="P395">
        <v>24</v>
      </c>
      <c r="Q395" s="2">
        <v>44523</v>
      </c>
    </row>
    <row r="396" spans="1:17">
      <c r="A396">
        <v>395</v>
      </c>
      <c r="B396" t="s">
        <v>82</v>
      </c>
      <c r="C396" t="s">
        <v>77</v>
      </c>
      <c r="D396" t="s">
        <v>78</v>
      </c>
      <c r="E396" t="s">
        <v>94</v>
      </c>
      <c r="F396" t="s">
        <v>87</v>
      </c>
      <c r="G396" t="s">
        <v>74</v>
      </c>
      <c r="H396" t="b">
        <f t="shared" si="6"/>
        <v>1</v>
      </c>
      <c r="I396" t="s">
        <v>98</v>
      </c>
      <c r="J396">
        <v>41</v>
      </c>
      <c r="K396">
        <v>69779</v>
      </c>
      <c r="L396">
        <v>28</v>
      </c>
      <c r="M396">
        <v>7</v>
      </c>
      <c r="N396">
        <v>11</v>
      </c>
      <c r="O396">
        <v>1</v>
      </c>
      <c r="P396">
        <v>21</v>
      </c>
      <c r="Q396" s="2">
        <v>36177</v>
      </c>
    </row>
    <row r="397" spans="1:17">
      <c r="A397">
        <v>396</v>
      </c>
      <c r="B397" t="s">
        <v>101</v>
      </c>
      <c r="C397" t="s">
        <v>70</v>
      </c>
      <c r="D397" t="s">
        <v>99</v>
      </c>
      <c r="E397" t="s">
        <v>72</v>
      </c>
      <c r="F397" t="s">
        <v>100</v>
      </c>
      <c r="G397" t="s">
        <v>88</v>
      </c>
      <c r="H397" t="b">
        <f t="shared" si="6"/>
        <v>0</v>
      </c>
      <c r="I397" t="s">
        <v>75</v>
      </c>
      <c r="J397">
        <v>39</v>
      </c>
      <c r="K397">
        <v>61881</v>
      </c>
      <c r="L397">
        <v>1</v>
      </c>
      <c r="M397">
        <v>17</v>
      </c>
      <c r="N397">
        <v>2</v>
      </c>
      <c r="O397">
        <v>7</v>
      </c>
      <c r="P397">
        <v>28</v>
      </c>
      <c r="Q397" s="2">
        <v>36097</v>
      </c>
    </row>
    <row r="398" spans="1:17">
      <c r="A398">
        <v>397</v>
      </c>
      <c r="B398" t="s">
        <v>103</v>
      </c>
      <c r="C398" t="s">
        <v>86</v>
      </c>
      <c r="D398" t="s">
        <v>99</v>
      </c>
      <c r="E398" t="s">
        <v>92</v>
      </c>
      <c r="F398" t="s">
        <v>87</v>
      </c>
      <c r="G398" t="s">
        <v>88</v>
      </c>
      <c r="H398" t="b">
        <f t="shared" si="6"/>
        <v>0</v>
      </c>
      <c r="I398" t="s">
        <v>93</v>
      </c>
      <c r="J398">
        <v>39</v>
      </c>
      <c r="K398">
        <v>112594</v>
      </c>
      <c r="L398">
        <v>4</v>
      </c>
      <c r="M398">
        <v>4</v>
      </c>
      <c r="N398">
        <v>1</v>
      </c>
      <c r="O398">
        <v>7</v>
      </c>
      <c r="P398">
        <v>55</v>
      </c>
      <c r="Q398" s="2">
        <v>43138</v>
      </c>
    </row>
    <row r="399" spans="1:17">
      <c r="A399">
        <v>398</v>
      </c>
      <c r="B399" t="s">
        <v>76</v>
      </c>
      <c r="C399" t="s">
        <v>86</v>
      </c>
      <c r="D399" t="s">
        <v>99</v>
      </c>
      <c r="E399" t="s">
        <v>72</v>
      </c>
      <c r="F399" t="s">
        <v>87</v>
      </c>
      <c r="G399" t="s">
        <v>88</v>
      </c>
      <c r="H399" t="b">
        <f t="shared" si="6"/>
        <v>0</v>
      </c>
      <c r="I399" t="s">
        <v>75</v>
      </c>
      <c r="J399">
        <v>23</v>
      </c>
      <c r="K399">
        <v>54472</v>
      </c>
      <c r="L399">
        <v>7</v>
      </c>
      <c r="M399">
        <v>13</v>
      </c>
      <c r="N399">
        <v>3</v>
      </c>
      <c r="O399">
        <v>9</v>
      </c>
      <c r="P399">
        <v>41</v>
      </c>
      <c r="Q399" s="2">
        <v>37875</v>
      </c>
    </row>
    <row r="400" spans="1:17">
      <c r="A400">
        <v>399</v>
      </c>
      <c r="B400" t="s">
        <v>69</v>
      </c>
      <c r="C400" t="s">
        <v>70</v>
      </c>
      <c r="D400" t="s">
        <v>91</v>
      </c>
      <c r="E400" t="s">
        <v>72</v>
      </c>
      <c r="F400" t="s">
        <v>84</v>
      </c>
      <c r="G400" t="s">
        <v>74</v>
      </c>
      <c r="H400" t="b">
        <f t="shared" si="6"/>
        <v>1</v>
      </c>
      <c r="I400" t="s">
        <v>102</v>
      </c>
      <c r="J400">
        <v>25</v>
      </c>
      <c r="K400">
        <v>81813</v>
      </c>
      <c r="L400">
        <v>9</v>
      </c>
      <c r="M400">
        <v>4</v>
      </c>
      <c r="N400">
        <v>4</v>
      </c>
      <c r="O400">
        <v>4</v>
      </c>
      <c r="P400">
        <v>41</v>
      </c>
      <c r="Q400" s="2">
        <v>42031</v>
      </c>
    </row>
    <row r="401" spans="1:17">
      <c r="A401">
        <v>400</v>
      </c>
      <c r="B401" t="s">
        <v>103</v>
      </c>
      <c r="C401" t="s">
        <v>70</v>
      </c>
      <c r="D401" t="s">
        <v>71</v>
      </c>
      <c r="E401" t="s">
        <v>92</v>
      </c>
      <c r="F401" t="s">
        <v>79</v>
      </c>
      <c r="G401" t="s">
        <v>80</v>
      </c>
      <c r="H401" t="b">
        <f t="shared" si="6"/>
        <v>1</v>
      </c>
      <c r="I401" t="s">
        <v>85</v>
      </c>
      <c r="J401">
        <v>51</v>
      </c>
      <c r="K401">
        <v>66021</v>
      </c>
      <c r="L401">
        <v>36</v>
      </c>
      <c r="M401">
        <v>5</v>
      </c>
      <c r="N401">
        <v>13</v>
      </c>
      <c r="O401">
        <v>6</v>
      </c>
      <c r="P401">
        <v>41</v>
      </c>
      <c r="Q401" s="2">
        <v>40831</v>
      </c>
    </row>
    <row r="402" spans="1:17">
      <c r="A402">
        <v>401</v>
      </c>
      <c r="B402" t="s">
        <v>82</v>
      </c>
      <c r="C402" t="s">
        <v>70</v>
      </c>
      <c r="D402" t="s">
        <v>99</v>
      </c>
      <c r="E402" t="s">
        <v>72</v>
      </c>
      <c r="F402" t="s">
        <v>73</v>
      </c>
      <c r="G402" t="s">
        <v>88</v>
      </c>
      <c r="H402" t="b">
        <f t="shared" si="6"/>
        <v>0</v>
      </c>
      <c r="I402" t="s">
        <v>85</v>
      </c>
      <c r="J402">
        <v>54</v>
      </c>
      <c r="K402">
        <v>84131</v>
      </c>
      <c r="L402">
        <v>19</v>
      </c>
      <c r="M402">
        <v>4</v>
      </c>
      <c r="N402">
        <v>6</v>
      </c>
      <c r="O402">
        <v>2</v>
      </c>
      <c r="P402">
        <v>53</v>
      </c>
      <c r="Q402" s="2">
        <v>37522</v>
      </c>
    </row>
    <row r="403" spans="1:17">
      <c r="A403">
        <v>402</v>
      </c>
      <c r="B403" t="s">
        <v>76</v>
      </c>
      <c r="C403" t="s">
        <v>70</v>
      </c>
      <c r="D403" t="s">
        <v>99</v>
      </c>
      <c r="E403" t="s">
        <v>72</v>
      </c>
      <c r="F403" t="s">
        <v>79</v>
      </c>
      <c r="G403" t="s">
        <v>88</v>
      </c>
      <c r="H403" t="b">
        <f t="shared" si="6"/>
        <v>0</v>
      </c>
      <c r="I403" t="s">
        <v>85</v>
      </c>
      <c r="J403">
        <v>57</v>
      </c>
      <c r="K403">
        <v>54087</v>
      </c>
      <c r="L403">
        <v>1</v>
      </c>
      <c r="M403">
        <v>18</v>
      </c>
      <c r="N403">
        <v>10</v>
      </c>
      <c r="O403">
        <v>4</v>
      </c>
      <c r="P403">
        <v>48</v>
      </c>
      <c r="Q403" s="2">
        <v>43826</v>
      </c>
    </row>
    <row r="404" spans="1:17">
      <c r="A404">
        <v>403</v>
      </c>
      <c r="B404" t="s">
        <v>82</v>
      </c>
      <c r="C404" t="s">
        <v>86</v>
      </c>
      <c r="D404" t="s">
        <v>91</v>
      </c>
      <c r="E404" t="s">
        <v>94</v>
      </c>
      <c r="F404" t="s">
        <v>87</v>
      </c>
      <c r="G404" t="s">
        <v>88</v>
      </c>
      <c r="H404" t="b">
        <f t="shared" si="6"/>
        <v>0</v>
      </c>
      <c r="I404" t="s">
        <v>93</v>
      </c>
      <c r="J404">
        <v>39</v>
      </c>
      <c r="K404">
        <v>42828</v>
      </c>
      <c r="L404">
        <v>10</v>
      </c>
      <c r="M404">
        <v>6</v>
      </c>
      <c r="N404">
        <v>14</v>
      </c>
      <c r="O404">
        <v>2</v>
      </c>
      <c r="P404">
        <v>57</v>
      </c>
      <c r="Q404" s="2">
        <v>41475</v>
      </c>
    </row>
    <row r="405" spans="1:17">
      <c r="A405">
        <v>404</v>
      </c>
      <c r="B405" t="s">
        <v>89</v>
      </c>
      <c r="C405" t="s">
        <v>86</v>
      </c>
      <c r="D405" t="s">
        <v>99</v>
      </c>
      <c r="E405" t="s">
        <v>94</v>
      </c>
      <c r="F405" t="s">
        <v>84</v>
      </c>
      <c r="G405" t="s">
        <v>88</v>
      </c>
      <c r="H405" t="b">
        <f t="shared" si="6"/>
        <v>0</v>
      </c>
      <c r="I405" t="s">
        <v>85</v>
      </c>
      <c r="J405">
        <v>58</v>
      </c>
      <c r="K405">
        <v>91610</v>
      </c>
      <c r="L405">
        <v>36</v>
      </c>
      <c r="M405">
        <v>2</v>
      </c>
      <c r="N405">
        <v>5</v>
      </c>
      <c r="O405">
        <v>5</v>
      </c>
      <c r="P405">
        <v>52</v>
      </c>
      <c r="Q405" s="2">
        <v>37014</v>
      </c>
    </row>
    <row r="406" spans="1:17">
      <c r="A406">
        <v>405</v>
      </c>
      <c r="B406" t="s">
        <v>76</v>
      </c>
      <c r="C406" t="s">
        <v>77</v>
      </c>
      <c r="D406" t="s">
        <v>78</v>
      </c>
      <c r="E406" t="s">
        <v>92</v>
      </c>
      <c r="F406" t="s">
        <v>97</v>
      </c>
      <c r="G406" t="s">
        <v>88</v>
      </c>
      <c r="H406" t="b">
        <f t="shared" si="6"/>
        <v>0</v>
      </c>
      <c r="I406" t="s">
        <v>102</v>
      </c>
      <c r="J406">
        <v>40</v>
      </c>
      <c r="K406">
        <v>31401</v>
      </c>
      <c r="L406">
        <v>9</v>
      </c>
      <c r="M406">
        <v>11</v>
      </c>
      <c r="N406">
        <v>14</v>
      </c>
      <c r="O406">
        <v>7</v>
      </c>
      <c r="P406">
        <v>37</v>
      </c>
      <c r="Q406" s="2">
        <v>40376</v>
      </c>
    </row>
    <row r="407" spans="1:17">
      <c r="A407">
        <v>406</v>
      </c>
      <c r="B407" t="s">
        <v>89</v>
      </c>
      <c r="C407" t="s">
        <v>77</v>
      </c>
      <c r="D407" t="s">
        <v>78</v>
      </c>
      <c r="E407" t="s">
        <v>94</v>
      </c>
      <c r="F407" t="s">
        <v>84</v>
      </c>
      <c r="G407" t="s">
        <v>80</v>
      </c>
      <c r="H407" t="b">
        <f t="shared" si="6"/>
        <v>1</v>
      </c>
      <c r="I407" t="s">
        <v>75</v>
      </c>
      <c r="J407">
        <v>49</v>
      </c>
      <c r="K407">
        <v>115179</v>
      </c>
      <c r="L407">
        <v>32</v>
      </c>
      <c r="M407">
        <v>14</v>
      </c>
      <c r="N407">
        <v>4</v>
      </c>
      <c r="O407">
        <v>1</v>
      </c>
      <c r="P407">
        <v>26</v>
      </c>
      <c r="Q407" s="2">
        <v>43637</v>
      </c>
    </row>
    <row r="408" spans="1:17">
      <c r="A408">
        <v>407</v>
      </c>
      <c r="B408" t="s">
        <v>103</v>
      </c>
      <c r="C408" t="s">
        <v>70</v>
      </c>
      <c r="D408" t="s">
        <v>71</v>
      </c>
      <c r="E408" t="s">
        <v>94</v>
      </c>
      <c r="F408" t="s">
        <v>87</v>
      </c>
      <c r="G408" t="s">
        <v>80</v>
      </c>
      <c r="H408" t="b">
        <f t="shared" si="6"/>
        <v>1</v>
      </c>
      <c r="I408" t="s">
        <v>93</v>
      </c>
      <c r="J408">
        <v>61</v>
      </c>
      <c r="K408">
        <v>45193</v>
      </c>
      <c r="L408">
        <v>32</v>
      </c>
      <c r="M408">
        <v>5</v>
      </c>
      <c r="N408">
        <v>8</v>
      </c>
      <c r="O408">
        <v>7</v>
      </c>
      <c r="P408">
        <v>20</v>
      </c>
      <c r="Q408" s="2">
        <v>41991</v>
      </c>
    </row>
    <row r="409" spans="1:17">
      <c r="A409">
        <v>408</v>
      </c>
      <c r="B409" t="s">
        <v>103</v>
      </c>
      <c r="C409" t="s">
        <v>70</v>
      </c>
      <c r="D409" t="s">
        <v>99</v>
      </c>
      <c r="E409" t="s">
        <v>72</v>
      </c>
      <c r="F409" t="s">
        <v>84</v>
      </c>
      <c r="G409" t="s">
        <v>88</v>
      </c>
      <c r="H409" t="b">
        <f t="shared" si="6"/>
        <v>0</v>
      </c>
      <c r="I409" t="s">
        <v>75</v>
      </c>
      <c r="J409">
        <v>41</v>
      </c>
      <c r="K409">
        <v>74864</v>
      </c>
      <c r="L409">
        <v>6</v>
      </c>
      <c r="M409">
        <v>6</v>
      </c>
      <c r="N409">
        <v>11</v>
      </c>
      <c r="O409">
        <v>6</v>
      </c>
      <c r="P409">
        <v>52</v>
      </c>
      <c r="Q409" s="2">
        <v>44238</v>
      </c>
    </row>
    <row r="410" spans="1:17">
      <c r="A410">
        <v>409</v>
      </c>
      <c r="B410" t="s">
        <v>76</v>
      </c>
      <c r="C410" t="s">
        <v>70</v>
      </c>
      <c r="D410" t="s">
        <v>91</v>
      </c>
      <c r="E410" t="s">
        <v>83</v>
      </c>
      <c r="F410" t="s">
        <v>95</v>
      </c>
      <c r="G410" t="s">
        <v>74</v>
      </c>
      <c r="H410" t="b">
        <f t="shared" si="6"/>
        <v>1</v>
      </c>
      <c r="I410" t="s">
        <v>93</v>
      </c>
      <c r="J410">
        <v>54</v>
      </c>
      <c r="K410">
        <v>50307</v>
      </c>
      <c r="L410">
        <v>38</v>
      </c>
      <c r="M410">
        <v>10</v>
      </c>
      <c r="N410">
        <v>12</v>
      </c>
      <c r="O410">
        <v>6</v>
      </c>
      <c r="P410">
        <v>20</v>
      </c>
      <c r="Q410" s="2">
        <v>40372</v>
      </c>
    </row>
    <row r="411" spans="1:17">
      <c r="A411">
        <v>410</v>
      </c>
      <c r="B411" t="s">
        <v>76</v>
      </c>
      <c r="C411" t="s">
        <v>77</v>
      </c>
      <c r="D411" t="s">
        <v>78</v>
      </c>
      <c r="E411" t="s">
        <v>94</v>
      </c>
      <c r="F411" t="s">
        <v>84</v>
      </c>
      <c r="G411" t="s">
        <v>80</v>
      </c>
      <c r="H411" t="b">
        <f t="shared" si="6"/>
        <v>1</v>
      </c>
      <c r="I411" t="s">
        <v>75</v>
      </c>
      <c r="J411">
        <v>33</v>
      </c>
      <c r="K411">
        <v>49611</v>
      </c>
      <c r="L411">
        <v>17</v>
      </c>
      <c r="M411">
        <v>8</v>
      </c>
      <c r="N411">
        <v>14</v>
      </c>
      <c r="O411">
        <v>8</v>
      </c>
      <c r="P411">
        <v>43</v>
      </c>
      <c r="Q411" s="2">
        <v>36377</v>
      </c>
    </row>
    <row r="412" spans="1:17">
      <c r="A412">
        <v>411</v>
      </c>
      <c r="B412" t="s">
        <v>101</v>
      </c>
      <c r="C412" t="s">
        <v>77</v>
      </c>
      <c r="D412" t="s">
        <v>91</v>
      </c>
      <c r="E412" t="s">
        <v>83</v>
      </c>
      <c r="F412" t="s">
        <v>87</v>
      </c>
      <c r="G412" t="s">
        <v>74</v>
      </c>
      <c r="H412" t="b">
        <f t="shared" si="6"/>
        <v>1</v>
      </c>
      <c r="I412" t="s">
        <v>98</v>
      </c>
      <c r="J412">
        <v>36</v>
      </c>
      <c r="K412">
        <v>73791</v>
      </c>
      <c r="L412">
        <v>10</v>
      </c>
      <c r="M412">
        <v>14</v>
      </c>
      <c r="N412">
        <v>4</v>
      </c>
      <c r="O412">
        <v>8</v>
      </c>
      <c r="P412">
        <v>23</v>
      </c>
      <c r="Q412" s="2">
        <v>37284</v>
      </c>
    </row>
    <row r="413" spans="1:17">
      <c r="A413">
        <v>412</v>
      </c>
      <c r="B413" t="s">
        <v>82</v>
      </c>
      <c r="C413" t="s">
        <v>77</v>
      </c>
      <c r="D413" t="s">
        <v>91</v>
      </c>
      <c r="E413" t="s">
        <v>94</v>
      </c>
      <c r="F413" t="s">
        <v>100</v>
      </c>
      <c r="G413" t="s">
        <v>80</v>
      </c>
      <c r="H413" t="b">
        <f t="shared" si="6"/>
        <v>1</v>
      </c>
      <c r="I413" t="s">
        <v>75</v>
      </c>
      <c r="J413">
        <v>62</v>
      </c>
      <c r="K413">
        <v>41950</v>
      </c>
      <c r="L413">
        <v>27</v>
      </c>
      <c r="M413">
        <v>3</v>
      </c>
      <c r="N413">
        <v>13</v>
      </c>
      <c r="O413">
        <v>6</v>
      </c>
      <c r="P413">
        <v>23</v>
      </c>
      <c r="Q413" s="2">
        <v>36953</v>
      </c>
    </row>
    <row r="414" spans="1:17">
      <c r="A414">
        <v>413</v>
      </c>
      <c r="B414" t="s">
        <v>101</v>
      </c>
      <c r="C414" t="s">
        <v>77</v>
      </c>
      <c r="D414" t="s">
        <v>78</v>
      </c>
      <c r="E414" t="s">
        <v>94</v>
      </c>
      <c r="F414" t="s">
        <v>95</v>
      </c>
      <c r="G414" t="s">
        <v>88</v>
      </c>
      <c r="H414" t="b">
        <f t="shared" si="6"/>
        <v>0</v>
      </c>
      <c r="I414" t="s">
        <v>85</v>
      </c>
      <c r="J414">
        <v>60</v>
      </c>
      <c r="K414">
        <v>106240</v>
      </c>
      <c r="L414">
        <v>35</v>
      </c>
      <c r="M414">
        <v>12</v>
      </c>
      <c r="N414">
        <v>10</v>
      </c>
      <c r="O414">
        <v>3</v>
      </c>
      <c r="P414">
        <v>37</v>
      </c>
      <c r="Q414" s="2">
        <v>37680</v>
      </c>
    </row>
    <row r="415" spans="1:17">
      <c r="A415">
        <v>414</v>
      </c>
      <c r="B415" t="s">
        <v>82</v>
      </c>
      <c r="C415" t="s">
        <v>77</v>
      </c>
      <c r="D415" t="s">
        <v>91</v>
      </c>
      <c r="E415" t="s">
        <v>92</v>
      </c>
      <c r="F415" t="s">
        <v>84</v>
      </c>
      <c r="G415" t="s">
        <v>80</v>
      </c>
      <c r="H415" t="b">
        <f t="shared" si="6"/>
        <v>1</v>
      </c>
      <c r="I415" t="s">
        <v>98</v>
      </c>
      <c r="J415">
        <v>23</v>
      </c>
      <c r="K415">
        <v>107403</v>
      </c>
      <c r="L415">
        <v>21</v>
      </c>
      <c r="M415">
        <v>16</v>
      </c>
      <c r="N415">
        <v>12</v>
      </c>
      <c r="O415">
        <v>5</v>
      </c>
      <c r="P415">
        <v>46</v>
      </c>
      <c r="Q415" s="2">
        <v>44196</v>
      </c>
    </row>
    <row r="416" spans="1:17">
      <c r="A416">
        <v>415</v>
      </c>
      <c r="B416" t="s">
        <v>101</v>
      </c>
      <c r="C416" t="s">
        <v>77</v>
      </c>
      <c r="D416" t="s">
        <v>78</v>
      </c>
      <c r="E416" t="s">
        <v>92</v>
      </c>
      <c r="F416" t="s">
        <v>73</v>
      </c>
      <c r="G416" t="s">
        <v>88</v>
      </c>
      <c r="H416" t="b">
        <f t="shared" si="6"/>
        <v>0</v>
      </c>
      <c r="I416" t="s">
        <v>75</v>
      </c>
      <c r="J416">
        <v>50</v>
      </c>
      <c r="K416">
        <v>32745</v>
      </c>
      <c r="L416">
        <v>25</v>
      </c>
      <c r="M416">
        <v>17</v>
      </c>
      <c r="N416">
        <v>13</v>
      </c>
      <c r="O416">
        <v>2</v>
      </c>
      <c r="P416">
        <v>51</v>
      </c>
      <c r="Q416" s="2">
        <v>43051</v>
      </c>
    </row>
    <row r="417" spans="1:17">
      <c r="A417">
        <v>416</v>
      </c>
      <c r="B417" t="s">
        <v>89</v>
      </c>
      <c r="C417" t="s">
        <v>77</v>
      </c>
      <c r="D417" t="s">
        <v>91</v>
      </c>
      <c r="E417" t="s">
        <v>92</v>
      </c>
      <c r="F417" t="s">
        <v>73</v>
      </c>
      <c r="G417" t="s">
        <v>80</v>
      </c>
      <c r="H417" t="b">
        <f t="shared" si="6"/>
        <v>1</v>
      </c>
      <c r="I417" t="s">
        <v>93</v>
      </c>
      <c r="J417">
        <v>62</v>
      </c>
      <c r="K417">
        <v>85243</v>
      </c>
      <c r="L417">
        <v>28</v>
      </c>
      <c r="M417">
        <v>1</v>
      </c>
      <c r="N417">
        <v>2</v>
      </c>
      <c r="O417">
        <v>5</v>
      </c>
      <c r="P417">
        <v>52</v>
      </c>
      <c r="Q417" s="2">
        <v>45318</v>
      </c>
    </row>
    <row r="418" spans="1:17">
      <c r="A418">
        <v>417</v>
      </c>
      <c r="B418" t="s">
        <v>76</v>
      </c>
      <c r="C418" t="s">
        <v>70</v>
      </c>
      <c r="D418" t="s">
        <v>78</v>
      </c>
      <c r="E418" t="s">
        <v>83</v>
      </c>
      <c r="F418" t="s">
        <v>84</v>
      </c>
      <c r="G418" t="s">
        <v>88</v>
      </c>
      <c r="H418" t="b">
        <f t="shared" si="6"/>
        <v>0</v>
      </c>
      <c r="I418" t="s">
        <v>93</v>
      </c>
      <c r="J418">
        <v>31</v>
      </c>
      <c r="K418">
        <v>33866</v>
      </c>
      <c r="L418">
        <v>15</v>
      </c>
      <c r="M418">
        <v>10</v>
      </c>
      <c r="N418">
        <v>3</v>
      </c>
      <c r="O418">
        <v>9</v>
      </c>
      <c r="P418">
        <v>47</v>
      </c>
      <c r="Q418" s="2">
        <v>44481</v>
      </c>
    </row>
    <row r="419" spans="1:17">
      <c r="A419">
        <v>418</v>
      </c>
      <c r="B419" t="s">
        <v>103</v>
      </c>
      <c r="C419" t="s">
        <v>70</v>
      </c>
      <c r="D419" t="s">
        <v>99</v>
      </c>
      <c r="E419" t="s">
        <v>72</v>
      </c>
      <c r="F419" t="s">
        <v>100</v>
      </c>
      <c r="G419" t="s">
        <v>88</v>
      </c>
      <c r="H419" t="b">
        <f t="shared" si="6"/>
        <v>0</v>
      </c>
      <c r="I419" t="s">
        <v>93</v>
      </c>
      <c r="J419">
        <v>23</v>
      </c>
      <c r="K419">
        <v>62245</v>
      </c>
      <c r="L419">
        <v>4</v>
      </c>
      <c r="M419">
        <v>10</v>
      </c>
      <c r="N419">
        <v>6</v>
      </c>
      <c r="O419">
        <v>1</v>
      </c>
      <c r="P419">
        <v>55</v>
      </c>
      <c r="Q419" s="2">
        <v>41701</v>
      </c>
    </row>
    <row r="420" spans="1:17">
      <c r="A420">
        <v>419</v>
      </c>
      <c r="B420" t="s">
        <v>82</v>
      </c>
      <c r="C420" t="s">
        <v>70</v>
      </c>
      <c r="D420" t="s">
        <v>71</v>
      </c>
      <c r="E420" t="s">
        <v>94</v>
      </c>
      <c r="F420" t="s">
        <v>97</v>
      </c>
      <c r="G420" t="s">
        <v>88</v>
      </c>
      <c r="H420" t="b">
        <f t="shared" si="6"/>
        <v>0</v>
      </c>
      <c r="I420" t="s">
        <v>81</v>
      </c>
      <c r="J420">
        <v>32</v>
      </c>
      <c r="K420">
        <v>74724</v>
      </c>
      <c r="L420">
        <v>29</v>
      </c>
      <c r="M420">
        <v>2</v>
      </c>
      <c r="N420">
        <v>8</v>
      </c>
      <c r="O420">
        <v>5</v>
      </c>
      <c r="P420">
        <v>25</v>
      </c>
      <c r="Q420" s="2">
        <v>40560</v>
      </c>
    </row>
    <row r="421" spans="1:17">
      <c r="A421">
        <v>420</v>
      </c>
      <c r="B421" t="s">
        <v>82</v>
      </c>
      <c r="C421" t="s">
        <v>70</v>
      </c>
      <c r="D421" t="s">
        <v>78</v>
      </c>
      <c r="E421" t="s">
        <v>94</v>
      </c>
      <c r="F421" t="s">
        <v>87</v>
      </c>
      <c r="G421" t="s">
        <v>88</v>
      </c>
      <c r="H421" t="b">
        <f t="shared" si="6"/>
        <v>0</v>
      </c>
      <c r="I421" t="s">
        <v>102</v>
      </c>
      <c r="J421">
        <v>34</v>
      </c>
      <c r="K421">
        <v>101354</v>
      </c>
      <c r="L421">
        <v>9</v>
      </c>
      <c r="M421">
        <v>9</v>
      </c>
      <c r="N421">
        <v>8</v>
      </c>
      <c r="O421">
        <v>6</v>
      </c>
      <c r="P421">
        <v>35</v>
      </c>
      <c r="Q421" s="2">
        <v>41792</v>
      </c>
    </row>
    <row r="422" spans="1:17">
      <c r="A422">
        <v>421</v>
      </c>
      <c r="B422" t="s">
        <v>103</v>
      </c>
      <c r="C422" t="s">
        <v>77</v>
      </c>
      <c r="D422" t="s">
        <v>78</v>
      </c>
      <c r="E422" t="s">
        <v>94</v>
      </c>
      <c r="F422" t="s">
        <v>73</v>
      </c>
      <c r="G422" t="s">
        <v>74</v>
      </c>
      <c r="H422" t="b">
        <f t="shared" si="6"/>
        <v>1</v>
      </c>
      <c r="I422" t="s">
        <v>93</v>
      </c>
      <c r="J422">
        <v>31</v>
      </c>
      <c r="K422">
        <v>81374</v>
      </c>
      <c r="L422">
        <v>27</v>
      </c>
      <c r="M422">
        <v>13</v>
      </c>
      <c r="N422">
        <v>11</v>
      </c>
      <c r="O422">
        <v>7</v>
      </c>
      <c r="P422">
        <v>53</v>
      </c>
      <c r="Q422" s="2">
        <v>38630</v>
      </c>
    </row>
    <row r="423" spans="1:17">
      <c r="A423">
        <v>422</v>
      </c>
      <c r="B423" t="s">
        <v>101</v>
      </c>
      <c r="C423" t="s">
        <v>86</v>
      </c>
      <c r="D423" t="s">
        <v>71</v>
      </c>
      <c r="E423" t="s">
        <v>83</v>
      </c>
      <c r="F423" t="s">
        <v>97</v>
      </c>
      <c r="G423" t="s">
        <v>88</v>
      </c>
      <c r="H423" t="b">
        <f t="shared" si="6"/>
        <v>0</v>
      </c>
      <c r="I423" t="s">
        <v>98</v>
      </c>
      <c r="J423">
        <v>35</v>
      </c>
      <c r="K423">
        <v>60116</v>
      </c>
      <c r="L423">
        <v>26</v>
      </c>
      <c r="M423">
        <v>16</v>
      </c>
      <c r="N423">
        <v>9</v>
      </c>
      <c r="O423">
        <v>9</v>
      </c>
      <c r="P423">
        <v>42</v>
      </c>
      <c r="Q423" s="2">
        <v>40501</v>
      </c>
    </row>
    <row r="424" spans="1:17">
      <c r="A424">
        <v>423</v>
      </c>
      <c r="B424" t="s">
        <v>82</v>
      </c>
      <c r="C424" t="s">
        <v>77</v>
      </c>
      <c r="D424" t="s">
        <v>78</v>
      </c>
      <c r="E424" t="s">
        <v>92</v>
      </c>
      <c r="F424" t="s">
        <v>84</v>
      </c>
      <c r="G424" t="s">
        <v>74</v>
      </c>
      <c r="H424" t="b">
        <f t="shared" si="6"/>
        <v>1</v>
      </c>
      <c r="I424" t="s">
        <v>93</v>
      </c>
      <c r="J424">
        <v>39</v>
      </c>
      <c r="K424">
        <v>111029</v>
      </c>
      <c r="L424">
        <v>19</v>
      </c>
      <c r="M424">
        <v>18</v>
      </c>
      <c r="N424">
        <v>7</v>
      </c>
      <c r="O424">
        <v>6</v>
      </c>
      <c r="P424">
        <v>43</v>
      </c>
      <c r="Q424" s="2">
        <v>39842</v>
      </c>
    </row>
    <row r="425" spans="1:17">
      <c r="A425">
        <v>424</v>
      </c>
      <c r="B425" t="s">
        <v>69</v>
      </c>
      <c r="C425" t="s">
        <v>86</v>
      </c>
      <c r="D425" t="s">
        <v>78</v>
      </c>
      <c r="E425" t="s">
        <v>72</v>
      </c>
      <c r="F425" t="s">
        <v>97</v>
      </c>
      <c r="G425" t="s">
        <v>74</v>
      </c>
      <c r="H425" t="b">
        <f t="shared" si="6"/>
        <v>1</v>
      </c>
      <c r="I425" t="s">
        <v>81</v>
      </c>
      <c r="J425">
        <v>30</v>
      </c>
      <c r="K425">
        <v>50447</v>
      </c>
      <c r="L425">
        <v>28</v>
      </c>
      <c r="M425">
        <v>19</v>
      </c>
      <c r="N425">
        <v>13</v>
      </c>
      <c r="O425">
        <v>5</v>
      </c>
      <c r="P425">
        <v>32</v>
      </c>
      <c r="Q425" s="2">
        <v>36595</v>
      </c>
    </row>
    <row r="426" spans="1:17">
      <c r="A426">
        <v>425</v>
      </c>
      <c r="B426" t="s">
        <v>89</v>
      </c>
      <c r="C426" t="s">
        <v>70</v>
      </c>
      <c r="D426" t="s">
        <v>91</v>
      </c>
      <c r="E426" t="s">
        <v>83</v>
      </c>
      <c r="F426" t="s">
        <v>95</v>
      </c>
      <c r="G426" t="s">
        <v>88</v>
      </c>
      <c r="H426" t="b">
        <f t="shared" si="6"/>
        <v>0</v>
      </c>
      <c r="I426" t="s">
        <v>85</v>
      </c>
      <c r="J426">
        <v>60</v>
      </c>
      <c r="K426">
        <v>60431</v>
      </c>
      <c r="L426">
        <v>17</v>
      </c>
      <c r="M426">
        <v>12</v>
      </c>
      <c r="N426">
        <v>2</v>
      </c>
      <c r="O426">
        <v>7</v>
      </c>
      <c r="P426">
        <v>37</v>
      </c>
      <c r="Q426" s="2">
        <v>39048</v>
      </c>
    </row>
    <row r="427" spans="1:17">
      <c r="A427">
        <v>426</v>
      </c>
      <c r="B427" t="s">
        <v>76</v>
      </c>
      <c r="C427" t="s">
        <v>77</v>
      </c>
      <c r="D427" t="s">
        <v>71</v>
      </c>
      <c r="E427" t="s">
        <v>92</v>
      </c>
      <c r="F427" t="s">
        <v>79</v>
      </c>
      <c r="G427" t="s">
        <v>74</v>
      </c>
      <c r="H427" t="b">
        <f t="shared" si="6"/>
        <v>1</v>
      </c>
      <c r="I427" t="s">
        <v>98</v>
      </c>
      <c r="J427">
        <v>49</v>
      </c>
      <c r="K427">
        <v>47908</v>
      </c>
      <c r="L427">
        <v>20</v>
      </c>
      <c r="M427">
        <v>8</v>
      </c>
      <c r="N427">
        <v>8</v>
      </c>
      <c r="O427">
        <v>1</v>
      </c>
      <c r="P427">
        <v>32</v>
      </c>
      <c r="Q427" s="2">
        <v>37557</v>
      </c>
    </row>
    <row r="428" spans="1:17">
      <c r="A428">
        <v>427</v>
      </c>
      <c r="B428" t="s">
        <v>103</v>
      </c>
      <c r="C428" t="s">
        <v>70</v>
      </c>
      <c r="D428" t="s">
        <v>99</v>
      </c>
      <c r="E428" t="s">
        <v>83</v>
      </c>
      <c r="F428" t="s">
        <v>73</v>
      </c>
      <c r="G428" t="s">
        <v>80</v>
      </c>
      <c r="H428" t="b">
        <f t="shared" si="6"/>
        <v>1</v>
      </c>
      <c r="I428" t="s">
        <v>81</v>
      </c>
      <c r="J428">
        <v>24</v>
      </c>
      <c r="K428">
        <v>59336</v>
      </c>
      <c r="L428">
        <v>39</v>
      </c>
      <c r="M428">
        <v>17</v>
      </c>
      <c r="N428">
        <v>7</v>
      </c>
      <c r="O428">
        <v>5</v>
      </c>
      <c r="P428">
        <v>56</v>
      </c>
      <c r="Q428" s="2">
        <v>34778</v>
      </c>
    </row>
    <row r="429" spans="1:17">
      <c r="A429">
        <v>428</v>
      </c>
      <c r="B429" t="s">
        <v>76</v>
      </c>
      <c r="C429" t="s">
        <v>77</v>
      </c>
      <c r="D429" t="s">
        <v>78</v>
      </c>
      <c r="E429" t="s">
        <v>72</v>
      </c>
      <c r="F429" t="s">
        <v>84</v>
      </c>
      <c r="G429" t="s">
        <v>88</v>
      </c>
      <c r="H429" t="b">
        <f t="shared" si="6"/>
        <v>0</v>
      </c>
      <c r="I429" t="s">
        <v>85</v>
      </c>
      <c r="J429">
        <v>41</v>
      </c>
      <c r="K429">
        <v>70992</v>
      </c>
      <c r="L429">
        <v>23</v>
      </c>
      <c r="M429">
        <v>15</v>
      </c>
      <c r="N429">
        <v>8</v>
      </c>
      <c r="O429">
        <v>2</v>
      </c>
      <c r="P429">
        <v>58</v>
      </c>
      <c r="Q429" s="2">
        <v>37741</v>
      </c>
    </row>
    <row r="430" spans="1:17">
      <c r="A430">
        <v>429</v>
      </c>
      <c r="B430" t="s">
        <v>69</v>
      </c>
      <c r="C430" t="s">
        <v>70</v>
      </c>
      <c r="D430" t="s">
        <v>71</v>
      </c>
      <c r="E430" t="s">
        <v>92</v>
      </c>
      <c r="F430" t="s">
        <v>87</v>
      </c>
      <c r="G430" t="s">
        <v>74</v>
      </c>
      <c r="H430" t="b">
        <f t="shared" si="6"/>
        <v>1</v>
      </c>
      <c r="I430" t="s">
        <v>90</v>
      </c>
      <c r="J430">
        <v>27</v>
      </c>
      <c r="K430">
        <v>85350</v>
      </c>
      <c r="L430">
        <v>32</v>
      </c>
      <c r="M430">
        <v>10</v>
      </c>
      <c r="N430">
        <v>12</v>
      </c>
      <c r="O430">
        <v>4</v>
      </c>
      <c r="P430">
        <v>36</v>
      </c>
      <c r="Q430" s="2">
        <v>44168</v>
      </c>
    </row>
    <row r="431" spans="1:17">
      <c r="A431">
        <v>430</v>
      </c>
      <c r="B431" t="s">
        <v>82</v>
      </c>
      <c r="C431" t="s">
        <v>86</v>
      </c>
      <c r="D431" t="s">
        <v>91</v>
      </c>
      <c r="E431" t="s">
        <v>83</v>
      </c>
      <c r="F431" t="s">
        <v>100</v>
      </c>
      <c r="G431" t="s">
        <v>88</v>
      </c>
      <c r="H431" t="b">
        <f t="shared" si="6"/>
        <v>0</v>
      </c>
      <c r="I431" t="s">
        <v>90</v>
      </c>
      <c r="J431">
        <v>48</v>
      </c>
      <c r="K431">
        <v>99561</v>
      </c>
      <c r="L431">
        <v>33</v>
      </c>
      <c r="M431">
        <v>15</v>
      </c>
      <c r="N431">
        <v>3</v>
      </c>
      <c r="O431">
        <v>7</v>
      </c>
      <c r="P431">
        <v>34</v>
      </c>
      <c r="Q431" s="2">
        <v>44250</v>
      </c>
    </row>
    <row r="432" spans="1:17">
      <c r="A432">
        <v>431</v>
      </c>
      <c r="B432" t="s">
        <v>82</v>
      </c>
      <c r="C432" t="s">
        <v>86</v>
      </c>
      <c r="D432" t="s">
        <v>99</v>
      </c>
      <c r="E432" t="s">
        <v>72</v>
      </c>
      <c r="F432" t="s">
        <v>95</v>
      </c>
      <c r="G432" t="s">
        <v>88</v>
      </c>
      <c r="H432" t="b">
        <f t="shared" si="6"/>
        <v>0</v>
      </c>
      <c r="I432" t="s">
        <v>98</v>
      </c>
      <c r="J432">
        <v>23</v>
      </c>
      <c r="K432">
        <v>81955</v>
      </c>
      <c r="L432">
        <v>5</v>
      </c>
      <c r="M432">
        <v>15</v>
      </c>
      <c r="N432">
        <v>7</v>
      </c>
      <c r="O432">
        <v>5</v>
      </c>
      <c r="P432">
        <v>37</v>
      </c>
      <c r="Q432" s="2">
        <v>36855</v>
      </c>
    </row>
    <row r="433" spans="1:17">
      <c r="A433">
        <v>432</v>
      </c>
      <c r="B433" t="s">
        <v>69</v>
      </c>
      <c r="C433" t="s">
        <v>86</v>
      </c>
      <c r="D433" t="s">
        <v>71</v>
      </c>
      <c r="E433" t="s">
        <v>94</v>
      </c>
      <c r="F433" t="s">
        <v>84</v>
      </c>
      <c r="G433" t="s">
        <v>88</v>
      </c>
      <c r="H433" t="b">
        <f t="shared" si="6"/>
        <v>0</v>
      </c>
      <c r="I433" t="s">
        <v>75</v>
      </c>
      <c r="J433">
        <v>50</v>
      </c>
      <c r="K433">
        <v>91240</v>
      </c>
      <c r="L433">
        <v>34</v>
      </c>
      <c r="M433">
        <v>7</v>
      </c>
      <c r="N433">
        <v>10</v>
      </c>
      <c r="O433">
        <v>6</v>
      </c>
      <c r="P433">
        <v>42</v>
      </c>
      <c r="Q433" s="2">
        <v>45061</v>
      </c>
    </row>
    <row r="434" spans="1:17">
      <c r="A434">
        <v>433</v>
      </c>
      <c r="B434" t="s">
        <v>103</v>
      </c>
      <c r="C434" t="s">
        <v>77</v>
      </c>
      <c r="D434" t="s">
        <v>99</v>
      </c>
      <c r="E434" t="s">
        <v>72</v>
      </c>
      <c r="F434" t="s">
        <v>87</v>
      </c>
      <c r="G434" t="s">
        <v>74</v>
      </c>
      <c r="H434" t="b">
        <f t="shared" si="6"/>
        <v>1</v>
      </c>
      <c r="I434" t="s">
        <v>102</v>
      </c>
      <c r="J434">
        <v>59</v>
      </c>
      <c r="K434">
        <v>50093</v>
      </c>
      <c r="L434">
        <v>11</v>
      </c>
      <c r="M434">
        <v>13</v>
      </c>
      <c r="N434">
        <v>13</v>
      </c>
      <c r="O434">
        <v>2</v>
      </c>
      <c r="P434">
        <v>49</v>
      </c>
      <c r="Q434" s="2">
        <v>40515</v>
      </c>
    </row>
    <row r="435" spans="1:17">
      <c r="A435">
        <v>434</v>
      </c>
      <c r="B435" t="s">
        <v>89</v>
      </c>
      <c r="C435" t="s">
        <v>86</v>
      </c>
      <c r="D435" t="s">
        <v>99</v>
      </c>
      <c r="E435" t="s">
        <v>94</v>
      </c>
      <c r="F435" t="s">
        <v>100</v>
      </c>
      <c r="G435" t="s">
        <v>80</v>
      </c>
      <c r="H435" t="b">
        <f t="shared" si="6"/>
        <v>1</v>
      </c>
      <c r="I435" t="s">
        <v>102</v>
      </c>
      <c r="J435">
        <v>24</v>
      </c>
      <c r="K435">
        <v>36155</v>
      </c>
      <c r="L435">
        <v>3</v>
      </c>
      <c r="M435">
        <v>17</v>
      </c>
      <c r="N435">
        <v>9</v>
      </c>
      <c r="O435">
        <v>3</v>
      </c>
      <c r="P435">
        <v>53</v>
      </c>
      <c r="Q435" s="2">
        <v>39434</v>
      </c>
    </row>
    <row r="436" spans="1:17">
      <c r="A436">
        <v>435</v>
      </c>
      <c r="B436" t="s">
        <v>96</v>
      </c>
      <c r="C436" t="s">
        <v>77</v>
      </c>
      <c r="D436" t="s">
        <v>99</v>
      </c>
      <c r="E436" t="s">
        <v>83</v>
      </c>
      <c r="F436" t="s">
        <v>100</v>
      </c>
      <c r="G436" t="s">
        <v>80</v>
      </c>
      <c r="H436" t="b">
        <f t="shared" si="6"/>
        <v>1</v>
      </c>
      <c r="I436" t="s">
        <v>81</v>
      </c>
      <c r="J436">
        <v>37</v>
      </c>
      <c r="K436">
        <v>76607</v>
      </c>
      <c r="L436">
        <v>33</v>
      </c>
      <c r="M436">
        <v>9</v>
      </c>
      <c r="N436">
        <v>3</v>
      </c>
      <c r="O436">
        <v>7</v>
      </c>
      <c r="P436">
        <v>23</v>
      </c>
      <c r="Q436" s="2">
        <v>38421</v>
      </c>
    </row>
    <row r="437" spans="1:17">
      <c r="A437">
        <v>436</v>
      </c>
      <c r="B437" t="s">
        <v>103</v>
      </c>
      <c r="C437" t="s">
        <v>86</v>
      </c>
      <c r="D437" t="s">
        <v>78</v>
      </c>
      <c r="E437" t="s">
        <v>92</v>
      </c>
      <c r="F437" t="s">
        <v>84</v>
      </c>
      <c r="G437" t="s">
        <v>74</v>
      </c>
      <c r="H437" t="b">
        <f t="shared" si="6"/>
        <v>1</v>
      </c>
      <c r="I437" t="s">
        <v>85</v>
      </c>
      <c r="J437">
        <v>51</v>
      </c>
      <c r="K437">
        <v>63487</v>
      </c>
      <c r="L437">
        <v>11</v>
      </c>
      <c r="M437">
        <v>8</v>
      </c>
      <c r="N437">
        <v>14</v>
      </c>
      <c r="O437">
        <v>2</v>
      </c>
      <c r="P437">
        <v>22</v>
      </c>
      <c r="Q437" s="2">
        <v>44803</v>
      </c>
    </row>
    <row r="438" spans="1:17">
      <c r="A438">
        <v>437</v>
      </c>
      <c r="B438" t="s">
        <v>96</v>
      </c>
      <c r="C438" t="s">
        <v>86</v>
      </c>
      <c r="D438" t="s">
        <v>78</v>
      </c>
      <c r="E438" t="s">
        <v>92</v>
      </c>
      <c r="F438" t="s">
        <v>95</v>
      </c>
      <c r="G438" t="s">
        <v>88</v>
      </c>
      <c r="H438" t="b">
        <f t="shared" si="6"/>
        <v>0</v>
      </c>
      <c r="I438" t="s">
        <v>102</v>
      </c>
      <c r="J438">
        <v>61</v>
      </c>
      <c r="K438">
        <v>85668</v>
      </c>
      <c r="L438">
        <v>16</v>
      </c>
      <c r="M438">
        <v>18</v>
      </c>
      <c r="N438">
        <v>10</v>
      </c>
      <c r="O438">
        <v>6</v>
      </c>
      <c r="P438">
        <v>26</v>
      </c>
      <c r="Q438" s="2">
        <v>37335</v>
      </c>
    </row>
    <row r="439" spans="1:17">
      <c r="A439">
        <v>438</v>
      </c>
      <c r="B439" t="s">
        <v>69</v>
      </c>
      <c r="C439" t="s">
        <v>77</v>
      </c>
      <c r="D439" t="s">
        <v>91</v>
      </c>
      <c r="E439" t="s">
        <v>83</v>
      </c>
      <c r="F439" t="s">
        <v>97</v>
      </c>
      <c r="G439" t="s">
        <v>74</v>
      </c>
      <c r="H439" t="b">
        <f t="shared" si="6"/>
        <v>1</v>
      </c>
      <c r="I439" t="s">
        <v>85</v>
      </c>
      <c r="J439">
        <v>23</v>
      </c>
      <c r="K439">
        <v>50963</v>
      </c>
      <c r="L439">
        <v>18</v>
      </c>
      <c r="M439">
        <v>13</v>
      </c>
      <c r="N439">
        <v>6</v>
      </c>
      <c r="O439">
        <v>5</v>
      </c>
      <c r="P439">
        <v>37</v>
      </c>
      <c r="Q439" s="2">
        <v>43979</v>
      </c>
    </row>
    <row r="440" spans="1:17">
      <c r="A440">
        <v>439</v>
      </c>
      <c r="B440" t="s">
        <v>101</v>
      </c>
      <c r="C440" t="s">
        <v>77</v>
      </c>
      <c r="D440" t="s">
        <v>91</v>
      </c>
      <c r="E440" t="s">
        <v>92</v>
      </c>
      <c r="F440" t="s">
        <v>97</v>
      </c>
      <c r="G440" t="s">
        <v>74</v>
      </c>
      <c r="H440" t="b">
        <f t="shared" si="6"/>
        <v>1</v>
      </c>
      <c r="I440" t="s">
        <v>85</v>
      </c>
      <c r="J440">
        <v>38</v>
      </c>
      <c r="K440">
        <v>80124</v>
      </c>
      <c r="L440">
        <v>30</v>
      </c>
      <c r="M440">
        <v>16</v>
      </c>
      <c r="N440">
        <v>2</v>
      </c>
      <c r="O440">
        <v>1</v>
      </c>
      <c r="P440">
        <v>26</v>
      </c>
      <c r="Q440" s="2">
        <v>43346</v>
      </c>
    </row>
    <row r="441" spans="1:17">
      <c r="A441">
        <v>440</v>
      </c>
      <c r="B441" t="s">
        <v>96</v>
      </c>
      <c r="C441" t="s">
        <v>86</v>
      </c>
      <c r="D441" t="s">
        <v>71</v>
      </c>
      <c r="E441" t="s">
        <v>92</v>
      </c>
      <c r="F441" t="s">
        <v>100</v>
      </c>
      <c r="G441" t="s">
        <v>74</v>
      </c>
      <c r="H441" t="b">
        <f t="shared" si="6"/>
        <v>1</v>
      </c>
      <c r="I441" t="s">
        <v>81</v>
      </c>
      <c r="J441">
        <v>62</v>
      </c>
      <c r="K441">
        <v>82870</v>
      </c>
      <c r="L441">
        <v>10</v>
      </c>
      <c r="M441">
        <v>9</v>
      </c>
      <c r="N441">
        <v>2</v>
      </c>
      <c r="O441">
        <v>4</v>
      </c>
      <c r="P441">
        <v>59</v>
      </c>
      <c r="Q441" s="2">
        <v>35111</v>
      </c>
    </row>
    <row r="442" spans="1:17">
      <c r="A442">
        <v>441</v>
      </c>
      <c r="B442" t="s">
        <v>89</v>
      </c>
      <c r="C442" t="s">
        <v>77</v>
      </c>
      <c r="D442" t="s">
        <v>91</v>
      </c>
      <c r="E442" t="s">
        <v>94</v>
      </c>
      <c r="F442" t="s">
        <v>97</v>
      </c>
      <c r="G442" t="s">
        <v>88</v>
      </c>
      <c r="H442" t="b">
        <f t="shared" si="6"/>
        <v>0</v>
      </c>
      <c r="I442" t="s">
        <v>81</v>
      </c>
      <c r="J442">
        <v>33</v>
      </c>
      <c r="K442">
        <v>86547</v>
      </c>
      <c r="L442">
        <v>18</v>
      </c>
      <c r="M442">
        <v>12</v>
      </c>
      <c r="N442">
        <v>5</v>
      </c>
      <c r="O442">
        <v>2</v>
      </c>
      <c r="P442">
        <v>25</v>
      </c>
      <c r="Q442" s="2">
        <v>42663</v>
      </c>
    </row>
    <row r="443" spans="1:17">
      <c r="A443">
        <v>442</v>
      </c>
      <c r="B443" t="s">
        <v>101</v>
      </c>
      <c r="C443" t="s">
        <v>86</v>
      </c>
      <c r="D443" t="s">
        <v>99</v>
      </c>
      <c r="E443" t="s">
        <v>83</v>
      </c>
      <c r="F443" t="s">
        <v>79</v>
      </c>
      <c r="G443" t="s">
        <v>74</v>
      </c>
      <c r="H443" t="b">
        <f t="shared" si="6"/>
        <v>1</v>
      </c>
      <c r="I443" t="s">
        <v>81</v>
      </c>
      <c r="J443">
        <v>56</v>
      </c>
      <c r="K443">
        <v>94110</v>
      </c>
      <c r="L443">
        <v>38</v>
      </c>
      <c r="M443">
        <v>12</v>
      </c>
      <c r="N443">
        <v>5</v>
      </c>
      <c r="O443">
        <v>4</v>
      </c>
      <c r="P443">
        <v>41</v>
      </c>
      <c r="Q443" s="2">
        <v>36879</v>
      </c>
    </row>
    <row r="444" spans="1:17">
      <c r="A444">
        <v>443</v>
      </c>
      <c r="B444" t="s">
        <v>96</v>
      </c>
      <c r="C444" t="s">
        <v>77</v>
      </c>
      <c r="D444" t="s">
        <v>99</v>
      </c>
      <c r="E444" t="s">
        <v>72</v>
      </c>
      <c r="F444" t="s">
        <v>100</v>
      </c>
      <c r="G444" t="s">
        <v>88</v>
      </c>
      <c r="H444" t="b">
        <f t="shared" si="6"/>
        <v>0</v>
      </c>
      <c r="I444" t="s">
        <v>102</v>
      </c>
      <c r="J444">
        <v>64</v>
      </c>
      <c r="K444">
        <v>83554</v>
      </c>
      <c r="L444">
        <v>19</v>
      </c>
      <c r="M444">
        <v>6</v>
      </c>
      <c r="N444">
        <v>13</v>
      </c>
      <c r="O444">
        <v>1</v>
      </c>
      <c r="P444">
        <v>20</v>
      </c>
      <c r="Q444" s="2">
        <v>37419</v>
      </c>
    </row>
    <row r="445" spans="1:17">
      <c r="A445">
        <v>444</v>
      </c>
      <c r="B445" t="s">
        <v>69</v>
      </c>
      <c r="C445" t="s">
        <v>70</v>
      </c>
      <c r="D445" t="s">
        <v>78</v>
      </c>
      <c r="E445" t="s">
        <v>94</v>
      </c>
      <c r="F445" t="s">
        <v>100</v>
      </c>
      <c r="G445" t="s">
        <v>74</v>
      </c>
      <c r="H445" t="b">
        <f t="shared" si="6"/>
        <v>1</v>
      </c>
      <c r="I445" t="s">
        <v>90</v>
      </c>
      <c r="J445">
        <v>22</v>
      </c>
      <c r="K445">
        <v>50936</v>
      </c>
      <c r="L445">
        <v>36</v>
      </c>
      <c r="M445">
        <v>19</v>
      </c>
      <c r="N445">
        <v>7</v>
      </c>
      <c r="O445">
        <v>2</v>
      </c>
      <c r="P445">
        <v>23</v>
      </c>
      <c r="Q445" s="2">
        <v>36042</v>
      </c>
    </row>
    <row r="446" spans="1:17">
      <c r="A446">
        <v>445</v>
      </c>
      <c r="B446" t="s">
        <v>101</v>
      </c>
      <c r="C446" t="s">
        <v>70</v>
      </c>
      <c r="D446" t="s">
        <v>99</v>
      </c>
      <c r="E446" t="s">
        <v>83</v>
      </c>
      <c r="F446" t="s">
        <v>87</v>
      </c>
      <c r="G446" t="s">
        <v>80</v>
      </c>
      <c r="H446" t="b">
        <f t="shared" si="6"/>
        <v>1</v>
      </c>
      <c r="I446" t="s">
        <v>81</v>
      </c>
      <c r="J446">
        <v>36</v>
      </c>
      <c r="K446">
        <v>34426</v>
      </c>
      <c r="L446">
        <v>13</v>
      </c>
      <c r="M446">
        <v>7</v>
      </c>
      <c r="N446">
        <v>12</v>
      </c>
      <c r="O446">
        <v>8</v>
      </c>
      <c r="P446">
        <v>48</v>
      </c>
      <c r="Q446" s="2">
        <v>45561</v>
      </c>
    </row>
    <row r="447" spans="1:17">
      <c r="A447">
        <v>446</v>
      </c>
      <c r="B447" t="s">
        <v>69</v>
      </c>
      <c r="C447" t="s">
        <v>70</v>
      </c>
      <c r="D447" t="s">
        <v>71</v>
      </c>
      <c r="E447" t="s">
        <v>94</v>
      </c>
      <c r="F447" t="s">
        <v>97</v>
      </c>
      <c r="G447" t="s">
        <v>74</v>
      </c>
      <c r="H447" t="b">
        <f t="shared" si="6"/>
        <v>1</v>
      </c>
      <c r="I447" t="s">
        <v>102</v>
      </c>
      <c r="J447">
        <v>47</v>
      </c>
      <c r="K447">
        <v>118839</v>
      </c>
      <c r="L447">
        <v>3</v>
      </c>
      <c r="M447">
        <v>3</v>
      </c>
      <c r="N447">
        <v>2</v>
      </c>
      <c r="O447">
        <v>6</v>
      </c>
      <c r="P447">
        <v>40</v>
      </c>
      <c r="Q447" s="2">
        <v>38617</v>
      </c>
    </row>
    <row r="448" spans="1:17">
      <c r="A448">
        <v>447</v>
      </c>
      <c r="B448" t="s">
        <v>96</v>
      </c>
      <c r="C448" t="s">
        <v>70</v>
      </c>
      <c r="D448" t="s">
        <v>99</v>
      </c>
      <c r="E448" t="s">
        <v>72</v>
      </c>
      <c r="F448" t="s">
        <v>95</v>
      </c>
      <c r="G448" t="s">
        <v>74</v>
      </c>
      <c r="H448" t="b">
        <f t="shared" si="6"/>
        <v>1</v>
      </c>
      <c r="I448" t="s">
        <v>81</v>
      </c>
      <c r="J448">
        <v>58</v>
      </c>
      <c r="K448">
        <v>57606</v>
      </c>
      <c r="L448">
        <v>10</v>
      </c>
      <c r="M448">
        <v>16</v>
      </c>
      <c r="N448">
        <v>11</v>
      </c>
      <c r="O448">
        <v>2</v>
      </c>
      <c r="P448">
        <v>45</v>
      </c>
      <c r="Q448" s="2">
        <v>36244</v>
      </c>
    </row>
    <row r="449" spans="1:17">
      <c r="A449">
        <v>448</v>
      </c>
      <c r="B449" t="s">
        <v>69</v>
      </c>
      <c r="C449" t="s">
        <v>70</v>
      </c>
      <c r="D449" t="s">
        <v>99</v>
      </c>
      <c r="E449" t="s">
        <v>72</v>
      </c>
      <c r="F449" t="s">
        <v>100</v>
      </c>
      <c r="G449" t="s">
        <v>80</v>
      </c>
      <c r="H449" t="b">
        <f t="shared" si="6"/>
        <v>1</v>
      </c>
      <c r="I449" t="s">
        <v>93</v>
      </c>
      <c r="J449">
        <v>42</v>
      </c>
      <c r="K449">
        <v>77832</v>
      </c>
      <c r="L449">
        <v>38</v>
      </c>
      <c r="M449">
        <v>18</v>
      </c>
      <c r="N449">
        <v>14</v>
      </c>
      <c r="O449">
        <v>6</v>
      </c>
      <c r="P449">
        <v>33</v>
      </c>
      <c r="Q449" s="2">
        <v>34783</v>
      </c>
    </row>
    <row r="450" spans="1:17">
      <c r="A450">
        <v>449</v>
      </c>
      <c r="B450" t="s">
        <v>89</v>
      </c>
      <c r="C450" t="s">
        <v>86</v>
      </c>
      <c r="D450" t="s">
        <v>71</v>
      </c>
      <c r="E450" t="s">
        <v>83</v>
      </c>
      <c r="F450" t="s">
        <v>95</v>
      </c>
      <c r="G450" t="s">
        <v>88</v>
      </c>
      <c r="H450" t="b">
        <f t="shared" si="6"/>
        <v>0</v>
      </c>
      <c r="I450" t="s">
        <v>85</v>
      </c>
      <c r="J450">
        <v>52</v>
      </c>
      <c r="K450">
        <v>58151</v>
      </c>
      <c r="L450">
        <v>1</v>
      </c>
      <c r="M450">
        <v>16</v>
      </c>
      <c r="N450">
        <v>13</v>
      </c>
      <c r="O450">
        <v>9</v>
      </c>
      <c r="P450">
        <v>28</v>
      </c>
      <c r="Q450" s="2">
        <v>36525</v>
      </c>
    </row>
    <row r="451" spans="1:17">
      <c r="A451">
        <v>450</v>
      </c>
      <c r="B451" t="s">
        <v>96</v>
      </c>
      <c r="C451" t="s">
        <v>70</v>
      </c>
      <c r="D451" t="s">
        <v>91</v>
      </c>
      <c r="E451" t="s">
        <v>72</v>
      </c>
      <c r="F451" t="s">
        <v>79</v>
      </c>
      <c r="G451" t="s">
        <v>88</v>
      </c>
      <c r="H451" t="b">
        <f t="shared" ref="H451:H501" si="7">NOT(G451="Contract")</f>
        <v>0</v>
      </c>
      <c r="I451" t="s">
        <v>81</v>
      </c>
      <c r="J451">
        <v>46</v>
      </c>
      <c r="K451">
        <v>109303</v>
      </c>
      <c r="L451">
        <v>27</v>
      </c>
      <c r="M451">
        <v>7</v>
      </c>
      <c r="N451">
        <v>7</v>
      </c>
      <c r="O451">
        <v>7</v>
      </c>
      <c r="P451">
        <v>31</v>
      </c>
      <c r="Q451" s="2">
        <v>45527</v>
      </c>
    </row>
    <row r="452" spans="1:17">
      <c r="A452">
        <v>451</v>
      </c>
      <c r="B452" t="s">
        <v>96</v>
      </c>
      <c r="C452" t="s">
        <v>70</v>
      </c>
      <c r="D452" t="s">
        <v>91</v>
      </c>
      <c r="E452" t="s">
        <v>94</v>
      </c>
      <c r="F452" t="s">
        <v>87</v>
      </c>
      <c r="G452" t="s">
        <v>74</v>
      </c>
      <c r="H452" t="b">
        <f t="shared" si="7"/>
        <v>1</v>
      </c>
      <c r="I452" t="s">
        <v>98</v>
      </c>
      <c r="J452">
        <v>44</v>
      </c>
      <c r="K452">
        <v>41308</v>
      </c>
      <c r="L452">
        <v>8</v>
      </c>
      <c r="M452">
        <v>4</v>
      </c>
      <c r="N452">
        <v>5</v>
      </c>
      <c r="O452">
        <v>9</v>
      </c>
      <c r="P452">
        <v>25</v>
      </c>
      <c r="Q452" s="2">
        <v>41976</v>
      </c>
    </row>
    <row r="453" spans="1:17">
      <c r="A453">
        <v>452</v>
      </c>
      <c r="B453" t="s">
        <v>96</v>
      </c>
      <c r="C453" t="s">
        <v>70</v>
      </c>
      <c r="D453" t="s">
        <v>71</v>
      </c>
      <c r="E453" t="s">
        <v>72</v>
      </c>
      <c r="F453" t="s">
        <v>84</v>
      </c>
      <c r="G453" t="s">
        <v>80</v>
      </c>
      <c r="H453" t="b">
        <f t="shared" si="7"/>
        <v>1</v>
      </c>
      <c r="I453" t="s">
        <v>85</v>
      </c>
      <c r="J453">
        <v>45</v>
      </c>
      <c r="K453">
        <v>92522</v>
      </c>
      <c r="L453">
        <v>17</v>
      </c>
      <c r="M453">
        <v>8</v>
      </c>
      <c r="N453">
        <v>14</v>
      </c>
      <c r="O453">
        <v>5</v>
      </c>
      <c r="P453">
        <v>39</v>
      </c>
      <c r="Q453" s="2">
        <v>42237</v>
      </c>
    </row>
    <row r="454" spans="1:17">
      <c r="A454">
        <v>453</v>
      </c>
      <c r="B454" t="s">
        <v>103</v>
      </c>
      <c r="C454" t="s">
        <v>70</v>
      </c>
      <c r="D454" t="s">
        <v>78</v>
      </c>
      <c r="E454" t="s">
        <v>94</v>
      </c>
      <c r="F454" t="s">
        <v>95</v>
      </c>
      <c r="G454" t="s">
        <v>88</v>
      </c>
      <c r="H454" t="b">
        <f t="shared" si="7"/>
        <v>0</v>
      </c>
      <c r="I454" t="s">
        <v>85</v>
      </c>
      <c r="J454">
        <v>59</v>
      </c>
      <c r="K454">
        <v>75671</v>
      </c>
      <c r="L454">
        <v>9</v>
      </c>
      <c r="M454">
        <v>13</v>
      </c>
      <c r="N454">
        <v>6</v>
      </c>
      <c r="O454">
        <v>7</v>
      </c>
      <c r="P454">
        <v>43</v>
      </c>
      <c r="Q454" s="2">
        <v>39140</v>
      </c>
    </row>
    <row r="455" spans="1:17">
      <c r="A455">
        <v>454</v>
      </c>
      <c r="B455" t="s">
        <v>103</v>
      </c>
      <c r="C455" t="s">
        <v>77</v>
      </c>
      <c r="D455" t="s">
        <v>99</v>
      </c>
      <c r="E455" t="s">
        <v>94</v>
      </c>
      <c r="F455" t="s">
        <v>100</v>
      </c>
      <c r="G455" t="s">
        <v>74</v>
      </c>
      <c r="H455" t="b">
        <f t="shared" si="7"/>
        <v>1</v>
      </c>
      <c r="I455" t="s">
        <v>81</v>
      </c>
      <c r="J455">
        <v>49</v>
      </c>
      <c r="K455">
        <v>32204</v>
      </c>
      <c r="L455">
        <v>6</v>
      </c>
      <c r="M455">
        <v>13</v>
      </c>
      <c r="N455">
        <v>8</v>
      </c>
      <c r="O455">
        <v>7</v>
      </c>
      <c r="P455">
        <v>46</v>
      </c>
      <c r="Q455" s="2">
        <v>40063</v>
      </c>
    </row>
    <row r="456" spans="1:17">
      <c r="A456">
        <v>455</v>
      </c>
      <c r="B456" t="s">
        <v>103</v>
      </c>
      <c r="C456" t="s">
        <v>86</v>
      </c>
      <c r="D456" t="s">
        <v>71</v>
      </c>
      <c r="E456" t="s">
        <v>72</v>
      </c>
      <c r="F456" t="s">
        <v>79</v>
      </c>
      <c r="G456" t="s">
        <v>80</v>
      </c>
      <c r="H456" t="b">
        <f t="shared" si="7"/>
        <v>1</v>
      </c>
      <c r="I456" t="s">
        <v>90</v>
      </c>
      <c r="J456">
        <v>42</v>
      </c>
      <c r="K456">
        <v>117265</v>
      </c>
      <c r="L456">
        <v>25</v>
      </c>
      <c r="M456">
        <v>17</v>
      </c>
      <c r="N456">
        <v>10</v>
      </c>
      <c r="O456">
        <v>3</v>
      </c>
      <c r="P456">
        <v>57</v>
      </c>
      <c r="Q456" s="2">
        <v>35964</v>
      </c>
    </row>
    <row r="457" spans="1:17">
      <c r="A457">
        <v>456</v>
      </c>
      <c r="B457" t="s">
        <v>89</v>
      </c>
      <c r="C457" t="s">
        <v>70</v>
      </c>
      <c r="D457" t="s">
        <v>99</v>
      </c>
      <c r="E457" t="s">
        <v>83</v>
      </c>
      <c r="F457" t="s">
        <v>73</v>
      </c>
      <c r="G457" t="s">
        <v>88</v>
      </c>
      <c r="H457" t="b">
        <f t="shared" si="7"/>
        <v>0</v>
      </c>
      <c r="I457" t="s">
        <v>75</v>
      </c>
      <c r="J457">
        <v>64</v>
      </c>
      <c r="K457">
        <v>61131</v>
      </c>
      <c r="L457">
        <v>39</v>
      </c>
      <c r="M457">
        <v>17</v>
      </c>
      <c r="N457">
        <v>13</v>
      </c>
      <c r="O457">
        <v>7</v>
      </c>
      <c r="P457">
        <v>27</v>
      </c>
      <c r="Q457" s="2">
        <v>38015</v>
      </c>
    </row>
    <row r="458" spans="1:17">
      <c r="A458">
        <v>457</v>
      </c>
      <c r="B458" t="s">
        <v>101</v>
      </c>
      <c r="C458" t="s">
        <v>70</v>
      </c>
      <c r="D458" t="s">
        <v>78</v>
      </c>
      <c r="E458" t="s">
        <v>92</v>
      </c>
      <c r="F458" t="s">
        <v>79</v>
      </c>
      <c r="G458" t="s">
        <v>88</v>
      </c>
      <c r="H458" t="b">
        <f t="shared" si="7"/>
        <v>0</v>
      </c>
      <c r="I458" t="s">
        <v>90</v>
      </c>
      <c r="J458">
        <v>39</v>
      </c>
      <c r="K458">
        <v>82428</v>
      </c>
      <c r="L458">
        <v>28</v>
      </c>
      <c r="M458">
        <v>5</v>
      </c>
      <c r="N458">
        <v>14</v>
      </c>
      <c r="O458">
        <v>1</v>
      </c>
      <c r="P458">
        <v>20</v>
      </c>
      <c r="Q458" s="2">
        <v>40510</v>
      </c>
    </row>
    <row r="459" spans="1:17">
      <c r="A459">
        <v>458</v>
      </c>
      <c r="B459" t="s">
        <v>69</v>
      </c>
      <c r="C459" t="s">
        <v>70</v>
      </c>
      <c r="D459" t="s">
        <v>99</v>
      </c>
      <c r="E459" t="s">
        <v>72</v>
      </c>
      <c r="F459" t="s">
        <v>79</v>
      </c>
      <c r="G459" t="s">
        <v>80</v>
      </c>
      <c r="H459" t="b">
        <f t="shared" si="7"/>
        <v>1</v>
      </c>
      <c r="I459" t="s">
        <v>81</v>
      </c>
      <c r="J459">
        <v>57</v>
      </c>
      <c r="K459">
        <v>63870</v>
      </c>
      <c r="L459">
        <v>33</v>
      </c>
      <c r="M459">
        <v>6</v>
      </c>
      <c r="N459">
        <v>12</v>
      </c>
      <c r="O459">
        <v>9</v>
      </c>
      <c r="P459">
        <v>43</v>
      </c>
      <c r="Q459" s="2">
        <v>38823</v>
      </c>
    </row>
    <row r="460" spans="1:17">
      <c r="A460">
        <v>459</v>
      </c>
      <c r="B460" t="s">
        <v>82</v>
      </c>
      <c r="C460" t="s">
        <v>86</v>
      </c>
      <c r="D460" t="s">
        <v>71</v>
      </c>
      <c r="E460" t="s">
        <v>94</v>
      </c>
      <c r="F460" t="s">
        <v>87</v>
      </c>
      <c r="G460" t="s">
        <v>80</v>
      </c>
      <c r="H460" t="b">
        <f t="shared" si="7"/>
        <v>1</v>
      </c>
      <c r="I460" t="s">
        <v>85</v>
      </c>
      <c r="J460">
        <v>56</v>
      </c>
      <c r="K460">
        <v>79067</v>
      </c>
      <c r="L460">
        <v>37</v>
      </c>
      <c r="M460">
        <v>19</v>
      </c>
      <c r="N460">
        <v>4</v>
      </c>
      <c r="O460">
        <v>6</v>
      </c>
      <c r="P460">
        <v>26</v>
      </c>
      <c r="Q460" s="2">
        <v>42218</v>
      </c>
    </row>
    <row r="461" spans="1:17">
      <c r="A461">
        <v>460</v>
      </c>
      <c r="B461" t="s">
        <v>96</v>
      </c>
      <c r="C461" t="s">
        <v>77</v>
      </c>
      <c r="D461" t="s">
        <v>99</v>
      </c>
      <c r="E461" t="s">
        <v>94</v>
      </c>
      <c r="F461" t="s">
        <v>84</v>
      </c>
      <c r="G461" t="s">
        <v>80</v>
      </c>
      <c r="H461" t="b">
        <f t="shared" si="7"/>
        <v>1</v>
      </c>
      <c r="I461" t="s">
        <v>98</v>
      </c>
      <c r="J461">
        <v>30</v>
      </c>
      <c r="K461">
        <v>88585</v>
      </c>
      <c r="L461">
        <v>9</v>
      </c>
      <c r="M461">
        <v>13</v>
      </c>
      <c r="N461">
        <v>13</v>
      </c>
      <c r="O461">
        <v>5</v>
      </c>
      <c r="P461">
        <v>38</v>
      </c>
      <c r="Q461" s="2">
        <v>43449</v>
      </c>
    </row>
    <row r="462" spans="1:17">
      <c r="A462">
        <v>461</v>
      </c>
      <c r="B462" t="s">
        <v>69</v>
      </c>
      <c r="C462" t="s">
        <v>86</v>
      </c>
      <c r="D462" t="s">
        <v>91</v>
      </c>
      <c r="E462" t="s">
        <v>72</v>
      </c>
      <c r="F462" t="s">
        <v>73</v>
      </c>
      <c r="G462" t="s">
        <v>80</v>
      </c>
      <c r="H462" t="b">
        <f t="shared" si="7"/>
        <v>1</v>
      </c>
      <c r="I462" t="s">
        <v>85</v>
      </c>
      <c r="J462">
        <v>59</v>
      </c>
      <c r="K462">
        <v>51607</v>
      </c>
      <c r="L462">
        <v>18</v>
      </c>
      <c r="M462">
        <v>14</v>
      </c>
      <c r="N462">
        <v>7</v>
      </c>
      <c r="O462">
        <v>7</v>
      </c>
      <c r="P462">
        <v>41</v>
      </c>
      <c r="Q462" s="2">
        <v>44301</v>
      </c>
    </row>
    <row r="463" spans="1:17">
      <c r="A463">
        <v>462</v>
      </c>
      <c r="B463" t="s">
        <v>96</v>
      </c>
      <c r="C463" t="s">
        <v>77</v>
      </c>
      <c r="D463" t="s">
        <v>78</v>
      </c>
      <c r="E463" t="s">
        <v>83</v>
      </c>
      <c r="F463" t="s">
        <v>97</v>
      </c>
      <c r="G463" t="s">
        <v>74</v>
      </c>
      <c r="H463" t="b">
        <f t="shared" si="7"/>
        <v>1</v>
      </c>
      <c r="I463" t="s">
        <v>90</v>
      </c>
      <c r="J463">
        <v>51</v>
      </c>
      <c r="K463">
        <v>54968</v>
      </c>
      <c r="L463">
        <v>21</v>
      </c>
      <c r="M463">
        <v>4</v>
      </c>
      <c r="N463">
        <v>6</v>
      </c>
      <c r="O463">
        <v>5</v>
      </c>
      <c r="P463">
        <v>54</v>
      </c>
      <c r="Q463" s="2">
        <v>44248</v>
      </c>
    </row>
    <row r="464" spans="1:17">
      <c r="A464">
        <v>463</v>
      </c>
      <c r="B464" t="s">
        <v>89</v>
      </c>
      <c r="C464" t="s">
        <v>70</v>
      </c>
      <c r="D464" t="s">
        <v>78</v>
      </c>
      <c r="E464" t="s">
        <v>83</v>
      </c>
      <c r="F464" t="s">
        <v>97</v>
      </c>
      <c r="G464" t="s">
        <v>80</v>
      </c>
      <c r="H464" t="b">
        <f t="shared" si="7"/>
        <v>1</v>
      </c>
      <c r="I464" t="s">
        <v>98</v>
      </c>
      <c r="J464">
        <v>55</v>
      </c>
      <c r="K464">
        <v>41908</v>
      </c>
      <c r="L464">
        <v>2</v>
      </c>
      <c r="M464">
        <v>7</v>
      </c>
      <c r="N464">
        <v>10</v>
      </c>
      <c r="O464">
        <v>5</v>
      </c>
      <c r="P464">
        <v>49</v>
      </c>
      <c r="Q464" s="2">
        <v>35827</v>
      </c>
    </row>
    <row r="465" spans="1:17">
      <c r="A465">
        <v>464</v>
      </c>
      <c r="B465" t="s">
        <v>96</v>
      </c>
      <c r="C465" t="s">
        <v>70</v>
      </c>
      <c r="D465" t="s">
        <v>78</v>
      </c>
      <c r="E465" t="s">
        <v>94</v>
      </c>
      <c r="F465" t="s">
        <v>95</v>
      </c>
      <c r="G465" t="s">
        <v>88</v>
      </c>
      <c r="H465" t="b">
        <f t="shared" si="7"/>
        <v>0</v>
      </c>
      <c r="I465" t="s">
        <v>102</v>
      </c>
      <c r="J465">
        <v>53</v>
      </c>
      <c r="K465">
        <v>56423</v>
      </c>
      <c r="L465">
        <v>38</v>
      </c>
      <c r="M465">
        <v>8</v>
      </c>
      <c r="N465">
        <v>2</v>
      </c>
      <c r="O465">
        <v>7</v>
      </c>
      <c r="P465">
        <v>48</v>
      </c>
      <c r="Q465" s="2">
        <v>36063</v>
      </c>
    </row>
    <row r="466" spans="1:17">
      <c r="A466">
        <v>465</v>
      </c>
      <c r="B466" t="s">
        <v>103</v>
      </c>
      <c r="C466" t="s">
        <v>86</v>
      </c>
      <c r="D466" t="s">
        <v>71</v>
      </c>
      <c r="E466" t="s">
        <v>94</v>
      </c>
      <c r="F466" t="s">
        <v>79</v>
      </c>
      <c r="G466" t="s">
        <v>88</v>
      </c>
      <c r="H466" t="b">
        <f t="shared" si="7"/>
        <v>0</v>
      </c>
      <c r="I466" t="s">
        <v>93</v>
      </c>
      <c r="J466">
        <v>24</v>
      </c>
      <c r="K466">
        <v>104707</v>
      </c>
      <c r="L466">
        <v>36</v>
      </c>
      <c r="M466">
        <v>13</v>
      </c>
      <c r="N466">
        <v>8</v>
      </c>
      <c r="O466">
        <v>7</v>
      </c>
      <c r="P466">
        <v>41</v>
      </c>
      <c r="Q466" s="2">
        <v>35806</v>
      </c>
    </row>
    <row r="467" spans="1:17">
      <c r="A467">
        <v>466</v>
      </c>
      <c r="B467" t="s">
        <v>82</v>
      </c>
      <c r="C467" t="s">
        <v>86</v>
      </c>
      <c r="D467" t="s">
        <v>78</v>
      </c>
      <c r="E467" t="s">
        <v>83</v>
      </c>
      <c r="F467" t="s">
        <v>87</v>
      </c>
      <c r="G467" t="s">
        <v>74</v>
      </c>
      <c r="H467" t="b">
        <f t="shared" si="7"/>
        <v>1</v>
      </c>
      <c r="I467" t="s">
        <v>85</v>
      </c>
      <c r="J467">
        <v>24</v>
      </c>
      <c r="K467">
        <v>108257</v>
      </c>
      <c r="L467">
        <v>37</v>
      </c>
      <c r="M467">
        <v>6</v>
      </c>
      <c r="N467">
        <v>10</v>
      </c>
      <c r="O467">
        <v>3</v>
      </c>
      <c r="P467">
        <v>30</v>
      </c>
      <c r="Q467" s="2">
        <v>34684</v>
      </c>
    </row>
    <row r="468" spans="1:17">
      <c r="A468">
        <v>467</v>
      </c>
      <c r="B468" t="s">
        <v>76</v>
      </c>
      <c r="C468" t="s">
        <v>77</v>
      </c>
      <c r="D468" t="s">
        <v>91</v>
      </c>
      <c r="E468" t="s">
        <v>92</v>
      </c>
      <c r="F468" t="s">
        <v>87</v>
      </c>
      <c r="G468" t="s">
        <v>88</v>
      </c>
      <c r="H468" t="b">
        <f t="shared" si="7"/>
        <v>0</v>
      </c>
      <c r="I468" t="s">
        <v>81</v>
      </c>
      <c r="J468">
        <v>49</v>
      </c>
      <c r="K468">
        <v>91215</v>
      </c>
      <c r="L468">
        <v>15</v>
      </c>
      <c r="M468">
        <v>6</v>
      </c>
      <c r="N468">
        <v>9</v>
      </c>
      <c r="O468">
        <v>3</v>
      </c>
      <c r="P468">
        <v>39</v>
      </c>
      <c r="Q468" s="2">
        <v>41405</v>
      </c>
    </row>
    <row r="469" spans="1:17">
      <c r="A469">
        <v>468</v>
      </c>
      <c r="B469" t="s">
        <v>96</v>
      </c>
      <c r="C469" t="s">
        <v>77</v>
      </c>
      <c r="D469" t="s">
        <v>71</v>
      </c>
      <c r="E469" t="s">
        <v>72</v>
      </c>
      <c r="F469" t="s">
        <v>97</v>
      </c>
      <c r="G469" t="s">
        <v>88</v>
      </c>
      <c r="H469" t="b">
        <f t="shared" si="7"/>
        <v>0</v>
      </c>
      <c r="I469" t="s">
        <v>102</v>
      </c>
      <c r="J469">
        <v>36</v>
      </c>
      <c r="K469">
        <v>85835</v>
      </c>
      <c r="L469">
        <v>28</v>
      </c>
      <c r="M469">
        <v>3</v>
      </c>
      <c r="N469">
        <v>5</v>
      </c>
      <c r="O469">
        <v>3</v>
      </c>
      <c r="P469">
        <v>48</v>
      </c>
      <c r="Q469" s="2">
        <v>35391</v>
      </c>
    </row>
    <row r="470" spans="1:17">
      <c r="A470">
        <v>469</v>
      </c>
      <c r="B470" t="s">
        <v>69</v>
      </c>
      <c r="C470" t="s">
        <v>86</v>
      </c>
      <c r="D470" t="s">
        <v>91</v>
      </c>
      <c r="E470" t="s">
        <v>94</v>
      </c>
      <c r="F470" t="s">
        <v>95</v>
      </c>
      <c r="G470" t="s">
        <v>80</v>
      </c>
      <c r="H470" t="b">
        <f t="shared" si="7"/>
        <v>1</v>
      </c>
      <c r="I470" t="s">
        <v>93</v>
      </c>
      <c r="J470">
        <v>62</v>
      </c>
      <c r="K470">
        <v>79429</v>
      </c>
      <c r="L470">
        <v>18</v>
      </c>
      <c r="M470">
        <v>3</v>
      </c>
      <c r="N470">
        <v>10</v>
      </c>
      <c r="O470">
        <v>6</v>
      </c>
      <c r="P470">
        <v>53</v>
      </c>
      <c r="Q470" s="2">
        <v>35224</v>
      </c>
    </row>
    <row r="471" spans="1:17">
      <c r="A471">
        <v>470</v>
      </c>
      <c r="B471" t="s">
        <v>103</v>
      </c>
      <c r="C471" t="s">
        <v>77</v>
      </c>
      <c r="D471" t="s">
        <v>99</v>
      </c>
      <c r="E471" t="s">
        <v>94</v>
      </c>
      <c r="F471" t="s">
        <v>95</v>
      </c>
      <c r="G471" t="s">
        <v>88</v>
      </c>
      <c r="H471" t="b">
        <f t="shared" si="7"/>
        <v>0</v>
      </c>
      <c r="I471" t="s">
        <v>81</v>
      </c>
      <c r="J471">
        <v>44</v>
      </c>
      <c r="K471">
        <v>112152</v>
      </c>
      <c r="L471">
        <v>34</v>
      </c>
      <c r="M471">
        <v>13</v>
      </c>
      <c r="N471">
        <v>4</v>
      </c>
      <c r="O471">
        <v>6</v>
      </c>
      <c r="P471">
        <v>20</v>
      </c>
      <c r="Q471" s="2">
        <v>41608</v>
      </c>
    </row>
    <row r="472" spans="1:17">
      <c r="A472">
        <v>471</v>
      </c>
      <c r="B472" t="s">
        <v>76</v>
      </c>
      <c r="C472" t="s">
        <v>86</v>
      </c>
      <c r="D472" t="s">
        <v>99</v>
      </c>
      <c r="E472" t="s">
        <v>83</v>
      </c>
      <c r="F472" t="s">
        <v>95</v>
      </c>
      <c r="G472" t="s">
        <v>74</v>
      </c>
      <c r="H472" t="b">
        <f t="shared" si="7"/>
        <v>1</v>
      </c>
      <c r="I472" t="s">
        <v>75</v>
      </c>
      <c r="J472">
        <v>61</v>
      </c>
      <c r="K472">
        <v>68458</v>
      </c>
      <c r="L472">
        <v>22</v>
      </c>
      <c r="M472">
        <v>2</v>
      </c>
      <c r="N472">
        <v>6</v>
      </c>
      <c r="O472">
        <v>3</v>
      </c>
      <c r="P472">
        <v>50</v>
      </c>
      <c r="Q472" s="2">
        <v>42766</v>
      </c>
    </row>
    <row r="473" spans="1:17">
      <c r="A473">
        <v>472</v>
      </c>
      <c r="B473" t="s">
        <v>82</v>
      </c>
      <c r="C473" t="s">
        <v>77</v>
      </c>
      <c r="D473" t="s">
        <v>99</v>
      </c>
      <c r="E473" t="s">
        <v>72</v>
      </c>
      <c r="F473" t="s">
        <v>73</v>
      </c>
      <c r="G473" t="s">
        <v>80</v>
      </c>
      <c r="H473" t="b">
        <f t="shared" si="7"/>
        <v>1</v>
      </c>
      <c r="I473" t="s">
        <v>81</v>
      </c>
      <c r="J473">
        <v>32</v>
      </c>
      <c r="K473">
        <v>76169</v>
      </c>
      <c r="L473">
        <v>11</v>
      </c>
      <c r="M473">
        <v>16</v>
      </c>
      <c r="N473">
        <v>8</v>
      </c>
      <c r="O473">
        <v>3</v>
      </c>
      <c r="P473">
        <v>49</v>
      </c>
      <c r="Q473" s="2">
        <v>38456</v>
      </c>
    </row>
    <row r="474" spans="1:17">
      <c r="A474">
        <v>473</v>
      </c>
      <c r="B474" t="s">
        <v>76</v>
      </c>
      <c r="C474" t="s">
        <v>86</v>
      </c>
      <c r="D474" t="s">
        <v>99</v>
      </c>
      <c r="E474" t="s">
        <v>83</v>
      </c>
      <c r="F474" t="s">
        <v>84</v>
      </c>
      <c r="G474" t="s">
        <v>80</v>
      </c>
      <c r="H474" t="b">
        <f t="shared" si="7"/>
        <v>1</v>
      </c>
      <c r="I474" t="s">
        <v>98</v>
      </c>
      <c r="J474">
        <v>53</v>
      </c>
      <c r="K474">
        <v>37659</v>
      </c>
      <c r="L474">
        <v>13</v>
      </c>
      <c r="M474">
        <v>6</v>
      </c>
      <c r="N474">
        <v>11</v>
      </c>
      <c r="O474">
        <v>8</v>
      </c>
      <c r="P474">
        <v>37</v>
      </c>
      <c r="Q474" s="2">
        <v>39186</v>
      </c>
    </row>
    <row r="475" spans="1:17">
      <c r="A475">
        <v>474</v>
      </c>
      <c r="B475" t="s">
        <v>103</v>
      </c>
      <c r="C475" t="s">
        <v>86</v>
      </c>
      <c r="D475" t="s">
        <v>91</v>
      </c>
      <c r="E475" t="s">
        <v>72</v>
      </c>
      <c r="F475" t="s">
        <v>73</v>
      </c>
      <c r="G475" t="s">
        <v>74</v>
      </c>
      <c r="H475" t="b">
        <f t="shared" si="7"/>
        <v>1</v>
      </c>
      <c r="I475" t="s">
        <v>98</v>
      </c>
      <c r="J475">
        <v>57</v>
      </c>
      <c r="K475">
        <v>90614</v>
      </c>
      <c r="L475">
        <v>4</v>
      </c>
      <c r="M475">
        <v>8</v>
      </c>
      <c r="N475">
        <v>3</v>
      </c>
      <c r="O475">
        <v>8</v>
      </c>
      <c r="P475">
        <v>36</v>
      </c>
      <c r="Q475" s="2">
        <v>36278</v>
      </c>
    </row>
    <row r="476" spans="1:17">
      <c r="A476">
        <v>475</v>
      </c>
      <c r="B476" t="s">
        <v>101</v>
      </c>
      <c r="C476" t="s">
        <v>86</v>
      </c>
      <c r="D476" t="s">
        <v>71</v>
      </c>
      <c r="E476" t="s">
        <v>72</v>
      </c>
      <c r="F476" t="s">
        <v>100</v>
      </c>
      <c r="G476" t="s">
        <v>80</v>
      </c>
      <c r="H476" t="b">
        <f t="shared" si="7"/>
        <v>1</v>
      </c>
      <c r="I476" t="s">
        <v>75</v>
      </c>
      <c r="J476">
        <v>54</v>
      </c>
      <c r="K476">
        <v>107240</v>
      </c>
      <c r="L476">
        <v>22</v>
      </c>
      <c r="M476">
        <v>8</v>
      </c>
      <c r="N476">
        <v>10</v>
      </c>
      <c r="O476">
        <v>7</v>
      </c>
      <c r="P476">
        <v>57</v>
      </c>
      <c r="Q476" s="2">
        <v>41173</v>
      </c>
    </row>
    <row r="477" spans="1:17">
      <c r="A477">
        <v>476</v>
      </c>
      <c r="B477" t="s">
        <v>101</v>
      </c>
      <c r="C477" t="s">
        <v>77</v>
      </c>
      <c r="D477" t="s">
        <v>71</v>
      </c>
      <c r="E477" t="s">
        <v>72</v>
      </c>
      <c r="F477" t="s">
        <v>100</v>
      </c>
      <c r="G477" t="s">
        <v>80</v>
      </c>
      <c r="H477" t="b">
        <f t="shared" si="7"/>
        <v>1</v>
      </c>
      <c r="I477" t="s">
        <v>102</v>
      </c>
      <c r="J477">
        <v>45</v>
      </c>
      <c r="K477">
        <v>62793</v>
      </c>
      <c r="L477">
        <v>7</v>
      </c>
      <c r="M477">
        <v>6</v>
      </c>
      <c r="N477">
        <v>11</v>
      </c>
      <c r="O477">
        <v>4</v>
      </c>
      <c r="P477">
        <v>33</v>
      </c>
      <c r="Q477" s="2">
        <v>41214</v>
      </c>
    </row>
    <row r="478" spans="1:17">
      <c r="A478">
        <v>477</v>
      </c>
      <c r="B478" t="s">
        <v>76</v>
      </c>
      <c r="C478" t="s">
        <v>77</v>
      </c>
      <c r="D478" t="s">
        <v>78</v>
      </c>
      <c r="E478" t="s">
        <v>94</v>
      </c>
      <c r="F478" t="s">
        <v>84</v>
      </c>
      <c r="G478" t="s">
        <v>74</v>
      </c>
      <c r="H478" t="b">
        <f t="shared" si="7"/>
        <v>1</v>
      </c>
      <c r="I478" t="s">
        <v>93</v>
      </c>
      <c r="J478">
        <v>60</v>
      </c>
      <c r="K478">
        <v>76473</v>
      </c>
      <c r="L478">
        <v>24</v>
      </c>
      <c r="M478">
        <v>14</v>
      </c>
      <c r="N478">
        <v>11</v>
      </c>
      <c r="O478">
        <v>4</v>
      </c>
      <c r="P478">
        <v>42</v>
      </c>
      <c r="Q478" s="2">
        <v>39413</v>
      </c>
    </row>
    <row r="479" spans="1:17">
      <c r="A479">
        <v>478</v>
      </c>
      <c r="B479" t="s">
        <v>89</v>
      </c>
      <c r="C479" t="s">
        <v>77</v>
      </c>
      <c r="D479" t="s">
        <v>91</v>
      </c>
      <c r="E479" t="s">
        <v>92</v>
      </c>
      <c r="F479" t="s">
        <v>97</v>
      </c>
      <c r="G479" t="s">
        <v>80</v>
      </c>
      <c r="H479" t="b">
        <f t="shared" si="7"/>
        <v>1</v>
      </c>
      <c r="I479" t="s">
        <v>81</v>
      </c>
      <c r="J479">
        <v>55</v>
      </c>
      <c r="K479">
        <v>119388</v>
      </c>
      <c r="L479">
        <v>4</v>
      </c>
      <c r="M479">
        <v>3</v>
      </c>
      <c r="N479">
        <v>1</v>
      </c>
      <c r="O479">
        <v>3</v>
      </c>
      <c r="P479">
        <v>44</v>
      </c>
      <c r="Q479" s="2">
        <v>45467</v>
      </c>
    </row>
    <row r="480" spans="1:17">
      <c r="A480">
        <v>479</v>
      </c>
      <c r="B480" t="s">
        <v>69</v>
      </c>
      <c r="C480" t="s">
        <v>86</v>
      </c>
      <c r="D480" t="s">
        <v>99</v>
      </c>
      <c r="E480" t="s">
        <v>83</v>
      </c>
      <c r="F480" t="s">
        <v>84</v>
      </c>
      <c r="G480" t="s">
        <v>74</v>
      </c>
      <c r="H480" t="b">
        <f t="shared" si="7"/>
        <v>1</v>
      </c>
      <c r="I480" t="s">
        <v>98</v>
      </c>
      <c r="J480">
        <v>49</v>
      </c>
      <c r="K480">
        <v>118330</v>
      </c>
      <c r="L480">
        <v>28</v>
      </c>
      <c r="M480">
        <v>10</v>
      </c>
      <c r="N480">
        <v>4</v>
      </c>
      <c r="O480">
        <v>5</v>
      </c>
      <c r="P480">
        <v>34</v>
      </c>
      <c r="Q480" s="2">
        <v>43187</v>
      </c>
    </row>
    <row r="481" spans="1:17">
      <c r="A481">
        <v>480</v>
      </c>
      <c r="B481" t="s">
        <v>69</v>
      </c>
      <c r="C481" t="s">
        <v>77</v>
      </c>
      <c r="D481" t="s">
        <v>91</v>
      </c>
      <c r="E481" t="s">
        <v>92</v>
      </c>
      <c r="F481" t="s">
        <v>87</v>
      </c>
      <c r="G481" t="s">
        <v>74</v>
      </c>
      <c r="H481" t="b">
        <f t="shared" si="7"/>
        <v>1</v>
      </c>
      <c r="I481" t="s">
        <v>102</v>
      </c>
      <c r="J481">
        <v>58</v>
      </c>
      <c r="K481">
        <v>85751</v>
      </c>
      <c r="L481">
        <v>15</v>
      </c>
      <c r="M481">
        <v>3</v>
      </c>
      <c r="N481">
        <v>4</v>
      </c>
      <c r="O481">
        <v>3</v>
      </c>
      <c r="P481">
        <v>41</v>
      </c>
      <c r="Q481" s="2">
        <v>40351</v>
      </c>
    </row>
    <row r="482" spans="1:17">
      <c r="A482">
        <v>481</v>
      </c>
      <c r="B482" t="s">
        <v>76</v>
      </c>
      <c r="C482" t="s">
        <v>77</v>
      </c>
      <c r="D482" t="s">
        <v>78</v>
      </c>
      <c r="E482" t="s">
        <v>83</v>
      </c>
      <c r="F482" t="s">
        <v>100</v>
      </c>
      <c r="G482" t="s">
        <v>88</v>
      </c>
      <c r="H482" t="b">
        <f t="shared" si="7"/>
        <v>0</v>
      </c>
      <c r="I482" t="s">
        <v>75</v>
      </c>
      <c r="J482">
        <v>28</v>
      </c>
      <c r="K482">
        <v>108915</v>
      </c>
      <c r="L482">
        <v>1</v>
      </c>
      <c r="M482">
        <v>12</v>
      </c>
      <c r="N482">
        <v>1</v>
      </c>
      <c r="O482">
        <v>8</v>
      </c>
      <c r="P482">
        <v>22</v>
      </c>
      <c r="Q482" s="2">
        <v>43145</v>
      </c>
    </row>
    <row r="483" spans="1:17">
      <c r="A483">
        <v>482</v>
      </c>
      <c r="B483" t="s">
        <v>96</v>
      </c>
      <c r="C483" t="s">
        <v>86</v>
      </c>
      <c r="D483" t="s">
        <v>78</v>
      </c>
      <c r="E483" t="s">
        <v>72</v>
      </c>
      <c r="F483" t="s">
        <v>79</v>
      </c>
      <c r="G483" t="s">
        <v>88</v>
      </c>
      <c r="H483" t="b">
        <f t="shared" si="7"/>
        <v>0</v>
      </c>
      <c r="I483" t="s">
        <v>90</v>
      </c>
      <c r="J483">
        <v>25</v>
      </c>
      <c r="K483">
        <v>84254</v>
      </c>
      <c r="L483">
        <v>3</v>
      </c>
      <c r="M483">
        <v>17</v>
      </c>
      <c r="N483">
        <v>9</v>
      </c>
      <c r="O483">
        <v>7</v>
      </c>
      <c r="P483">
        <v>38</v>
      </c>
      <c r="Q483" s="2">
        <v>39380</v>
      </c>
    </row>
    <row r="484" spans="1:17">
      <c r="A484">
        <v>483</v>
      </c>
      <c r="B484" t="s">
        <v>96</v>
      </c>
      <c r="C484" t="s">
        <v>70</v>
      </c>
      <c r="D484" t="s">
        <v>91</v>
      </c>
      <c r="E484" t="s">
        <v>94</v>
      </c>
      <c r="F484" t="s">
        <v>79</v>
      </c>
      <c r="G484" t="s">
        <v>80</v>
      </c>
      <c r="H484" t="b">
        <f t="shared" si="7"/>
        <v>1</v>
      </c>
      <c r="I484" t="s">
        <v>85</v>
      </c>
      <c r="J484">
        <v>58</v>
      </c>
      <c r="K484">
        <v>37006</v>
      </c>
      <c r="L484">
        <v>14</v>
      </c>
      <c r="M484">
        <v>5</v>
      </c>
      <c r="N484">
        <v>3</v>
      </c>
      <c r="O484">
        <v>3</v>
      </c>
      <c r="P484">
        <v>53</v>
      </c>
      <c r="Q484" s="2">
        <v>36686</v>
      </c>
    </row>
    <row r="485" spans="1:17">
      <c r="A485">
        <v>484</v>
      </c>
      <c r="B485" t="s">
        <v>69</v>
      </c>
      <c r="C485" t="s">
        <v>86</v>
      </c>
      <c r="D485" t="s">
        <v>91</v>
      </c>
      <c r="E485" t="s">
        <v>92</v>
      </c>
      <c r="F485" t="s">
        <v>97</v>
      </c>
      <c r="G485" t="s">
        <v>80</v>
      </c>
      <c r="H485" t="b">
        <f t="shared" si="7"/>
        <v>1</v>
      </c>
      <c r="I485" t="s">
        <v>90</v>
      </c>
      <c r="J485">
        <v>22</v>
      </c>
      <c r="K485">
        <v>104218</v>
      </c>
      <c r="L485">
        <v>38</v>
      </c>
      <c r="M485">
        <v>9</v>
      </c>
      <c r="N485">
        <v>5</v>
      </c>
      <c r="O485">
        <v>9</v>
      </c>
      <c r="P485">
        <v>54</v>
      </c>
      <c r="Q485" s="2">
        <v>41522</v>
      </c>
    </row>
    <row r="486" spans="1:17">
      <c r="A486">
        <v>485</v>
      </c>
      <c r="B486" t="s">
        <v>69</v>
      </c>
      <c r="C486" t="s">
        <v>77</v>
      </c>
      <c r="D486" t="s">
        <v>91</v>
      </c>
      <c r="E486" t="s">
        <v>94</v>
      </c>
      <c r="F486" t="s">
        <v>87</v>
      </c>
      <c r="G486" t="s">
        <v>74</v>
      </c>
      <c r="H486" t="b">
        <f t="shared" si="7"/>
        <v>1</v>
      </c>
      <c r="I486" t="s">
        <v>90</v>
      </c>
      <c r="J486">
        <v>22</v>
      </c>
      <c r="K486">
        <v>95344</v>
      </c>
      <c r="L486">
        <v>1</v>
      </c>
      <c r="M486">
        <v>7</v>
      </c>
      <c r="N486">
        <v>6</v>
      </c>
      <c r="O486">
        <v>5</v>
      </c>
      <c r="P486">
        <v>20</v>
      </c>
      <c r="Q486" s="2">
        <v>39872</v>
      </c>
    </row>
    <row r="487" spans="1:17">
      <c r="A487">
        <v>486</v>
      </c>
      <c r="B487" t="s">
        <v>101</v>
      </c>
      <c r="C487" t="s">
        <v>86</v>
      </c>
      <c r="D487" t="s">
        <v>71</v>
      </c>
      <c r="E487" t="s">
        <v>83</v>
      </c>
      <c r="F487" t="s">
        <v>73</v>
      </c>
      <c r="G487" t="s">
        <v>80</v>
      </c>
      <c r="H487" t="b">
        <f t="shared" si="7"/>
        <v>1</v>
      </c>
      <c r="I487" t="s">
        <v>98</v>
      </c>
      <c r="J487">
        <v>41</v>
      </c>
      <c r="K487">
        <v>63840</v>
      </c>
      <c r="L487">
        <v>38</v>
      </c>
      <c r="M487">
        <v>4</v>
      </c>
      <c r="N487">
        <v>8</v>
      </c>
      <c r="O487">
        <v>9</v>
      </c>
      <c r="P487">
        <v>40</v>
      </c>
      <c r="Q487" s="2">
        <v>35851</v>
      </c>
    </row>
    <row r="488" spans="1:17">
      <c r="A488">
        <v>487</v>
      </c>
      <c r="B488" t="s">
        <v>89</v>
      </c>
      <c r="C488" t="s">
        <v>70</v>
      </c>
      <c r="D488" t="s">
        <v>99</v>
      </c>
      <c r="E488" t="s">
        <v>94</v>
      </c>
      <c r="F488" t="s">
        <v>87</v>
      </c>
      <c r="G488" t="s">
        <v>74</v>
      </c>
      <c r="H488" t="b">
        <f t="shared" si="7"/>
        <v>1</v>
      </c>
      <c r="I488" t="s">
        <v>75</v>
      </c>
      <c r="J488">
        <v>40</v>
      </c>
      <c r="K488">
        <v>62430</v>
      </c>
      <c r="L488">
        <v>38</v>
      </c>
      <c r="M488">
        <v>13</v>
      </c>
      <c r="N488">
        <v>6</v>
      </c>
      <c r="O488">
        <v>7</v>
      </c>
      <c r="P488">
        <v>48</v>
      </c>
      <c r="Q488" s="2">
        <v>39558</v>
      </c>
    </row>
    <row r="489" spans="1:17">
      <c r="A489">
        <v>488</v>
      </c>
      <c r="B489" t="s">
        <v>103</v>
      </c>
      <c r="C489" t="s">
        <v>86</v>
      </c>
      <c r="D489" t="s">
        <v>91</v>
      </c>
      <c r="E489" t="s">
        <v>94</v>
      </c>
      <c r="F489" t="s">
        <v>79</v>
      </c>
      <c r="G489" t="s">
        <v>74</v>
      </c>
      <c r="H489" t="b">
        <f t="shared" si="7"/>
        <v>1</v>
      </c>
      <c r="I489" t="s">
        <v>81</v>
      </c>
      <c r="J489">
        <v>50</v>
      </c>
      <c r="K489">
        <v>53091</v>
      </c>
      <c r="L489">
        <v>21</v>
      </c>
      <c r="M489">
        <v>13</v>
      </c>
      <c r="N489">
        <v>3</v>
      </c>
      <c r="O489">
        <v>7</v>
      </c>
      <c r="P489">
        <v>25</v>
      </c>
      <c r="Q489" s="2">
        <v>44223</v>
      </c>
    </row>
    <row r="490" spans="1:17">
      <c r="A490">
        <v>489</v>
      </c>
      <c r="B490" t="s">
        <v>96</v>
      </c>
      <c r="C490" t="s">
        <v>77</v>
      </c>
      <c r="D490" t="s">
        <v>91</v>
      </c>
      <c r="E490" t="s">
        <v>92</v>
      </c>
      <c r="F490" t="s">
        <v>79</v>
      </c>
      <c r="G490" t="s">
        <v>80</v>
      </c>
      <c r="H490" t="b">
        <f t="shared" si="7"/>
        <v>1</v>
      </c>
      <c r="I490" t="s">
        <v>90</v>
      </c>
      <c r="J490">
        <v>31</v>
      </c>
      <c r="K490">
        <v>62983</v>
      </c>
      <c r="L490">
        <v>29</v>
      </c>
      <c r="M490">
        <v>10</v>
      </c>
      <c r="N490">
        <v>6</v>
      </c>
      <c r="O490">
        <v>6</v>
      </c>
      <c r="P490">
        <v>56</v>
      </c>
      <c r="Q490" s="2">
        <v>40740</v>
      </c>
    </row>
    <row r="491" spans="1:17">
      <c r="A491">
        <v>490</v>
      </c>
      <c r="B491" t="s">
        <v>69</v>
      </c>
      <c r="C491" t="s">
        <v>70</v>
      </c>
      <c r="D491" t="s">
        <v>91</v>
      </c>
      <c r="E491" t="s">
        <v>72</v>
      </c>
      <c r="F491" t="s">
        <v>100</v>
      </c>
      <c r="G491" t="s">
        <v>74</v>
      </c>
      <c r="H491" t="b">
        <f t="shared" si="7"/>
        <v>1</v>
      </c>
      <c r="I491" t="s">
        <v>90</v>
      </c>
      <c r="J491">
        <v>39</v>
      </c>
      <c r="K491">
        <v>53989</v>
      </c>
      <c r="L491">
        <v>5</v>
      </c>
      <c r="M491">
        <v>18</v>
      </c>
      <c r="N491">
        <v>1</v>
      </c>
      <c r="O491">
        <v>2</v>
      </c>
      <c r="P491">
        <v>20</v>
      </c>
      <c r="Q491" s="2">
        <v>41497</v>
      </c>
    </row>
    <row r="492" spans="1:17">
      <c r="A492">
        <v>491</v>
      </c>
      <c r="B492" t="s">
        <v>101</v>
      </c>
      <c r="C492" t="s">
        <v>77</v>
      </c>
      <c r="D492" t="s">
        <v>78</v>
      </c>
      <c r="E492" t="s">
        <v>94</v>
      </c>
      <c r="F492" t="s">
        <v>87</v>
      </c>
      <c r="G492" t="s">
        <v>88</v>
      </c>
      <c r="H492" t="b">
        <f t="shared" si="7"/>
        <v>0</v>
      </c>
      <c r="I492" t="s">
        <v>93</v>
      </c>
      <c r="J492">
        <v>49</v>
      </c>
      <c r="K492">
        <v>105451</v>
      </c>
      <c r="L492">
        <v>10</v>
      </c>
      <c r="M492">
        <v>17</v>
      </c>
      <c r="N492">
        <v>4</v>
      </c>
      <c r="O492">
        <v>9</v>
      </c>
      <c r="P492">
        <v>20</v>
      </c>
      <c r="Q492" s="2">
        <v>40969</v>
      </c>
    </row>
    <row r="493" spans="1:17">
      <c r="A493">
        <v>492</v>
      </c>
      <c r="B493" t="s">
        <v>82</v>
      </c>
      <c r="C493" t="s">
        <v>70</v>
      </c>
      <c r="D493" t="s">
        <v>78</v>
      </c>
      <c r="E493" t="s">
        <v>72</v>
      </c>
      <c r="F493" t="s">
        <v>87</v>
      </c>
      <c r="G493" t="s">
        <v>80</v>
      </c>
      <c r="H493" t="b">
        <f t="shared" si="7"/>
        <v>1</v>
      </c>
      <c r="I493" t="s">
        <v>98</v>
      </c>
      <c r="J493">
        <v>56</v>
      </c>
      <c r="K493">
        <v>48990</v>
      </c>
      <c r="L493">
        <v>28</v>
      </c>
      <c r="M493">
        <v>13</v>
      </c>
      <c r="N493">
        <v>6</v>
      </c>
      <c r="O493">
        <v>6</v>
      </c>
      <c r="P493">
        <v>46</v>
      </c>
      <c r="Q493" s="2">
        <v>39624</v>
      </c>
    </row>
    <row r="494" spans="1:17">
      <c r="A494">
        <v>493</v>
      </c>
      <c r="B494" t="s">
        <v>101</v>
      </c>
      <c r="C494" t="s">
        <v>70</v>
      </c>
      <c r="D494" t="s">
        <v>71</v>
      </c>
      <c r="E494" t="s">
        <v>83</v>
      </c>
      <c r="F494" t="s">
        <v>79</v>
      </c>
      <c r="G494" t="s">
        <v>88</v>
      </c>
      <c r="H494" t="b">
        <f t="shared" si="7"/>
        <v>0</v>
      </c>
      <c r="I494" t="s">
        <v>98</v>
      </c>
      <c r="J494">
        <v>64</v>
      </c>
      <c r="K494">
        <v>110360</v>
      </c>
      <c r="L494">
        <v>21</v>
      </c>
      <c r="M494">
        <v>17</v>
      </c>
      <c r="N494">
        <v>7</v>
      </c>
      <c r="O494">
        <v>8</v>
      </c>
      <c r="P494">
        <v>40</v>
      </c>
      <c r="Q494" s="2">
        <v>41421</v>
      </c>
    </row>
    <row r="495" spans="1:17">
      <c r="A495">
        <v>494</v>
      </c>
      <c r="B495" t="s">
        <v>96</v>
      </c>
      <c r="C495" t="s">
        <v>86</v>
      </c>
      <c r="D495" t="s">
        <v>99</v>
      </c>
      <c r="E495" t="s">
        <v>94</v>
      </c>
      <c r="F495" t="s">
        <v>73</v>
      </c>
      <c r="G495" t="s">
        <v>80</v>
      </c>
      <c r="H495" t="b">
        <f t="shared" si="7"/>
        <v>1</v>
      </c>
      <c r="I495" t="s">
        <v>81</v>
      </c>
      <c r="J495">
        <v>52</v>
      </c>
      <c r="K495">
        <v>66081</v>
      </c>
      <c r="L495">
        <v>7</v>
      </c>
      <c r="M495">
        <v>4</v>
      </c>
      <c r="N495">
        <v>11</v>
      </c>
      <c r="O495">
        <v>1</v>
      </c>
      <c r="P495">
        <v>35</v>
      </c>
      <c r="Q495" s="2">
        <v>41518</v>
      </c>
    </row>
    <row r="496" spans="1:17">
      <c r="A496">
        <v>495</v>
      </c>
      <c r="B496" t="s">
        <v>96</v>
      </c>
      <c r="C496" t="s">
        <v>86</v>
      </c>
      <c r="D496" t="s">
        <v>71</v>
      </c>
      <c r="E496" t="s">
        <v>92</v>
      </c>
      <c r="F496" t="s">
        <v>97</v>
      </c>
      <c r="G496" t="s">
        <v>74</v>
      </c>
      <c r="H496" t="b">
        <f t="shared" si="7"/>
        <v>1</v>
      </c>
      <c r="I496" t="s">
        <v>85</v>
      </c>
      <c r="J496">
        <v>48</v>
      </c>
      <c r="K496">
        <v>41033</v>
      </c>
      <c r="L496">
        <v>3</v>
      </c>
      <c r="M496">
        <v>1</v>
      </c>
      <c r="N496">
        <v>13</v>
      </c>
      <c r="O496">
        <v>5</v>
      </c>
      <c r="P496">
        <v>59</v>
      </c>
      <c r="Q496" s="2">
        <v>42873</v>
      </c>
    </row>
    <row r="497" spans="1:17">
      <c r="A497">
        <v>496</v>
      </c>
      <c r="B497" t="s">
        <v>101</v>
      </c>
      <c r="C497" t="s">
        <v>77</v>
      </c>
      <c r="D497" t="s">
        <v>99</v>
      </c>
      <c r="E497" t="s">
        <v>83</v>
      </c>
      <c r="F497" t="s">
        <v>95</v>
      </c>
      <c r="G497" t="s">
        <v>80</v>
      </c>
      <c r="H497" t="b">
        <f t="shared" si="7"/>
        <v>1</v>
      </c>
      <c r="I497" t="s">
        <v>102</v>
      </c>
      <c r="J497">
        <v>32</v>
      </c>
      <c r="K497">
        <v>46241</v>
      </c>
      <c r="L497">
        <v>20</v>
      </c>
      <c r="M497">
        <v>1</v>
      </c>
      <c r="N497">
        <v>11</v>
      </c>
      <c r="O497">
        <v>1</v>
      </c>
      <c r="P497">
        <v>45</v>
      </c>
      <c r="Q497" s="2">
        <v>37308</v>
      </c>
    </row>
    <row r="498" spans="1:17">
      <c r="A498">
        <v>497</v>
      </c>
      <c r="B498" t="s">
        <v>103</v>
      </c>
      <c r="C498" t="s">
        <v>86</v>
      </c>
      <c r="D498" t="s">
        <v>78</v>
      </c>
      <c r="E498" t="s">
        <v>83</v>
      </c>
      <c r="F498" t="s">
        <v>97</v>
      </c>
      <c r="G498" t="s">
        <v>88</v>
      </c>
      <c r="H498" t="b">
        <f t="shared" si="7"/>
        <v>0</v>
      </c>
      <c r="I498" t="s">
        <v>93</v>
      </c>
      <c r="J498">
        <v>59</v>
      </c>
      <c r="K498">
        <v>35939</v>
      </c>
      <c r="L498">
        <v>19</v>
      </c>
      <c r="M498">
        <v>15</v>
      </c>
      <c r="N498">
        <v>10</v>
      </c>
      <c r="O498">
        <v>8</v>
      </c>
      <c r="P498">
        <v>35</v>
      </c>
      <c r="Q498" s="2">
        <v>36681</v>
      </c>
    </row>
    <row r="499" spans="1:17">
      <c r="A499">
        <v>498</v>
      </c>
      <c r="B499" t="s">
        <v>76</v>
      </c>
      <c r="C499" t="s">
        <v>86</v>
      </c>
      <c r="D499" t="s">
        <v>78</v>
      </c>
      <c r="E499" t="s">
        <v>92</v>
      </c>
      <c r="F499" t="s">
        <v>87</v>
      </c>
      <c r="G499" t="s">
        <v>74</v>
      </c>
      <c r="H499" t="b">
        <f t="shared" si="7"/>
        <v>1</v>
      </c>
      <c r="I499" t="s">
        <v>98</v>
      </c>
      <c r="J499">
        <v>26</v>
      </c>
      <c r="K499">
        <v>77562</v>
      </c>
      <c r="L499">
        <v>35</v>
      </c>
      <c r="M499">
        <v>13</v>
      </c>
      <c r="N499">
        <v>3</v>
      </c>
      <c r="O499">
        <v>8</v>
      </c>
      <c r="P499">
        <v>47</v>
      </c>
      <c r="Q499" s="2">
        <v>38784</v>
      </c>
    </row>
    <row r="500" spans="1:17">
      <c r="A500">
        <v>499</v>
      </c>
      <c r="B500" t="s">
        <v>96</v>
      </c>
      <c r="C500" t="s">
        <v>70</v>
      </c>
      <c r="D500" t="s">
        <v>78</v>
      </c>
      <c r="E500" t="s">
        <v>94</v>
      </c>
      <c r="F500" t="s">
        <v>97</v>
      </c>
      <c r="G500" t="s">
        <v>80</v>
      </c>
      <c r="H500" t="b">
        <f t="shared" si="7"/>
        <v>1</v>
      </c>
      <c r="I500" t="s">
        <v>93</v>
      </c>
      <c r="J500">
        <v>29</v>
      </c>
      <c r="K500">
        <v>65063</v>
      </c>
      <c r="L500">
        <v>4</v>
      </c>
      <c r="M500">
        <v>17</v>
      </c>
      <c r="N500">
        <v>9</v>
      </c>
      <c r="O500">
        <v>1</v>
      </c>
      <c r="P500">
        <v>20</v>
      </c>
      <c r="Q500" s="2">
        <v>37331</v>
      </c>
    </row>
    <row r="501" spans="1:17">
      <c r="A501">
        <v>500</v>
      </c>
      <c r="B501" t="s">
        <v>101</v>
      </c>
      <c r="C501" t="s">
        <v>86</v>
      </c>
      <c r="D501" t="s">
        <v>71</v>
      </c>
      <c r="E501" t="s">
        <v>94</v>
      </c>
      <c r="F501" t="s">
        <v>79</v>
      </c>
      <c r="G501" t="s">
        <v>80</v>
      </c>
      <c r="H501" t="b">
        <f t="shared" si="7"/>
        <v>1</v>
      </c>
      <c r="I501" t="s">
        <v>98</v>
      </c>
      <c r="J501">
        <v>55</v>
      </c>
      <c r="K501">
        <v>106721</v>
      </c>
      <c r="L501">
        <v>5</v>
      </c>
      <c r="M501">
        <v>8</v>
      </c>
      <c r="N501">
        <v>12</v>
      </c>
      <c r="O501">
        <v>9</v>
      </c>
      <c r="P501">
        <v>55</v>
      </c>
      <c r="Q501" s="2">
        <v>40595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AFCF-53FA-4B47-8185-CB0DAC861C2F}">
  <sheetPr>
    <tabColor theme="7" tint="0.39997558519241921"/>
  </sheetPr>
  <dimension ref="A1:D108"/>
  <sheetViews>
    <sheetView topLeftCell="A91" zoomScale="190" zoomScaleNormal="190" workbookViewId="0">
      <selection activeCell="B108" sqref="B108"/>
    </sheetView>
  </sheetViews>
  <sheetFormatPr defaultRowHeight="14.25"/>
  <cols>
    <col min="2" max="2" width="44.06640625" customWidth="1"/>
    <col min="3" max="3" width="15.53125" bestFit="1" customWidth="1"/>
    <col min="4" max="4" width="17.6640625" bestFit="1" customWidth="1"/>
  </cols>
  <sheetData>
    <row r="1" spans="1:4" s="1" customFormat="1">
      <c r="A1" s="1" t="s">
        <v>12</v>
      </c>
    </row>
    <row r="2" spans="1:4">
      <c r="B2" t="s">
        <v>0</v>
      </c>
    </row>
    <row r="3" spans="1:4">
      <c r="C3" t="s">
        <v>1</v>
      </c>
    </row>
    <row r="4" spans="1:4">
      <c r="D4" t="s">
        <v>2</v>
      </c>
    </row>
    <row r="5" spans="1:4">
      <c r="D5" t="s">
        <v>3</v>
      </c>
    </row>
    <row r="6" spans="1:4">
      <c r="D6" t="s">
        <v>4</v>
      </c>
    </row>
    <row r="7" spans="1:4">
      <c r="D7" t="s">
        <v>5</v>
      </c>
    </row>
    <row r="8" spans="1:4">
      <c r="D8" t="s">
        <v>6</v>
      </c>
    </row>
    <row r="10" spans="1:4">
      <c r="D10" t="s">
        <v>7</v>
      </c>
    </row>
    <row r="11" spans="1:4">
      <c r="D11" t="s">
        <v>8</v>
      </c>
    </row>
    <row r="12" spans="1:4">
      <c r="D12" t="s">
        <v>9</v>
      </c>
    </row>
    <row r="14" spans="1:4">
      <c r="D14" t="s">
        <v>10</v>
      </c>
    </row>
    <row r="15" spans="1:4">
      <c r="D15" t="s">
        <v>11</v>
      </c>
    </row>
    <row r="17" spans="1:2" s="1" customFormat="1">
      <c r="A17" s="1" t="s">
        <v>13</v>
      </c>
    </row>
    <row r="19" spans="1:2">
      <c r="B19" t="s">
        <v>31</v>
      </c>
    </row>
    <row r="20" spans="1:2">
      <c r="B20" t="s">
        <v>32</v>
      </c>
    </row>
    <row r="21" spans="1:2">
      <c r="B21" t="s">
        <v>33</v>
      </c>
    </row>
    <row r="23" spans="1:2" s="1" customFormat="1">
      <c r="A23" s="1" t="s">
        <v>30</v>
      </c>
    </row>
    <row r="25" spans="1:2">
      <c r="B25" t="s">
        <v>14</v>
      </c>
    </row>
    <row r="26" spans="1:2">
      <c r="B26" t="s">
        <v>15</v>
      </c>
    </row>
    <row r="27" spans="1:2">
      <c r="B27" t="s">
        <v>16</v>
      </c>
    </row>
    <row r="28" spans="1:2">
      <c r="B28" t="s">
        <v>17</v>
      </c>
    </row>
    <row r="29" spans="1:2">
      <c r="B29" t="s">
        <v>18</v>
      </c>
    </row>
    <row r="30" spans="1:2">
      <c r="B30" t="s">
        <v>19</v>
      </c>
    </row>
    <row r="31" spans="1:2">
      <c r="B31" t="s">
        <v>20</v>
      </c>
    </row>
    <row r="32" spans="1:2">
      <c r="B32" t="s">
        <v>21</v>
      </c>
    </row>
    <row r="33" spans="1:2">
      <c r="B33" t="s">
        <v>22</v>
      </c>
    </row>
    <row r="34" spans="1:2">
      <c r="B34" t="s">
        <v>23</v>
      </c>
    </row>
    <row r="35" spans="1:2">
      <c r="B35" t="s">
        <v>24</v>
      </c>
    </row>
    <row r="36" spans="1:2">
      <c r="B36" t="s">
        <v>25</v>
      </c>
    </row>
    <row r="37" spans="1:2">
      <c r="B37" t="s">
        <v>26</v>
      </c>
    </row>
    <row r="38" spans="1:2">
      <c r="B38" t="s">
        <v>27</v>
      </c>
    </row>
    <row r="39" spans="1:2">
      <c r="B39" t="s">
        <v>28</v>
      </c>
    </row>
    <row r="41" spans="1:2">
      <c r="B41" t="s">
        <v>29</v>
      </c>
    </row>
    <row r="43" spans="1:2" s="1" customFormat="1">
      <c r="A43" s="1" t="s">
        <v>34</v>
      </c>
    </row>
    <row r="45" spans="1:2">
      <c r="B45" t="s">
        <v>35</v>
      </c>
    </row>
    <row r="46" spans="1:2">
      <c r="B46" t="s">
        <v>36</v>
      </c>
    </row>
    <row r="47" spans="1:2">
      <c r="B47" t="s">
        <v>37</v>
      </c>
    </row>
    <row r="48" spans="1:2">
      <c r="B48" t="s">
        <v>38</v>
      </c>
    </row>
    <row r="49" spans="2:2">
      <c r="B49" t="s">
        <v>39</v>
      </c>
    </row>
    <row r="50" spans="2:2">
      <c r="B50" t="s">
        <v>40</v>
      </c>
    </row>
    <row r="51" spans="2:2">
      <c r="B51" t="s">
        <v>41</v>
      </c>
    </row>
    <row r="52" spans="2:2">
      <c r="B52" t="s">
        <v>42</v>
      </c>
    </row>
    <row r="53" spans="2:2">
      <c r="B53" t="s">
        <v>43</v>
      </c>
    </row>
    <row r="54" spans="2:2">
      <c r="B54" t="s">
        <v>44</v>
      </c>
    </row>
    <row r="56" spans="2:2">
      <c r="B56" t="s">
        <v>45</v>
      </c>
    </row>
    <row r="57" spans="2:2">
      <c r="B57" t="s">
        <v>46</v>
      </c>
    </row>
    <row r="58" spans="2:2">
      <c r="B58" t="s">
        <v>47</v>
      </c>
    </row>
    <row r="59" spans="2:2">
      <c r="B59" t="s">
        <v>48</v>
      </c>
    </row>
    <row r="60" spans="2:2">
      <c r="B60" t="s">
        <v>49</v>
      </c>
    </row>
    <row r="61" spans="2:2">
      <c r="B61" t="s">
        <v>50</v>
      </c>
    </row>
    <row r="62" spans="2:2">
      <c r="B62" t="s">
        <v>51</v>
      </c>
    </row>
    <row r="63" spans="2:2">
      <c r="B63" t="s">
        <v>52</v>
      </c>
    </row>
    <row r="64" spans="2:2">
      <c r="B64" t="s">
        <v>53</v>
      </c>
    </row>
    <row r="66" spans="1:2" s="1" customFormat="1">
      <c r="A66" s="1" t="s">
        <v>105</v>
      </c>
    </row>
    <row r="69" spans="1:2">
      <c r="B69" t="s">
        <v>106</v>
      </c>
    </row>
    <row r="70" spans="1:2">
      <c r="B70" t="s">
        <v>107</v>
      </c>
    </row>
    <row r="71" spans="1:2">
      <c r="B71" t="s">
        <v>108</v>
      </c>
    </row>
    <row r="72" spans="1:2">
      <c r="B72" t="s">
        <v>109</v>
      </c>
    </row>
    <row r="73" spans="1:2">
      <c r="B73" t="s">
        <v>110</v>
      </c>
    </row>
    <row r="74" spans="1:2">
      <c r="B74" t="s">
        <v>111</v>
      </c>
    </row>
    <row r="75" spans="1:2">
      <c r="B75" t="s">
        <v>112</v>
      </c>
    </row>
    <row r="76" spans="1:2">
      <c r="B76" t="s">
        <v>113</v>
      </c>
    </row>
    <row r="77" spans="1:2">
      <c r="B77" t="s">
        <v>114</v>
      </c>
    </row>
    <row r="78" spans="1:2">
      <c r="B78" t="s">
        <v>115</v>
      </c>
    </row>
    <row r="79" spans="1:2">
      <c r="B79" t="s">
        <v>116</v>
      </c>
    </row>
    <row r="81" spans="1:4" s="1" customFormat="1">
      <c r="A81" s="1" t="s">
        <v>117</v>
      </c>
    </row>
    <row r="83" spans="1:4">
      <c r="B83" t="s">
        <v>118</v>
      </c>
    </row>
    <row r="84" spans="1:4">
      <c r="B84" t="s">
        <v>119</v>
      </c>
    </row>
    <row r="85" spans="1:4">
      <c r="B85" t="s">
        <v>120</v>
      </c>
    </row>
    <row r="86" spans="1:4">
      <c r="B86" t="s">
        <v>121</v>
      </c>
    </row>
    <row r="87" spans="1:4">
      <c r="B87" t="s">
        <v>122</v>
      </c>
    </row>
    <row r="89" spans="1:4" s="1" customFormat="1">
      <c r="A89" s="1" t="s">
        <v>123</v>
      </c>
    </row>
    <row r="91" spans="1:4">
      <c r="B91" t="s">
        <v>124</v>
      </c>
    </row>
    <row r="92" spans="1:4">
      <c r="B92" t="s">
        <v>125</v>
      </c>
    </row>
    <row r="93" spans="1:4">
      <c r="B93" t="s">
        <v>126</v>
      </c>
    </row>
    <row r="94" spans="1:4">
      <c r="C94" t="s">
        <v>127</v>
      </c>
      <c r="D94" t="s">
        <v>128</v>
      </c>
    </row>
    <row r="95" spans="1:4">
      <c r="C95" t="s">
        <v>129</v>
      </c>
    </row>
    <row r="96" spans="1:4">
      <c r="D96" t="s">
        <v>130</v>
      </c>
    </row>
    <row r="97" spans="2:4">
      <c r="D97" t="s">
        <v>131</v>
      </c>
    </row>
    <row r="98" spans="2:4">
      <c r="D98" t="s">
        <v>132</v>
      </c>
    </row>
    <row r="99" spans="2:4">
      <c r="B99" t="s">
        <v>133</v>
      </c>
    </row>
    <row r="100" spans="2:4">
      <c r="C100" t="s">
        <v>134</v>
      </c>
    </row>
    <row r="101" spans="2:4">
      <c r="C101" t="s">
        <v>135</v>
      </c>
    </row>
    <row r="102" spans="2:4">
      <c r="C102" t="s">
        <v>136</v>
      </c>
    </row>
    <row r="103" spans="2:4">
      <c r="B103" t="s">
        <v>137</v>
      </c>
    </row>
    <row r="104" spans="2:4">
      <c r="B104" t="s">
        <v>138</v>
      </c>
      <c r="C104" t="s">
        <v>139</v>
      </c>
    </row>
    <row r="105" spans="2:4">
      <c r="C105" t="s">
        <v>140</v>
      </c>
    </row>
    <row r="106" spans="2:4">
      <c r="B106" t="s">
        <v>141</v>
      </c>
    </row>
    <row r="108" spans="2:4">
      <c r="B108" t="s">
        <v>142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B98E-B180-48FA-A102-206782E3C0F3}">
  <sheetPr>
    <tabColor theme="8" tint="0.39997558519241921"/>
  </sheetPr>
  <dimension ref="A2:L25"/>
  <sheetViews>
    <sheetView zoomScale="145" zoomScaleNormal="145" workbookViewId="0">
      <selection activeCell="B6" sqref="B6"/>
    </sheetView>
  </sheetViews>
  <sheetFormatPr defaultRowHeight="14.25"/>
  <cols>
    <col min="2" max="2" width="13.265625" bestFit="1" customWidth="1"/>
    <col min="3" max="3" width="17.265625" bestFit="1" customWidth="1"/>
    <col min="11" max="11" width="13.33203125" bestFit="1" customWidth="1"/>
  </cols>
  <sheetData>
    <row r="2" spans="1:12" s="1" customFormat="1">
      <c r="A2" s="1" t="s">
        <v>143</v>
      </c>
    </row>
    <row r="4" spans="1:12">
      <c r="B4" s="4" t="s">
        <v>142</v>
      </c>
      <c r="D4" s="12" t="s">
        <v>160</v>
      </c>
      <c r="E4" s="14"/>
      <c r="F4" s="15"/>
      <c r="G4" s="15"/>
      <c r="H4" s="15"/>
      <c r="I4" s="15"/>
      <c r="J4" s="15"/>
      <c r="K4" s="15"/>
      <c r="L4" s="15"/>
    </row>
    <row r="5" spans="1:12">
      <c r="D5" s="12"/>
      <c r="E5" s="15"/>
      <c r="F5" s="15"/>
      <c r="G5" s="15"/>
      <c r="H5" s="15"/>
      <c r="I5" s="15"/>
      <c r="J5" s="15"/>
      <c r="K5" s="15"/>
      <c r="L5" s="15"/>
    </row>
    <row r="6" spans="1:12" ht="14.25" customHeight="1">
      <c r="B6" t="s">
        <v>144</v>
      </c>
      <c r="D6" s="13" t="s">
        <v>161</v>
      </c>
      <c r="E6" s="14"/>
      <c r="F6" s="15"/>
      <c r="G6" s="15"/>
      <c r="H6" s="15"/>
      <c r="I6" s="15"/>
      <c r="J6" s="15"/>
      <c r="K6" s="15"/>
      <c r="L6" s="15"/>
    </row>
    <row r="7" spans="1:12">
      <c r="C7" t="s">
        <v>145</v>
      </c>
      <c r="D7" s="13"/>
      <c r="E7" s="15"/>
      <c r="F7" s="15"/>
      <c r="G7" s="15"/>
      <c r="H7" s="15"/>
      <c r="I7" s="15"/>
      <c r="J7" s="15"/>
      <c r="K7" s="15"/>
      <c r="L7" s="15"/>
    </row>
    <row r="8" spans="1:12" ht="14.25" customHeight="1">
      <c r="C8" t="s">
        <v>146</v>
      </c>
      <c r="D8" s="13" t="s">
        <v>162</v>
      </c>
      <c r="E8" s="14"/>
      <c r="F8" s="15"/>
      <c r="G8" s="15"/>
      <c r="H8" s="15"/>
      <c r="I8" s="15"/>
      <c r="J8" s="15"/>
      <c r="K8" s="15"/>
      <c r="L8" s="15"/>
    </row>
    <row r="9" spans="1:12">
      <c r="C9" t="s">
        <v>147</v>
      </c>
      <c r="D9" s="13"/>
      <c r="E9" s="15"/>
      <c r="F9" s="15"/>
      <c r="G9" s="15"/>
      <c r="H9" s="15"/>
      <c r="I9" s="15"/>
      <c r="J9" s="15"/>
      <c r="K9" s="15"/>
      <c r="L9" s="15"/>
    </row>
    <row r="10" spans="1:12" ht="14.25" customHeight="1">
      <c r="C10" t="s">
        <v>148</v>
      </c>
    </row>
    <row r="11" spans="1:12">
      <c r="C11" t="s">
        <v>149</v>
      </c>
    </row>
    <row r="12" spans="1:12">
      <c r="C12" t="s">
        <v>150</v>
      </c>
    </row>
    <row r="13" spans="1:12">
      <c r="C13" t="s">
        <v>151</v>
      </c>
    </row>
    <row r="14" spans="1:12">
      <c r="C14" t="s">
        <v>152</v>
      </c>
    </row>
    <row r="15" spans="1:12">
      <c r="C15" t="s">
        <v>153</v>
      </c>
    </row>
    <row r="16" spans="1:12">
      <c r="C16" t="s">
        <v>154</v>
      </c>
    </row>
    <row r="18" spans="2:2">
      <c r="B18" s="4" t="s">
        <v>155</v>
      </c>
    </row>
    <row r="20" spans="2:2">
      <c r="B20" t="s">
        <v>156</v>
      </c>
    </row>
    <row r="21" spans="2:2">
      <c r="B21" t="s">
        <v>157</v>
      </c>
    </row>
    <row r="22" spans="2:2">
      <c r="B22" t="s">
        <v>158</v>
      </c>
    </row>
    <row r="23" spans="2:2">
      <c r="B23" t="s">
        <v>159</v>
      </c>
    </row>
    <row r="25" spans="2:2">
      <c r="B25" s="4" t="s">
        <v>180</v>
      </c>
    </row>
  </sheetData>
  <mergeCells count="3">
    <mergeCell ref="D4:D5"/>
    <mergeCell ref="D6:D7"/>
    <mergeCell ref="D8:D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15AA-2AAD-488F-B99B-E3C137B67002}">
  <dimension ref="B2:R72"/>
  <sheetViews>
    <sheetView topLeftCell="A61" zoomScale="130" zoomScaleNormal="130" workbookViewId="0">
      <selection activeCell="E79" sqref="E79"/>
    </sheetView>
  </sheetViews>
  <sheetFormatPr defaultRowHeight="14.25"/>
  <cols>
    <col min="2" max="2" width="18.59765625" bestFit="1" customWidth="1"/>
    <col min="3" max="3" width="16.73046875" bestFit="1" customWidth="1"/>
    <col min="4" max="4" width="12.06640625" bestFit="1" customWidth="1"/>
    <col min="5" max="5" width="17.265625" bestFit="1" customWidth="1"/>
    <col min="6" max="6" width="12.06640625" bestFit="1" customWidth="1"/>
    <col min="7" max="7" width="9.9296875" bestFit="1" customWidth="1"/>
    <col min="8" max="8" width="15.06640625" bestFit="1" customWidth="1"/>
  </cols>
  <sheetData>
    <row r="2" spans="2:9">
      <c r="B2" t="s">
        <v>163</v>
      </c>
      <c r="C2" t="s">
        <v>164</v>
      </c>
    </row>
    <row r="3" spans="2:9">
      <c r="C3" t="s">
        <v>165</v>
      </c>
    </row>
    <row r="5" spans="2:9">
      <c r="C5" s="11" t="s">
        <v>166</v>
      </c>
      <c r="D5" s="11"/>
      <c r="E5" s="11"/>
      <c r="F5" s="11"/>
      <c r="G5" s="11"/>
      <c r="H5" s="11"/>
      <c r="I5" s="11"/>
    </row>
    <row r="6" spans="2:9">
      <c r="C6" s="11"/>
      <c r="D6" s="11"/>
      <c r="E6" s="11"/>
      <c r="F6" s="11"/>
      <c r="G6" s="11"/>
      <c r="H6" s="11"/>
      <c r="I6" s="11"/>
    </row>
    <row r="7" spans="2:9">
      <c r="C7" s="11"/>
      <c r="D7" s="11"/>
      <c r="E7" s="11"/>
      <c r="F7" s="11"/>
      <c r="G7" s="11"/>
      <c r="H7" s="11"/>
      <c r="I7" s="11"/>
    </row>
    <row r="8" spans="2:9">
      <c r="C8" s="11"/>
      <c r="D8" s="11"/>
      <c r="E8" s="11"/>
      <c r="F8" s="11"/>
      <c r="G8" s="11"/>
      <c r="H8" s="11"/>
      <c r="I8" s="11"/>
    </row>
    <row r="9" spans="2:9">
      <c r="C9" s="11"/>
      <c r="D9" s="11"/>
      <c r="E9" s="11"/>
      <c r="F9" s="11"/>
      <c r="G9" s="11"/>
      <c r="H9" s="11"/>
      <c r="I9" s="11"/>
    </row>
    <row r="10" spans="2:9">
      <c r="C10" s="11"/>
      <c r="D10" s="11"/>
      <c r="E10" s="11"/>
      <c r="F10" s="11"/>
      <c r="G10" s="11"/>
      <c r="H10" s="11"/>
      <c r="I10" s="11"/>
    </row>
    <row r="13" spans="2:9" s="4" customFormat="1">
      <c r="B13" s="4" t="s">
        <v>167</v>
      </c>
    </row>
    <row r="15" spans="2:9">
      <c r="D15" t="s">
        <v>142</v>
      </c>
      <c r="E15" t="s">
        <v>168</v>
      </c>
    </row>
    <row r="16" spans="2:9">
      <c r="B16" t="s">
        <v>888</v>
      </c>
      <c r="E16" t="s">
        <v>169</v>
      </c>
    </row>
    <row r="17" spans="2:8">
      <c r="B17" t="s">
        <v>889</v>
      </c>
      <c r="E17" t="s">
        <v>170</v>
      </c>
    </row>
    <row r="18" spans="2:8">
      <c r="B18" t="s">
        <v>142</v>
      </c>
    </row>
    <row r="20" spans="2:8">
      <c r="D20" t="s">
        <v>169</v>
      </c>
      <c r="E20" s="4"/>
    </row>
    <row r="23" spans="2:8">
      <c r="D23" t="s">
        <v>170</v>
      </c>
      <c r="E23" t="s">
        <v>171</v>
      </c>
      <c r="H23" s="4">
        <v>11</v>
      </c>
    </row>
    <row r="29" spans="2:8">
      <c r="E29" t="s">
        <v>172</v>
      </c>
      <c r="H29" s="4">
        <v>15</v>
      </c>
    </row>
    <row r="36" spans="4:8">
      <c r="E36" t="s">
        <v>173</v>
      </c>
      <c r="H36" s="4">
        <v>6</v>
      </c>
    </row>
    <row r="44" spans="4:8">
      <c r="D44" t="s">
        <v>168</v>
      </c>
      <c r="E44" t="s">
        <v>890</v>
      </c>
    </row>
    <row r="45" spans="4:8">
      <c r="E45" t="s">
        <v>174</v>
      </c>
    </row>
    <row r="46" spans="4:8">
      <c r="E46" t="s">
        <v>175</v>
      </c>
    </row>
    <row r="47" spans="4:8">
      <c r="E47" t="s">
        <v>176</v>
      </c>
    </row>
    <row r="48" spans="4:8">
      <c r="E48" t="s">
        <v>177</v>
      </c>
    </row>
    <row r="49" spans="2:18">
      <c r="E49" t="s">
        <v>178</v>
      </c>
    </row>
    <row r="50" spans="2:18">
      <c r="E50" t="s">
        <v>891</v>
      </c>
    </row>
    <row r="51" spans="2:18">
      <c r="E51" t="s">
        <v>892</v>
      </c>
    </row>
    <row r="53" spans="2:18">
      <c r="B53">
        <v>1</v>
      </c>
    </row>
    <row r="54" spans="2:18">
      <c r="B54">
        <v>2</v>
      </c>
      <c r="E54" t="s">
        <v>174</v>
      </c>
      <c r="F54" t="s">
        <v>893</v>
      </c>
      <c r="G54" t="s">
        <v>895</v>
      </c>
      <c r="H54" s="16">
        <v>16</v>
      </c>
    </row>
    <row r="55" spans="2:18">
      <c r="B55">
        <v>3</v>
      </c>
      <c r="F55" t="s">
        <v>894</v>
      </c>
      <c r="G55" t="s">
        <v>172</v>
      </c>
      <c r="H55" s="17">
        <v>17</v>
      </c>
    </row>
    <row r="56" spans="2:18">
      <c r="B56">
        <v>4</v>
      </c>
      <c r="F56" s="18"/>
      <c r="G56" t="s">
        <v>173</v>
      </c>
      <c r="H56" s="3">
        <v>5</v>
      </c>
    </row>
    <row r="57" spans="2:18">
      <c r="B57" t="str">
        <f>_xlfn.CONCAT(B53:B56)</f>
        <v>1234</v>
      </c>
    </row>
    <row r="59" spans="2:18">
      <c r="E59" t="s">
        <v>175</v>
      </c>
      <c r="G59" t="s">
        <v>895</v>
      </c>
      <c r="H59" s="16">
        <v>2.5</v>
      </c>
    </row>
    <row r="62" spans="2:18">
      <c r="E62" t="s">
        <v>176</v>
      </c>
      <c r="H62" s="16" t="s">
        <v>82</v>
      </c>
    </row>
    <row r="64" spans="2:18">
      <c r="D64" s="19" t="s">
        <v>55</v>
      </c>
      <c r="E64" s="19" t="s">
        <v>57</v>
      </c>
      <c r="F64" s="19" t="s">
        <v>58</v>
      </c>
      <c r="G64" s="19" t="s">
        <v>59</v>
      </c>
      <c r="H64" s="19" t="s">
        <v>60</v>
      </c>
      <c r="I64" s="19" t="s">
        <v>61</v>
      </c>
      <c r="J64" s="19" t="s">
        <v>62</v>
      </c>
      <c r="K64" s="19" t="s">
        <v>63</v>
      </c>
      <c r="L64" s="19" t="s">
        <v>64</v>
      </c>
      <c r="M64" s="19" t="s">
        <v>65</v>
      </c>
      <c r="N64" s="19" t="s">
        <v>66</v>
      </c>
      <c r="O64" s="19" t="s">
        <v>67</v>
      </c>
      <c r="P64" s="19" t="s">
        <v>68</v>
      </c>
      <c r="Q64" s="20" t="s">
        <v>104</v>
      </c>
      <c r="R64" s="20" t="s">
        <v>104</v>
      </c>
    </row>
    <row r="65" spans="3:16">
      <c r="C65" s="16">
        <v>21</v>
      </c>
      <c r="D65" t="str" cm="1">
        <f t="array" ref="D65:P65">VLOOKUP(C65,data[[#All],[Sr_No]:[Date of Joining]],{3,5,6,7,8,9,10,11,12,13,14,15,16},0)</f>
        <v>Other</v>
      </c>
      <c r="E65" t="str">
        <v>Master</v>
      </c>
      <c r="F65" t="str">
        <v>HR Executive</v>
      </c>
      <c r="G65" t="str">
        <v>Intern</v>
      </c>
      <c r="H65" t="b">
        <v>1</v>
      </c>
      <c r="I65" t="str">
        <v>Denver</v>
      </c>
      <c r="J65">
        <v>49</v>
      </c>
      <c r="K65">
        <v>32169</v>
      </c>
      <c r="L65">
        <v>8</v>
      </c>
      <c r="M65">
        <v>3</v>
      </c>
      <c r="N65">
        <v>2</v>
      </c>
      <c r="O65">
        <v>4</v>
      </c>
      <c r="P65">
        <v>51</v>
      </c>
    </row>
    <row r="72" spans="3:16">
      <c r="D72" t="s">
        <v>891</v>
      </c>
      <c r="E72">
        <v>10</v>
      </c>
      <c r="F72">
        <v>7894561230</v>
      </c>
      <c r="H72" t="b">
        <f>AND(ISNUMBER(F72),LEN(F72)=10)</f>
        <v>1</v>
      </c>
    </row>
  </sheetData>
  <mergeCells count="1">
    <mergeCell ref="C5:I10"/>
  </mergeCells>
  <dataValidations count="9">
    <dataValidation allowBlank="1" showInputMessage="1" showErrorMessage="1" promptTitle="Note" prompt="Please enter values between 5 and 10" sqref="E20" xr:uid="{770F2CF4-A76D-41C8-830C-55A285F35D16}"/>
    <dataValidation type="whole" errorStyle="information" allowBlank="1" showInputMessage="1" showErrorMessage="1" errorTitle="Info !!" error="Wrong Value Entered." sqref="H23" xr:uid="{D36A15B5-B014-4E3C-9BF9-7F87394075CA}">
      <formula1>5</formula1>
      <formula2>10</formula2>
    </dataValidation>
    <dataValidation type="whole" errorStyle="warning" allowBlank="1" showInputMessage="1" showErrorMessage="1" errorTitle="Warning" error="Wrong Value Entered !" sqref="H29" xr:uid="{834EA430-6164-44FB-B76D-99F0788567B7}">
      <formula1>5</formula1>
      <formula2>10</formula2>
    </dataValidation>
    <dataValidation type="whole" allowBlank="1" showInputMessage="1" showErrorMessage="1" errorTitle="Stop" error="Wrong Value Entered" sqref="H36" xr:uid="{26B744E0-DBFA-41B9-B32D-578CEAC7BFA4}">
      <formula1>5</formula1>
      <formula2>10</formula2>
    </dataValidation>
    <dataValidation type="whole" errorStyle="information" allowBlank="1" showInputMessage="1" showErrorMessage="1" error="You have Entered wrong bonus value." prompt="Please enter the bonus between 2 &amp; 15." sqref="H54" xr:uid="{F2D383D3-F492-459F-BCB0-D8526EDF0A5D}">
      <formula1>2</formula1>
      <formula2>15</formula2>
    </dataValidation>
    <dataValidation type="whole" errorStyle="warning" allowBlank="1" showInputMessage="1" showErrorMessage="1" error="You have Entered wrong bonus value." prompt="Please enter the bonus between 2 &amp; 15." sqref="H55" xr:uid="{E05B8223-C358-4BE0-932C-B431FFA90F18}">
      <formula1>2</formula1>
      <formula2>15</formula2>
    </dataValidation>
    <dataValidation type="whole" allowBlank="1" showInputMessage="1" showErrorMessage="1" error="You have Entered wrong bonus value." prompt="Please enter the bonus between 2 &amp; 15." sqref="H56" xr:uid="{2E8706C5-BBA8-412E-B2D6-DDEB365C5E60}">
      <formula1>2</formula1>
      <formula2>15</formula2>
    </dataValidation>
    <dataValidation type="decimal" errorStyle="information" operator="greaterThan" allowBlank="1" showInputMessage="1" showErrorMessage="1" error="You have Entered wrong bonus value." prompt="Please enter the bonus between 2 &amp; 15." sqref="H59" xr:uid="{AA72760D-4644-4DA8-8334-DF5B12D3DA75}">
      <formula1>2.5</formula1>
    </dataValidation>
    <dataValidation type="custom" operator="equal" allowBlank="1" showInputMessage="1" showErrorMessage="1" sqref="F72" xr:uid="{574EE816-0D63-41C7-9AAD-84A22E39021A}">
      <formula1>AND(ISNUMBER(F72),LEN(F72)=10)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="Select Correct value" xr:uid="{AEFAE713-B41F-42C6-9514-33139325E2D7}">
          <x14:formula1>
            <xm:f>Dataset!$B$2:$B$501</xm:f>
          </x14:formula1>
          <xm:sqref>H62</xm:sqref>
        </x14:dataValidation>
        <x14:dataValidation type="list" allowBlank="1" showInputMessage="1" showErrorMessage="1" error="Select Correct value" xr:uid="{11B17432-1092-481E-8F7D-E56B79BE0D8A}">
          <x14:formula1>
            <xm:f>Dataset!$A$2:$A$501</xm:f>
          </x14:formula1>
          <xm:sqref>C65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FBAC-710E-4D08-8E7D-C38A34576560}">
  <dimension ref="B2:H20"/>
  <sheetViews>
    <sheetView tabSelected="1" topLeftCell="A13" zoomScale="265" zoomScaleNormal="265" workbookViewId="0">
      <selection activeCell="E17" sqref="E17"/>
    </sheetView>
  </sheetViews>
  <sheetFormatPr defaultRowHeight="14.25"/>
  <cols>
    <col min="2" max="2" width="9.9296875" bestFit="1" customWidth="1"/>
    <col min="5" max="5" width="20.19921875" bestFit="1" customWidth="1"/>
    <col min="6" max="6" width="14.46484375" customWidth="1"/>
  </cols>
  <sheetData>
    <row r="2" spans="2:8">
      <c r="B2" s="2">
        <f ca="1">TODAY()</f>
        <v>45669</v>
      </c>
      <c r="E2" s="5">
        <v>45669.912326388891</v>
      </c>
      <c r="F2">
        <f>SECOND(E2)</f>
        <v>45</v>
      </c>
      <c r="G2">
        <f>YEAR(E2)</f>
        <v>2025</v>
      </c>
      <c r="H2" t="str">
        <f>TEXT(E2,"DDD")</f>
        <v>Sun</v>
      </c>
    </row>
    <row r="3" spans="2:8">
      <c r="E3" s="5">
        <v>45669.912430555552</v>
      </c>
      <c r="F3">
        <f>SECOND(E3)</f>
        <v>54</v>
      </c>
      <c r="G3">
        <f>MONTH(E2)</f>
        <v>1</v>
      </c>
      <c r="H3" t="str">
        <f>TEXT(E2,"DDDD")</f>
        <v>Sunday</v>
      </c>
    </row>
    <row r="4" spans="2:8">
      <c r="G4">
        <f>DAY(E2)</f>
        <v>12</v>
      </c>
    </row>
    <row r="5" spans="2:8">
      <c r="F5">
        <f>SECOND(E3)-SECOND(E2)</f>
        <v>9</v>
      </c>
      <c r="G5">
        <f>HOUR(E2)</f>
        <v>21</v>
      </c>
    </row>
    <row r="6" spans="2:8">
      <c r="G6">
        <f>MINUTE(E2)</f>
        <v>53</v>
      </c>
    </row>
    <row r="7" spans="2:8">
      <c r="G7">
        <f>SECOND(E2)</f>
        <v>45</v>
      </c>
    </row>
    <row r="8" spans="2:8">
      <c r="G8">
        <f>WEEKDAY(E2,1)</f>
        <v>1</v>
      </c>
    </row>
    <row r="9" spans="2:8">
      <c r="G9">
        <f>WEEKDAY(E2,2)</f>
        <v>7</v>
      </c>
    </row>
    <row r="10" spans="2:8">
      <c r="G10">
        <f>WEEKNUM(E2)</f>
        <v>3</v>
      </c>
    </row>
    <row r="15" spans="2:8">
      <c r="E15" t="s">
        <v>902</v>
      </c>
      <c r="F15" s="2">
        <v>46022</v>
      </c>
    </row>
    <row r="17" spans="5:7">
      <c r="E17">
        <v>12</v>
      </c>
      <c r="F17">
        <v>31</v>
      </c>
      <c r="G17">
        <v>2025</v>
      </c>
    </row>
    <row r="18" spans="5:7">
      <c r="F18" s="2">
        <f>DATE(G17,E17,F17)</f>
        <v>46022</v>
      </c>
    </row>
    <row r="20" spans="5:7">
      <c r="E20" t="str" cm="1">
        <f t="array" ref="E20:G20">_xlfn.TEXTSPLIT(E15,"-")</f>
        <v>12</v>
      </c>
      <c r="F20" t="str">
        <v>31</v>
      </c>
      <c r="G20" t="str">
        <v>2025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Errors</vt:lpstr>
      <vt:lpstr>Data Cleaning</vt:lpstr>
      <vt:lpstr>Validation Questions</vt:lpstr>
      <vt:lpstr>Text Questions</vt:lpstr>
      <vt:lpstr>Date Time Questions</vt:lpstr>
      <vt:lpstr>Dataset</vt:lpstr>
      <vt:lpstr>Recap</vt:lpstr>
      <vt:lpstr>Agenda</vt:lpstr>
      <vt:lpstr>Data  Validation</vt:lpstr>
      <vt:lpstr>Date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2024-10-05T14:07:15Z</dcterms:created>
  <dcterms:modified xsi:type="dcterms:W3CDTF">2025-01-12T16:34:38Z</dcterms:modified>
</cp:coreProperties>
</file>